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1.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1. Herbal Products" sheetId="31" state="visible" r:id="rId31"/>
    <sheet xmlns:r="http://schemas.openxmlformats.org/officeDocument/2006/relationships" name="12. Food Products &amp; QA" sheetId="32" state="visible" r:id="rId32"/>
    <sheet xmlns:r="http://schemas.openxmlformats.org/officeDocument/2006/relationships" name="13. Medicinal Chemistry" sheetId="33" state="visible" r:id="rId33"/>
    <sheet xmlns:r="http://schemas.openxmlformats.org/officeDocument/2006/relationships" name="1. Pharmacy Laws &amp; Ethics" sheetId="34" state="visible" r:id="rId34"/>
    <sheet xmlns:r="http://schemas.openxmlformats.org/officeDocument/2006/relationships" name="2. Pharmacy Administration &amp; Sy" sheetId="35" state="visible" r:id="rId35"/>
    <sheet xmlns:r="http://schemas.openxmlformats.org/officeDocument/2006/relationships" name="3. Research &amp; Biostats" sheetId="36" state="visible" r:id="rId36"/>
    <sheet xmlns:r="http://schemas.openxmlformats.org/officeDocument/2006/relationships" name="User_Profiles" sheetId="37" state="visible" r:id="rId37"/>
    <sheet xmlns:r="http://schemas.openxmlformats.org/officeDocument/2006/relationships" name="Community_Chat" sheetId="38" state="visible" r:id="rId38"/>
    <sheet xmlns:r="http://schemas.openxmlformats.org/officeDocument/2006/relationships" name="Report_Quiz_Issues" sheetId="39" state="visible" r:id="rId39"/>
    <sheet xmlns:r="http://schemas.openxmlformats.org/officeDocument/2006/relationships" name="18. Clinical Nutrition" sheetId="40" state="visible" r:id="rId40"/>
    <sheet xmlns:r="http://schemas.openxmlformats.org/officeDocument/2006/relationships" name="17. Herbal Medicine" sheetId="41" state="visible" r:id="rId41"/>
    <sheet xmlns:r="http://schemas.openxmlformats.org/officeDocument/2006/relationships" name="📑 ทะเบียนรหัสเคส" sheetId="42" state="visible" r:id="rId42"/>
  </sheets>
  <definedNames/>
  <calcPr calcId="191029" fullCalcOnLoad="1"/>
</workbook>
</file>

<file path=xl/styles.xml><?xml version="1.0" encoding="utf-8"?>
<styleSheet xmlns="http://schemas.openxmlformats.org/spreadsheetml/2006/main">
  <numFmts count="0"/>
  <fonts count="21">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
      <name val="Bai Jamjuree"/>
      <b val="1"/>
      <color rgb="000D47A1"/>
      <sz val="11"/>
    </font>
    <font>
      <name val="Bai Jamjuree"/>
      <b val="1"/>
      <color rgb="00FFFFFF"/>
      <sz val="10"/>
    </font>
    <font>
      <name val="Bai Jamjuree"/>
      <b val="1"/>
      <color rgb="000D47A1"/>
      <sz val="14"/>
    </font>
    <font>
      <name val="Bai Jamjuree"/>
      <b val="1"/>
      <color rgb="00FFFFFF"/>
      <sz val="11"/>
    </font>
    <font>
      <name val="Bai Jamjuree"/>
      <b val="1"/>
      <color rgb="000D47A1"/>
      <sz val="10"/>
      <u val="single"/>
    </font>
  </fonts>
  <fills count="29">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
      <patternFill patternType="solid">
        <fgColor rgb="00E3F2FD"/>
        <bgColor rgb="00E3F2FD"/>
      </patternFill>
    </fill>
    <fill>
      <patternFill patternType="solid">
        <fgColor rgb="001565C0"/>
        <bgColor rgb="001565C0"/>
      </patternFill>
    </fill>
    <fill>
      <patternFill patternType="solid">
        <fgColor rgb="001976D2"/>
        <bgColor rgb="001976D2"/>
      </patternFill>
    </fill>
    <fill>
      <patternFill patternType="solid">
        <fgColor rgb="00455A64"/>
        <bgColor rgb="00455A64"/>
      </patternFill>
    </fill>
    <fill>
      <patternFill patternType="solid">
        <fgColor rgb="00F8F9FA"/>
        <bgColor rgb="00F8F9FA"/>
      </patternFill>
    </fill>
    <fill>
      <patternFill patternType="solid">
        <fgColor rgb="00388E3C"/>
        <bgColor rgb="00388E3C"/>
      </patternFill>
    </fill>
    <fill>
      <patternFill patternType="solid">
        <fgColor rgb="00F57C00"/>
        <bgColor rgb="00F57C00"/>
      </patternFill>
    </fill>
    <fill>
      <patternFill patternType="solid">
        <fgColor rgb="007B1FA2"/>
        <bgColor rgb="007B1FA2"/>
      </patternFill>
    </fill>
  </fills>
  <borders count="3">
    <border>
      <left/>
      <right/>
      <top/>
      <bottom/>
      <diagonal/>
    </border>
    <border>
      <left style="thin">
        <color rgb="FFE0E0E0"/>
      </left>
      <right style="thin">
        <color rgb="FFE0E0E0"/>
      </right>
      <top style="thin">
        <color rgb="FFE0E0E0"/>
      </top>
      <bottom style="thin">
        <color rgb="FFE0E0E0"/>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71">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xf numFmtId="0" fontId="16" fillId="21" borderId="0" applyAlignment="1" pivotButton="0" quotePrefix="0" xfId="0">
      <alignment horizontal="center" vertical="center"/>
    </xf>
    <xf numFmtId="0" fontId="17" fillId="22" borderId="0" applyAlignment="1" pivotButton="0" quotePrefix="0" xfId="0">
      <alignment horizontal="center" vertical="center"/>
    </xf>
    <xf numFmtId="0" fontId="12" fillId="0" borderId="0" applyAlignment="1" pivotButton="0" quotePrefix="0" xfId="0">
      <alignment horizontal="center" vertical="center"/>
    </xf>
    <xf numFmtId="0" fontId="12" fillId="0" borderId="0" applyAlignment="1" pivotButton="0" quotePrefix="0" xfId="0">
      <alignment horizontal="left" vertical="center"/>
    </xf>
    <xf numFmtId="0" fontId="18" fillId="0" borderId="0" applyAlignment="1" pivotButton="0" quotePrefix="0" xfId="0">
      <alignment horizontal="center" vertical="center"/>
    </xf>
    <xf numFmtId="0" fontId="19" fillId="23" borderId="0" applyAlignment="1" pivotButton="0" quotePrefix="0" xfId="0">
      <alignment horizontal="left" vertical="center"/>
    </xf>
    <xf numFmtId="0" fontId="17" fillId="24" borderId="0" applyAlignment="1" pivotButton="0" quotePrefix="0" xfId="0">
      <alignment horizontal="center" vertical="center"/>
    </xf>
    <xf numFmtId="0" fontId="12" fillId="0" borderId="2" applyAlignment="1" pivotButton="0" quotePrefix="0" xfId="0">
      <alignment horizontal="center" vertical="center"/>
    </xf>
    <xf numFmtId="0" fontId="12" fillId="0" borderId="2" applyAlignment="1" pivotButton="0" quotePrefix="0" xfId="0">
      <alignment horizontal="left" vertical="center"/>
    </xf>
    <xf numFmtId="0" fontId="20" fillId="0" borderId="2" applyAlignment="1" pivotButton="0" quotePrefix="0" xfId="0">
      <alignment horizontal="center" vertical="center"/>
    </xf>
    <xf numFmtId="0" fontId="12" fillId="25" borderId="2" applyAlignment="1" pivotButton="0" quotePrefix="0" xfId="0">
      <alignment horizontal="center" vertical="center"/>
    </xf>
    <xf numFmtId="0" fontId="12" fillId="25" borderId="2" applyAlignment="1" pivotButton="0" quotePrefix="0" xfId="0">
      <alignment horizontal="left" vertical="center"/>
    </xf>
    <xf numFmtId="0" fontId="20" fillId="25" borderId="2" applyAlignment="1" pivotButton="0" quotePrefix="0" xfId="0">
      <alignment horizontal="center" vertical="center"/>
    </xf>
    <xf numFmtId="0" fontId="19" fillId="26" borderId="0" applyAlignment="1" pivotButton="0" quotePrefix="0" xfId="0">
      <alignment horizontal="left" vertical="center"/>
    </xf>
    <xf numFmtId="0" fontId="19" fillId="27" borderId="0" applyAlignment="1" pivotButton="0" quotePrefix="0" xfId="0">
      <alignment horizontal="left" vertical="center"/>
    </xf>
    <xf numFmtId="0" fontId="19" fillId="28" borderId="0" applyAlignment="1" pivotButton="0" quotePrefix="0" xfId="0">
      <alignment horizontal="left" vertical="center"/>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F49"/>
  <sheetViews>
    <sheetView workbookViewId="0">
      <selection activeCell="A1" sqref="A1"/>
    </sheetView>
  </sheetViews>
  <sheetFormatPr baseColWidth="8" defaultColWidth="12.6640625" defaultRowHeight="15.75" customHeight="1"/>
  <cols>
    <col width="8" customWidth="1" style="49" min="1" max="1"/>
    <col width="30" customWidth="1" style="49" min="2" max="2"/>
    <col width="14" customWidth="1" style="49" min="3" max="3"/>
    <col width="20" customWidth="1" style="49" min="4" max="4"/>
    <col width="28" customWidth="1" style="49" min="5" max="5"/>
    <col width="6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40" customHeight="1" s="49">
      <c r="A1" s="59" t="inlineStr">
        <is>
          <t>📚 สารบัญคลังข้อสอบและระบบเตรียมสอบใบประกอบวิชาชีพเภสัชกรรม (PLE-CC) — RxCU 2569</t>
        </is>
      </c>
    </row>
    <row r="3" ht="26" customHeight="1" s="49">
      <c r="A3" s="60" t="inlineStr">
        <is>
          <t>🩺 1. CLINICAL PHARMACY (PLE-CC1 CLINIC) — 18 หมวดวิชา</t>
        </is>
      </c>
    </row>
    <row r="4" ht="24" customHeight="1" s="49">
      <c r="A4" s="61" t="inlineStr">
        <is>
          <t>ลำดับ</t>
        </is>
      </c>
      <c r="B4" s="61" t="inlineStr">
        <is>
          <t>หมวดวิชา / แผนกข้อสอบ</t>
        </is>
      </c>
      <c r="C4" s="61" t="inlineStr">
        <is>
          <t>จำนวนข้อ</t>
        </is>
      </c>
      <c r="D4" s="61" t="inlineStr">
        <is>
          <t>สถานะการตรวจ</t>
        </is>
      </c>
      <c r="E4" s="61" t="inlineStr">
        <is>
          <t>ทางลัดเปิดชีตข้อสอบ</t>
        </is>
      </c>
      <c r="F4" s="61" t="inlineStr">
        <is>
          <t>คำอธิบายเนื้อหา</t>
        </is>
      </c>
    </row>
    <row r="5" ht="22" customHeight="1" s="49">
      <c r="A5" s="62" t="n">
        <v>1</v>
      </c>
      <c r="B5" s="63" t="inlineStr">
        <is>
          <t>1. Musculoskeleton</t>
        </is>
      </c>
      <c r="C5" s="62" t="inlineStr">
        <is>
          <t>224 ข้อ</t>
        </is>
      </c>
      <c r="D5" s="62" t="inlineStr">
        <is>
          <t>100% ALL CLEAR ✅</t>
        </is>
      </c>
      <c r="E5" s="64">
        <f>HYPERLINK("#'1. Musculoskeleton'!A1", "➡️ ไปยัง 1. Musculoskeleton")</f>
        <v/>
      </c>
      <c r="F5" s="63" t="inlineStr">
        <is>
          <t>ระบบกระดูกและกล้ามเนื้อ โรคเกาต์ ข้อเสื่อม ข้ออักเสบรูมาตอยด์</t>
        </is>
      </c>
    </row>
    <row r="6" ht="22" customHeight="1" s="49">
      <c r="A6" s="65" t="n">
        <v>2</v>
      </c>
      <c r="B6" s="66" t="inlineStr">
        <is>
          <t>2. Cardiovascular</t>
        </is>
      </c>
      <c r="C6" s="65" t="inlineStr">
        <is>
          <t>246 ข้อ</t>
        </is>
      </c>
      <c r="D6" s="65" t="inlineStr">
        <is>
          <t>100% ALL CLEAR ✅</t>
        </is>
      </c>
      <c r="E6" s="67">
        <f>HYPERLINK("#'2. Cardiovascular'!A1", "➡️ ไปยัง 2. Cardiovascular")</f>
        <v/>
      </c>
      <c r="F6" s="66" t="inlineStr">
        <is>
          <t>ระบบหัวใจและหลอดเลือด ความดันโลหิตสูง ไขมัน หัวใจล้มเหลว โรคหลอดเลือดหัวใจ</t>
        </is>
      </c>
    </row>
    <row r="7" ht="22" customHeight="1" s="49">
      <c r="A7" s="62" t="n">
        <v>3</v>
      </c>
      <c r="B7" s="63" t="inlineStr">
        <is>
          <t>3. Dermatologic</t>
        </is>
      </c>
      <c r="C7" s="62" t="inlineStr">
        <is>
          <t>223 ข้อ</t>
        </is>
      </c>
      <c r="D7" s="62" t="inlineStr">
        <is>
          <t>100% ALL CLEAR ✅</t>
        </is>
      </c>
      <c r="E7" s="64">
        <f>HYPERLINK("#'3. Dermatologic'!A1", "➡️ ไปยัง 3. Dermatologic")</f>
        <v/>
      </c>
      <c r="F7" s="63" t="inlineStr">
        <is>
          <t>โรคผิวหนัง ผื่นแพ้ยา เชื้อรา กลากเกลื้อน เริม สิว สะเก็ดเงิน</t>
        </is>
      </c>
    </row>
    <row r="8" ht="22" customHeight="1" s="49">
      <c r="A8" s="65" t="n">
        <v>4</v>
      </c>
      <c r="B8" s="66" t="inlineStr">
        <is>
          <t>4. Endocrine</t>
        </is>
      </c>
      <c r="C8" s="65" t="inlineStr">
        <is>
          <t>185 ข้อ</t>
        </is>
      </c>
      <c r="D8" s="65" t="inlineStr">
        <is>
          <t>100% ALL CLEAR ✅</t>
        </is>
      </c>
      <c r="E8" s="67">
        <f>HYPERLINK("#'4. Endocrine'!A1", "➡️ ไปยัง 4. Endocrine")</f>
        <v/>
      </c>
      <c r="F8" s="66" t="inlineStr">
        <is>
          <t>ระบบต่อมไร้ท่อ โรคเบาหวาน ต่อมไทรอยด์ กระดูกพรุน</t>
        </is>
      </c>
    </row>
    <row r="9" ht="22" customHeight="1" s="49">
      <c r="A9" s="62" t="n">
        <v>5</v>
      </c>
      <c r="B9" s="63" t="inlineStr">
        <is>
          <t>5. Gastrointestinal</t>
        </is>
      </c>
      <c r="C9" s="62" t="inlineStr">
        <is>
          <t>196 ข้อ</t>
        </is>
      </c>
      <c r="D9" s="62" t="inlineStr">
        <is>
          <t>100% ALL CLEAR ✅</t>
        </is>
      </c>
      <c r="E9" s="64">
        <f>HYPERLINK("#'5. Gastrointestinal'!A1", "➡️ ไปยัง 5. Gastrointestinal")</f>
        <v/>
      </c>
      <c r="F9" s="63" t="inlineStr">
        <is>
          <t>ระบบทางเดินอาหาร กรดไหลย้อน แผลในกระเพาะ ท้องผูก ท้องเสีย ไวรัสตับอักเสบ</t>
        </is>
      </c>
    </row>
    <row r="10" ht="22" customHeight="1" s="49">
      <c r="A10" s="65" t="n">
        <v>6</v>
      </c>
      <c r="B10" s="66" t="inlineStr">
        <is>
          <t>6. Hematologic</t>
        </is>
      </c>
      <c r="C10" s="65" t="inlineStr">
        <is>
          <t>103 ข้อ</t>
        </is>
      </c>
      <c r="D10" s="65" t="inlineStr">
        <is>
          <t>100% ALL CLEAR ✅</t>
        </is>
      </c>
      <c r="E10" s="67">
        <f>HYPERLINK("#'6. Hematologic'!A1", "➡️ ไปยัง 6. Hematologic")</f>
        <v/>
      </c>
      <c r="F10" s="66" t="inlineStr">
        <is>
          <t>โรคระบบเลือด โลหิตจาง ธาลัสซีเมีย การให้เลือดและอนุพันธ์เลือด</t>
        </is>
      </c>
    </row>
    <row r="11" ht="22" customHeight="1" s="49">
      <c r="A11" s="62" t="n">
        <v>7</v>
      </c>
      <c r="B11" s="63" t="inlineStr">
        <is>
          <t>7. Immunologic</t>
        </is>
      </c>
      <c r="C11" s="62" t="inlineStr">
        <is>
          <t>119 ข้อ</t>
        </is>
      </c>
      <c r="D11" s="62" t="inlineStr">
        <is>
          <t>100% ALL CLEAR ✅</t>
        </is>
      </c>
      <c r="E11" s="64">
        <f>HYPERLINK("#'7. Immunologic'!A1", "➡️ ไปยัง 7. Immunologic")</f>
        <v/>
      </c>
      <c r="F11" s="63" t="inlineStr">
        <is>
          <t>ระบบภูมิคุ้มกัน โรคแพ้ภูมิตัวเอง SLE รูมาตอยด์ ภูมิแพ้ Anaphylaxis</t>
        </is>
      </c>
    </row>
    <row r="12" ht="22" customHeight="1" s="49">
      <c r="A12" s="65" t="n">
        <v>8</v>
      </c>
      <c r="B12" s="66" t="inlineStr">
        <is>
          <t>8. Infectious diseases</t>
        </is>
      </c>
      <c r="C12" s="65" t="inlineStr">
        <is>
          <t>314 ข้อ</t>
        </is>
      </c>
      <c r="D12" s="65" t="inlineStr">
        <is>
          <t>100% ALL CLEAR ✅</t>
        </is>
      </c>
      <c r="E12" s="67">
        <f>HYPERLINK("#'8. Infectious diseases'!A1", "➡️ ไปยัง 8. Infectious diseases")</f>
        <v/>
      </c>
      <c r="F12" s="66" t="inlineStr">
        <is>
          <t>โรคติดเชื้อ ยาปฏิชีวนะ วัณโรค เอชไอวี ติดเชื้อทางเดินหายใจและทางเดินปัสสาวะ</t>
        </is>
      </c>
    </row>
    <row r="13" ht="22" customHeight="1" s="49">
      <c r="A13" s="62" t="n">
        <v>9</v>
      </c>
      <c r="B13" s="63" t="inlineStr">
        <is>
          <t>9. Neurologic</t>
        </is>
      </c>
      <c r="C13" s="62" t="inlineStr">
        <is>
          <t>143 ข้อ</t>
        </is>
      </c>
      <c r="D13" s="62" t="inlineStr">
        <is>
          <t>100% ALL CLEAR ✅</t>
        </is>
      </c>
      <c r="E13" s="64">
        <f>HYPERLINK("#'9. Neurologic'!A1", "➡️ ไปยัง 9. Neurologic")</f>
        <v/>
      </c>
      <c r="F13" s="63" t="inlineStr">
        <is>
          <t>ระบบประสาท ลมชัก พาร์กินสัน ไมเกรน โรคหลอดเลือดสมอง อัลไซเมอร์</t>
        </is>
      </c>
    </row>
    <row r="14" ht="22" customHeight="1" s="49">
      <c r="A14" s="65" t="n">
        <v>10</v>
      </c>
      <c r="B14" s="66" t="inlineStr">
        <is>
          <t>10. Psychiatric</t>
        </is>
      </c>
      <c r="C14" s="65" t="inlineStr">
        <is>
          <t>116 ข้อ</t>
        </is>
      </c>
      <c r="D14" s="65" t="inlineStr">
        <is>
          <t>100% ALL CLEAR ✅</t>
        </is>
      </c>
      <c r="E14" s="67">
        <f>HYPERLINK("#'10. Psychiatric'!A1", "➡️ ไปยัง 10. Psychiatric")</f>
        <v/>
      </c>
      <c r="F14" s="66" t="inlineStr">
        <is>
          <t>จิตเวชศาสตร์ โรคซึมเศร้า วิตกกังวล ไบโพลาร์ โรคจิตเภท การนอนไม่หลับ การเลิกบุหรี่</t>
        </is>
      </c>
    </row>
    <row r="15" ht="22" customHeight="1" s="49">
      <c r="A15" s="62" t="n">
        <v>11</v>
      </c>
      <c r="B15" s="63" t="inlineStr">
        <is>
          <t>11. Pulmonary</t>
        </is>
      </c>
      <c r="C15" s="62" t="inlineStr">
        <is>
          <t>111 ข้อ</t>
        </is>
      </c>
      <c r="D15" s="62" t="inlineStr">
        <is>
          <t>100% ALL CLEAR ✅</t>
        </is>
      </c>
      <c r="E15" s="64">
        <f>HYPERLINK("#'11. Pulmonary'!A1", "➡️ ไปยัง 11. Pulmonary")</f>
        <v/>
      </c>
      <c r="F15" s="63" t="inlineStr">
        <is>
          <t>ระบบทางเดินหายใจ โรคหืด COPD ยาพ่นสูด การประเมินสมรรถภาพปอด</t>
        </is>
      </c>
    </row>
    <row r="16" ht="22" customHeight="1" s="49">
      <c r="A16" s="65" t="n">
        <v>12</v>
      </c>
      <c r="B16" s="66" t="inlineStr">
        <is>
          <t>12. GynaecologicGenitourinary</t>
        </is>
      </c>
      <c r="C16" s="65" t="inlineStr">
        <is>
          <t>158 ข้อ</t>
        </is>
      </c>
      <c r="D16" s="65" t="inlineStr">
        <is>
          <t>100% ALL CLEAR ✅</t>
        </is>
      </c>
      <c r="E16" s="67">
        <f>HYPERLINK("#'12. GynaecologicGenitourinary'!A1", "➡️ ไปยัง 12. GynaecologicGenitourinary")</f>
        <v/>
      </c>
      <c r="F16" s="66" t="inlineStr">
        <is>
          <t>สูตินรีเวชและทางเดินปัสสาวะ การคุมกำเนิด BPH ภาวะหมดประจำเดือน</t>
        </is>
      </c>
    </row>
    <row r="17" ht="22" customHeight="1" s="49">
      <c r="A17" s="62" t="n">
        <v>13</v>
      </c>
      <c r="B17" s="63" t="inlineStr">
        <is>
          <t>13. Eye disorder</t>
        </is>
      </c>
      <c r="C17" s="62" t="inlineStr">
        <is>
          <t>48 ข้อ</t>
        </is>
      </c>
      <c r="D17" s="62" t="inlineStr">
        <is>
          <t>100% ALL CLEAR ✅</t>
        </is>
      </c>
      <c r="E17" s="64">
        <f>HYPERLINK("#'13. Eye disorder'!A1", "➡️ ไปยัง 13. Eye disorder")</f>
        <v/>
      </c>
      <c r="F17" s="63" t="inlineStr">
        <is>
          <t>โรคทางจักษุ ต้อหิน ตาแดง ตาแห้ง การติดเชื้อที่ตา ยาหยอดตา</t>
        </is>
      </c>
    </row>
    <row r="18" ht="22" customHeight="1" s="49">
      <c r="A18" s="65" t="n">
        <v>14</v>
      </c>
      <c r="B18" s="66" t="inlineStr">
        <is>
          <t>14. Oncologic</t>
        </is>
      </c>
      <c r="C18" s="65" t="inlineStr">
        <is>
          <t>102 ข้อ</t>
        </is>
      </c>
      <c r="D18" s="65" t="inlineStr">
        <is>
          <t>100% ALL CLEAR ✅</t>
        </is>
      </c>
      <c r="E18" s="67">
        <f>HYPERLINK("#'14. Oncologic'!A1", "➡️ ไปยัง 14. Oncologic")</f>
        <v/>
      </c>
      <c r="F18" s="66" t="inlineStr">
        <is>
          <t>โรคมะเร็ง เคมีบำบัด Targeted therapy ภูมิคุ้มกันบำบัด ADRs จากยาเคมีบำบัด</t>
        </is>
      </c>
    </row>
    <row r="19" ht="22" customHeight="1" s="49">
      <c r="A19" s="62" t="n">
        <v>15</v>
      </c>
      <c r="B19" s="63" t="inlineStr">
        <is>
          <t>15. Renal</t>
        </is>
      </c>
      <c r="C19" s="62" t="inlineStr">
        <is>
          <t>71 ข้อ</t>
        </is>
      </c>
      <c r="D19" s="62" t="inlineStr">
        <is>
          <t>100% ALL CLEAR ✅</t>
        </is>
      </c>
      <c r="E19" s="64">
        <f>HYPERLINK("#'15. Renal'!A1", "➡️ ไปยัง 15. Renal")</f>
        <v/>
      </c>
      <c r="F19" s="63" t="inlineStr">
        <is>
          <t>โรคไต ไตวายเฉียบพลัน ไตเรื้อรัง การปรับขนาดยาตามการทำงานของไต ฟอกเลือด</t>
        </is>
      </c>
    </row>
    <row r="20" ht="22" customHeight="1" s="49">
      <c r="A20" s="65" t="n">
        <v>16</v>
      </c>
      <c r="B20" s="66" t="inlineStr">
        <is>
          <t>16. Toxicology &amp; Poisoning</t>
        </is>
      </c>
      <c r="C20" s="65" t="inlineStr">
        <is>
          <t>40 ข้อ</t>
        </is>
      </c>
      <c r="D20" s="65" t="inlineStr">
        <is>
          <t>100% ALL CLEAR ✅</t>
        </is>
      </c>
      <c r="E20" s="67">
        <f>HYPERLINK("#'16. Toxicology &amp; Poisoning'!A1", "➡️ ไปยัง 16. Toxicology &amp; Poisoning")</f>
        <v/>
      </c>
      <c r="F20" s="66" t="inlineStr">
        <is>
          <t>พิษวิทยา ยาต้านพิษ (Antidotes) การจัดการภาวะได้รับสารพิษเฉียบพลัน</t>
        </is>
      </c>
    </row>
    <row r="21" ht="22" customHeight="1" s="49">
      <c r="A21" s="62" t="n">
        <v>17</v>
      </c>
      <c r="B21" s="63" t="inlineStr">
        <is>
          <t>17. Herbal Medicine</t>
        </is>
      </c>
      <c r="C21" s="62" t="inlineStr">
        <is>
          <t>86 ข้อ</t>
        </is>
      </c>
      <c r="D21" s="62" t="inlineStr">
        <is>
          <t>100% ALL CLEAR ✅</t>
        </is>
      </c>
      <c r="E21" s="64">
        <f>HYPERLINK("#'17. Herbal Medicine'!A1", "➡️ ไปยัง 17. Herbal Medicine")</f>
        <v/>
      </c>
      <c r="F21" s="63" t="inlineStr">
        <is>
          <t>การบริบาลสมุนไพร บัญชียาหลักแห่งชาติด้านสมุนไพร และสมุนไพรในการดูแลสุขภาพ</t>
        </is>
      </c>
    </row>
    <row r="22" ht="22" customHeight="1" s="49">
      <c r="A22" s="65" t="n">
        <v>18</v>
      </c>
      <c r="B22" s="66" t="inlineStr">
        <is>
          <t>18. Clinical Nutrition</t>
        </is>
      </c>
      <c r="C22" s="65" t="inlineStr">
        <is>
          <t>23 ข้อ</t>
        </is>
      </c>
      <c r="D22" s="65" t="inlineStr">
        <is>
          <t>100% ALL CLEAR ✅</t>
        </is>
      </c>
      <c r="E22" s="67">
        <f>HYPERLINK("#'18. Clinical Nutrition'!A1", "➡️ ไปยัง 18. Clinical Nutrition")</f>
        <v/>
      </c>
      <c r="F22" s="66" t="inlineStr">
        <is>
          <t>โภชนบำบัด TPN/EN การประเมินภาวะทุพโภชนาการ วิตามินและเกลือแร่</t>
        </is>
      </c>
    </row>
    <row r="24" ht="26" customHeight="1" s="49">
      <c r="A24" s="68" t="inlineStr">
        <is>
          <t>🔬 2. PHARMACEUTICAL SCIENCES (PLE-CC1 PRODUCT) — 13 หมวดวิชา</t>
        </is>
      </c>
    </row>
    <row r="25" ht="24" customHeight="1" s="49">
      <c r="A25" s="61" t="inlineStr">
        <is>
          <t>ลำดับ</t>
        </is>
      </c>
      <c r="B25" s="61" t="inlineStr">
        <is>
          <t>หมวดวิชา / แผนกข้อสอบ</t>
        </is>
      </c>
      <c r="C25" s="61" t="inlineStr">
        <is>
          <t>จำนวนข้อ</t>
        </is>
      </c>
      <c r="D25" s="61" t="inlineStr">
        <is>
          <t>สถานะการตรวจ</t>
        </is>
      </c>
      <c r="E25" s="61" t="inlineStr">
        <is>
          <t>ทางลัดเปิดชีตข้อสอบ</t>
        </is>
      </c>
      <c r="F25" s="61" t="inlineStr">
        <is>
          <t>คำอธิบายเนื้อหา</t>
        </is>
      </c>
    </row>
    <row r="26" ht="22" customHeight="1" s="49">
      <c r="A26" s="62" t="n">
        <v>1</v>
      </c>
      <c r="B26" s="63" t="inlineStr">
        <is>
          <t>1. Titrations</t>
        </is>
      </c>
      <c r="C26" s="62" t="inlineStr">
        <is>
          <t>80 ข้อ</t>
        </is>
      </c>
      <c r="D26" s="62" t="inlineStr">
        <is>
          <t>100% ALL CLEAR ✅</t>
        </is>
      </c>
      <c r="E26" s="64">
        <f>HYPERLINK("#'1. Titrations'!A1", "➡️ ไปยัง 1. Titrations")</f>
        <v/>
      </c>
      <c r="F26" s="63" t="inlineStr">
        <is>
          <t>เคมีวิเคราะห์ การไทเทรต Acid-Base, Redox, Complexometric, Precipitation</t>
        </is>
      </c>
    </row>
    <row r="27" ht="22" customHeight="1" s="49">
      <c r="A27" s="65" t="n">
        <v>2</v>
      </c>
      <c r="B27" s="66" t="inlineStr">
        <is>
          <t>2. Chromatography</t>
        </is>
      </c>
      <c r="C27" s="65" t="inlineStr">
        <is>
          <t>76 ข้อ</t>
        </is>
      </c>
      <c r="D27" s="65" t="inlineStr">
        <is>
          <t>100% ALL CLEAR ✅</t>
        </is>
      </c>
      <c r="E27" s="67">
        <f>HYPERLINK("#'2. Chromatography'!A1", "➡️ ไปยัง 2. Chromatography")</f>
        <v/>
      </c>
      <c r="F27" s="66" t="inlineStr">
        <is>
          <t>โครมาโทกราฟี HPLC, TLC, GC การวิเคราะห์สารสำคัญและการทดสอบความบริสุทธิ์</t>
        </is>
      </c>
    </row>
    <row r="28" ht="22" customHeight="1" s="49">
      <c r="A28" s="62" t="n">
        <v>3</v>
      </c>
      <c r="B28" s="63" t="inlineStr">
        <is>
          <t>3. Spectroscopy &amp; Optics</t>
        </is>
      </c>
      <c r="C28" s="62" t="inlineStr">
        <is>
          <t>65 ข้อ</t>
        </is>
      </c>
      <c r="D28" s="62" t="inlineStr">
        <is>
          <t>100% ALL CLEAR ✅</t>
        </is>
      </c>
      <c r="E28" s="64">
        <f>HYPERLINK("#'3. Spectroscopy &amp; Optics'!A1", "➡️ ไปยัง 3. Spectroscopy &amp; Optics")</f>
        <v/>
      </c>
      <c r="F28" s="63" t="inlineStr">
        <is>
          <t>สเปกโทรสโกปี UV-Vis, FT-IR, Mass, Polarimetry, Specific rotation</t>
        </is>
      </c>
    </row>
    <row r="29" ht="22" customHeight="1" s="49">
      <c r="A29" s="65" t="n">
        <v>4</v>
      </c>
      <c r="B29" s="66" t="inlineStr">
        <is>
          <t>4. Preformulation &amp; GMP</t>
        </is>
      </c>
      <c r="C29" s="65" t="inlineStr">
        <is>
          <t>124 ข้อ</t>
        </is>
      </c>
      <c r="D29" s="65" t="inlineStr">
        <is>
          <t>100% ALL CLEAR ✅</t>
        </is>
      </c>
      <c r="E29" s="67">
        <f>HYPERLINK("#'4. Preformulation &amp; GMP'!A1", "➡️ ไปยัง 4. Preformulation &amp; GMP")</f>
        <v/>
      </c>
      <c r="F29" s="66" t="inlineStr">
        <is>
          <t>การเตรียมก่อนตั้งสูตร ความคงตัว หลักเกณฑ์วิธีการที่ดีในการผลิตยา (GMP/PIC/S)</t>
        </is>
      </c>
    </row>
    <row r="30" ht="22" customHeight="1" s="49">
      <c r="A30" s="62" t="n">
        <v>5</v>
      </c>
      <c r="B30" s="63" t="inlineStr">
        <is>
          <t>5. Pharmaceutical Calc</t>
        </is>
      </c>
      <c r="C30" s="62" t="inlineStr">
        <is>
          <t>33 ข้อ</t>
        </is>
      </c>
      <c r="D30" s="62" t="inlineStr">
        <is>
          <t>100% ALL CLEAR ✅</t>
        </is>
      </c>
      <c r="E30" s="64">
        <f>HYPERLINK("#'5. Pharmaceutical Calc'!A1", "➡️ ไปยัง 5. Pharmaceutical Calc")</f>
        <v/>
      </c>
      <c r="F30" s="63" t="inlineStr">
        <is>
          <t>การคำนวณทางเภสัชกรรม การเจือจาง การปรับแรงดันออสโมติก Isotonicity</t>
        </is>
      </c>
    </row>
    <row r="31" ht="22" customHeight="1" s="49">
      <c r="A31" s="65" t="n">
        <v>6</v>
      </c>
      <c r="B31" s="66" t="inlineStr">
        <is>
          <t>6. Solid Dosage Forms</t>
        </is>
      </c>
      <c r="C31" s="65" t="inlineStr">
        <is>
          <t>271 ข้อ</t>
        </is>
      </c>
      <c r="D31" s="65" t="inlineStr">
        <is>
          <t>100% ALL CLEAR ✅</t>
        </is>
      </c>
      <c r="E31" s="67">
        <f>HYPERLINK("#'6. Solid Dosage Forms'!A1", "➡️ ไปยัง 6. Solid Dosage Forms")</f>
        <v/>
      </c>
      <c r="F31" s="66" t="inlineStr">
        <is>
          <t>ยาเตรียมรูปแบบของแข็ง ยาเม็ด แคปซูล สารช่วยในตำรับ การเคลือบเม็ดยา</t>
        </is>
      </c>
    </row>
    <row r="32" ht="22" customHeight="1" s="49">
      <c r="A32" s="62" t="n">
        <v>7</v>
      </c>
      <c r="B32" s="63" t="inlineStr">
        <is>
          <t>7. Liquid &amp; Semisolids</t>
        </is>
      </c>
      <c r="C32" s="62" t="inlineStr">
        <is>
          <t>245 ข้อ</t>
        </is>
      </c>
      <c r="D32" s="62" t="inlineStr">
        <is>
          <t>100% ALL CLEAR ✅</t>
        </is>
      </c>
      <c r="E32" s="64">
        <f>HYPERLINK("#'7. Liquid &amp; Semisolids'!A1", "➡️ ไปยัง 7. Liquid &amp; Semisolids")</f>
        <v/>
      </c>
      <c r="F32" s="63" t="inlineStr">
        <is>
          <t>ยาน้ำ สารละลาย ยาแขวนตะกอน อิมัลชัน ยาขี้ผึ้ง ครีม เจล สารช่วยลดแรงตึงผิว</t>
        </is>
      </c>
    </row>
    <row r="33" ht="22" customHeight="1" s="49">
      <c r="A33" s="65" t="n">
        <v>8</v>
      </c>
      <c r="B33" s="66" t="inlineStr">
        <is>
          <t>8. Biopharm &amp; Drug Release</t>
        </is>
      </c>
      <c r="C33" s="65" t="inlineStr">
        <is>
          <t>85 ข้อ</t>
        </is>
      </c>
      <c r="D33" s="65" t="inlineStr">
        <is>
          <t>100% ALL CLEAR ✅</t>
        </is>
      </c>
      <c r="E33" s="67">
        <f>HYPERLINK("#'8. Biopharm &amp; Drug Release'!A1", "➡️ ไปยัง 8. Biopharm &amp; Drug Release")</f>
        <v/>
      </c>
      <c r="F33" s="66" t="inlineStr">
        <is>
          <t>เภสัชชีวภาพ การดูดซึมยา กลไกการแพร่ Dissolution ชีวสมมูล (Bioequivalence)</t>
        </is>
      </c>
    </row>
    <row r="34" ht="22" customHeight="1" s="49">
      <c r="A34" s="62" t="n">
        <v>9</v>
      </c>
      <c r="B34" s="63" t="inlineStr">
        <is>
          <t>9. Sterile &amp; Special Forms</t>
        </is>
      </c>
      <c r="C34" s="62" t="inlineStr">
        <is>
          <t>83 ข้อ</t>
        </is>
      </c>
      <c r="D34" s="62" t="inlineStr">
        <is>
          <t>100% ALL CLEAR ✅</t>
        </is>
      </c>
      <c r="E34" s="64">
        <f>HYPERLINK("#'9. Sterile &amp; Special Forms'!A1", "➡️ ไปยัง 9. Sterile &amp; Special Forms")</f>
        <v/>
      </c>
      <c r="F34" s="63" t="inlineStr">
        <is>
          <t>ยาฉีดปราศจากเชื้อ การทำให้ปราศจากเชื้อ การทดสอบ Endotoxin ยาพ่นสูด แผ่นแปะผิวหนัง</t>
        </is>
      </c>
    </row>
    <row r="35" ht="22" customHeight="1" s="49">
      <c r="A35" s="65" t="n">
        <v>10</v>
      </c>
      <c r="B35" s="66" t="inlineStr">
        <is>
          <t>10. Biotech Products</t>
        </is>
      </c>
      <c r="C35" s="65" t="inlineStr">
        <is>
          <t>117 ข้อ</t>
        </is>
      </c>
      <c r="D35" s="65" t="inlineStr">
        <is>
          <t>100% ALL CLEAR ✅</t>
        </is>
      </c>
      <c r="E35" s="67">
        <f>HYPERLINK("#'10. Biotech Products'!A1", "➡️ ไปยัง 10. Biotech Products")</f>
        <v/>
      </c>
      <c r="F35" s="66" t="inlineStr">
        <is>
          <t>ยาชีววัตถุ Monoclonal antibodies รีคอมบิแนนท์โปรตีน Biosimilars และการควบคุมคุณภาพ</t>
        </is>
      </c>
    </row>
    <row r="36" ht="22" customHeight="1" s="49">
      <c r="A36" s="62" t="n">
        <v>11</v>
      </c>
      <c r="B36" s="63" t="inlineStr">
        <is>
          <t>11. Herbal Products</t>
        </is>
      </c>
      <c r="C36" s="62" t="inlineStr">
        <is>
          <t>33 ข้อ</t>
        </is>
      </c>
      <c r="D36" s="62" t="inlineStr">
        <is>
          <t>100% ALL CLEAR ✅</t>
        </is>
      </c>
      <c r="E36" s="64">
        <f>HYPERLINK("#'11. Herbal Products'!A1", "➡️ ไปยัง 11. Herbal Products")</f>
        <v/>
      </c>
      <c r="F36" s="63" t="inlineStr">
        <is>
          <t>ผลิตภัณฑ์สมุนไพรและเภสัชเวท การสกัดสารสำคัญ THP มาร์กเกอร์และการควบคุมคุณภาพ</t>
        </is>
      </c>
    </row>
    <row r="37" ht="22" customHeight="1" s="49">
      <c r="A37" s="65" t="n">
        <v>12</v>
      </c>
      <c r="B37" s="66" t="inlineStr">
        <is>
          <t>12. Food Products &amp; QA</t>
        </is>
      </c>
      <c r="C37" s="65" t="inlineStr">
        <is>
          <t>1 ข้อ</t>
        </is>
      </c>
      <c r="D37" s="65" t="inlineStr">
        <is>
          <t>100% ALL CLEAR ✅</t>
        </is>
      </c>
      <c r="E37" s="67">
        <f>HYPERLINK("#'12. Food Products &amp; QA'!A1", "➡️ ไปยัง 12. Food Products &amp; QA")</f>
        <v/>
      </c>
      <c r="F37" s="66" t="inlineStr">
        <is>
          <t>ผลิตภัณฑ์อาหาร ผลิตภัณฑ์เสริมอาหาร การประกันคุณภาพอาหารและกฎหมายที่เกี่ยวข้อง</t>
        </is>
      </c>
    </row>
    <row r="38" ht="22" customHeight="1" s="49">
      <c r="A38" s="62" t="n">
        <v>13</v>
      </c>
      <c r="B38" s="63" t="inlineStr">
        <is>
          <t>13. Medicinal Chemistry</t>
        </is>
      </c>
      <c r="C38" s="62" t="inlineStr">
        <is>
          <t>81 ข้อ</t>
        </is>
      </c>
      <c r="D38" s="62" t="inlineStr">
        <is>
          <t>100% ALL CLEAR ✅</t>
        </is>
      </c>
      <c r="E38" s="64">
        <f>HYPERLINK("#'13. Medicinal Chemistry'!A1", "➡️ ไปยัง 13. Medicinal Chemistry")</f>
        <v/>
      </c>
      <c r="F38" s="63" t="inlineStr">
        <is>
          <t>เคมีทางยา โครงสร้าง SAR เมแทบอลิซึมของยา การออกแบบยา และแรงยึดเหนี่ยวโมเลกุล</t>
        </is>
      </c>
    </row>
    <row r="40" ht="26" customHeight="1" s="49">
      <c r="A40" s="69" t="inlineStr">
        <is>
          <t>⚖️ 3. SOCIAL &amp; ADMINISTRATIVE PHARMACY (PLE-CC1 SAP) — 3 หมวดวิชา</t>
        </is>
      </c>
    </row>
    <row r="41" ht="24" customHeight="1" s="49">
      <c r="A41" s="61" t="inlineStr">
        <is>
          <t>ลำดับ</t>
        </is>
      </c>
      <c r="B41" s="61" t="inlineStr">
        <is>
          <t>หมวดวิชา / แผนกข้อสอบ</t>
        </is>
      </c>
      <c r="C41" s="61" t="inlineStr">
        <is>
          <t>จำนวนข้อ</t>
        </is>
      </c>
      <c r="D41" s="61" t="inlineStr">
        <is>
          <t>สถานะการตรวจ</t>
        </is>
      </c>
      <c r="E41" s="61" t="inlineStr">
        <is>
          <t>ทางลัดเปิดชีตข้อสอบ</t>
        </is>
      </c>
      <c r="F41" s="61" t="inlineStr">
        <is>
          <t>คำอธิบายเนื้อหา</t>
        </is>
      </c>
    </row>
    <row r="42" ht="22" customHeight="1" s="49">
      <c r="A42" s="62" t="n">
        <v>1</v>
      </c>
      <c r="B42" s="63" t="inlineStr">
        <is>
          <t>1. Pharmacy Laws &amp; Ethics</t>
        </is>
      </c>
      <c r="C42" s="62" t="inlineStr">
        <is>
          <t>313 ข้อ</t>
        </is>
      </c>
      <c r="D42" s="62" t="inlineStr">
        <is>
          <t>100% ALL CLEAR ✅</t>
        </is>
      </c>
      <c r="E42" s="64">
        <f>HYPERLINK("#'1. Pharmacy Laws &amp; Ethics'!A1", "➡️ ไปยัง 1. Pharmacy Laws &amp; Ethics")</f>
        <v/>
      </c>
      <c r="F42" s="63" t="inlineStr">
        <is>
          <t>กฎหมายยา พ.ร.บ.ยา พ.ร.บ.วัตถุออกฤทธิ์ ยาเสพติด จรรยาบรรณวิชาชีพเภสัชกรรม และ GPP</t>
        </is>
      </c>
    </row>
    <row r="43" ht="22" customHeight="1" s="49">
      <c r="A43" s="65" t="n">
        <v>2</v>
      </c>
      <c r="B43" s="66" t="inlineStr">
        <is>
          <t>2. Pharmacy Administration &amp; Sy</t>
        </is>
      </c>
      <c r="C43" s="65" t="inlineStr">
        <is>
          <t>7 ข้อ</t>
        </is>
      </c>
      <c r="D43" s="65" t="inlineStr">
        <is>
          <t>100% ALL CLEAR ✅</t>
        </is>
      </c>
      <c r="E43" s="67">
        <f>HYPERLINK("#'2. Pharmacy Administration &amp; Sy'!A1", "➡️ ไปยัง 2. Pharmacy Administration &amp; Sy")</f>
        <v/>
      </c>
      <c r="F43" s="66" t="inlineStr">
        <is>
          <t>การบริหารเภสัชกิจ บัญชียาหลักแห่งชาติ ระบบประกันสุขภาพ การจัดซื้อและคลังยา</t>
        </is>
      </c>
    </row>
    <row r="44" ht="22" customHeight="1" s="49">
      <c r="A44" s="62" t="n">
        <v>3</v>
      </c>
      <c r="B44" s="63" t="inlineStr">
        <is>
          <t>3. Research &amp; Biostats</t>
        </is>
      </c>
      <c r="C44" s="62" t="inlineStr">
        <is>
          <t>76 ข้อ</t>
        </is>
      </c>
      <c r="D44" s="62" t="inlineStr">
        <is>
          <t>100% ALL CLEAR ✅</t>
        </is>
      </c>
      <c r="E44" s="64">
        <f>HYPERLINK("#'3. Research &amp; Biostats'!A1", "➡️ ไปยัง 3. Research &amp; Biostats")</f>
        <v/>
      </c>
      <c r="F44" s="63" t="inlineStr">
        <is>
          <t>ระเบียบวิธีวิจัย ชีวสถิติ การออกแบบการวิจัยทางคลินิก การแปลผลสถิติและเวชศาสตร์เชิงประจักษ์</t>
        </is>
      </c>
    </row>
    <row r="46" ht="26" customHeight="1" s="49">
      <c r="A46" s="70" t="inlineStr">
        <is>
          <t>⚡ 4. FAST QUIZ ENGINE &amp; CASE DIRECTORY (ระบบสุ่มข้อสอบด่วนและทะเบียนเคส)</t>
        </is>
      </c>
    </row>
    <row r="47" ht="24" customHeight="1" s="49">
      <c r="A47" s="61" t="inlineStr">
        <is>
          <t>ลำดับ</t>
        </is>
      </c>
      <c r="B47" s="61" t="inlineStr">
        <is>
          <t>หมวดวิชา / แผนกข้อสอบ</t>
        </is>
      </c>
      <c r="C47" s="61" t="inlineStr">
        <is>
          <t>จำนวนข้อ</t>
        </is>
      </c>
      <c r="D47" s="61" t="inlineStr">
        <is>
          <t>สถานะการตรวจ</t>
        </is>
      </c>
      <c r="E47" s="61" t="inlineStr">
        <is>
          <t>ทางลัดเปิดชีตข้อสอบ</t>
        </is>
      </c>
      <c r="F47" s="61" t="inlineStr">
        <is>
          <t>คำอธิบายเนื้อหา</t>
        </is>
      </c>
    </row>
    <row r="48" ht="22" customHeight="1" s="49">
      <c r="A48" s="62" t="n">
        <v>1</v>
      </c>
      <c r="B48" s="63" t="inlineStr">
        <is>
          <t>📥 รวมข้อสอบด่วน</t>
        </is>
      </c>
      <c r="C48" s="62" t="inlineStr">
        <is>
          <t>132 ข้อ</t>
        </is>
      </c>
      <c r="D48" s="62" t="inlineStr">
        <is>
          <t>100% ALL CLEAR ✅</t>
        </is>
      </c>
      <c r="E48" s="64">
        <f>HYPERLINK("#'📥 รวมข้อสอบด่วน'!A1", "➡️ ไปยัง 📥 รวมข้อสอบด่วน")</f>
        <v/>
      </c>
      <c r="F48" s="63" t="inlineStr">
        <is>
          <t>คลังข้อสอบด่วนรวมทุกวิชา รองรับการสุ่มชุดข้อสอบต่อเนื่องและ Mock Exams พร้อม Case ID</t>
        </is>
      </c>
    </row>
    <row r="49" ht="22" customHeight="1" s="49">
      <c r="A49" s="65" t="n">
        <v>2</v>
      </c>
      <c r="B49" s="66" t="inlineStr">
        <is>
          <t>📑 ทะเบียนรหัสเคส</t>
        </is>
      </c>
      <c r="C49" s="65" t="inlineStr">
        <is>
          <t>37 ข้อ</t>
        </is>
      </c>
      <c r="D49" s="65" t="inlineStr">
        <is>
          <t>100% ALL CLEAR ✅</t>
        </is>
      </c>
      <c r="E49" s="67">
        <f>HYPERLINK("#'📑 ทะเบียนรหัสเคส'!A1", "➡️ ไปยัง 📑 ทะเบียนรหัสเคส")</f>
        <v/>
      </c>
      <c r="F49" s="66" t="inlineStr">
        <is>
          <t>ทะเบียนรหัสเคสกรณีศึกษาต่อเนื่อง (Master Case Directory) ป้องกันรหัสเคสซ้ำซ้อน</t>
        </is>
      </c>
    </row>
  </sheetData>
  <mergeCells count="5">
    <mergeCell ref="A24:F24"/>
    <mergeCell ref="A46:F46"/>
    <mergeCell ref="A1:F1"/>
    <mergeCell ref="A40:F40"/>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34"/>
  <sheetViews>
    <sheetView workbookViewId="0">
      <pane ySplit="2" topLeftCell="A3" activePane="bottomLeft" state="frozen"/>
      <selection pane="bottomLeft" activeCell="A1" sqref="A1"/>
    </sheetView>
  </sheetViews>
  <sheetFormatPr baseColWidth="8" defaultRowHeight="13.2"/>
  <cols>
    <col width="8" customWidth="1" style="49" min="1" max="1"/>
    <col width="45" customWidth="1" style="49" min="2" max="2"/>
    <col width="12" customWidth="1" style="49" min="3" max="3"/>
    <col width="25" customWidth="1" style="49" min="4" max="8"/>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5"/>
    <col width="20" customWidth="1" style="49" min="14" max="14"/>
    <col width="18" customWidth="1" style="49" min="15" max="15"/>
    <col width="22" customWidth="1" style="49" min="16" max="16"/>
    <col width="25" customWidth="1" style="49" min="17" max="17"/>
    <col width="25" customWidth="1" style="49" min="18" max="18"/>
  </cols>
  <sheetData>
    <row r="1" ht="36" customHeight="1" s="49">
      <c r="A1" s="50">
        <f>HYPERLINK("#'สารบัญ'!A1", "🏠 กลับสู่หน้าแรก (Go to Home Page)")</f>
        <v/>
      </c>
    </row>
    <row r="2" ht="37.95" customHeight="1" s="49">
      <c r="A2" s="46" t="inlineStr">
        <is>
          <t>ข้อที่</t>
        </is>
      </c>
      <c r="B2" s="46" t="inlineStr">
        <is>
          <t>คำถาม</t>
        </is>
      </c>
      <c r="C2" s="46" t="inlineStr">
        <is>
          <t>รูปถาม</t>
        </is>
      </c>
      <c r="D2" s="46" t="inlineStr">
        <is>
          <t>ตัวเลือก 1 (ก)</t>
        </is>
      </c>
      <c r="E2" s="46" t="inlineStr">
        <is>
          <t>ตัวเลือก 2 (ข)</t>
        </is>
      </c>
      <c r="F2" s="46" t="inlineStr">
        <is>
          <t>ตัวเลือก 3 (ค)</t>
        </is>
      </c>
      <c r="G2" s="46" t="inlineStr">
        <is>
          <t>ตัวเลือก 4 (ง)</t>
        </is>
      </c>
      <c r="H2" s="46" t="inlineStr">
        <is>
          <t>ตัวเลือก 5 (จ)</t>
        </is>
      </c>
      <c r="I2" s="46" t="inlineStr">
        <is>
          <t>เฉลย (1-5)</t>
        </is>
      </c>
      <c r="J2" s="46" t="inlineStr">
        <is>
          <t>คำอธิบายเฉลย</t>
        </is>
      </c>
      <c r="K2" s="46" t="inlineStr">
        <is>
          <t>รูปเฉลย</t>
        </is>
      </c>
      <c r="L2" s="46" t="inlineStr">
        <is>
          <t>Filter หมวด/Subtopic</t>
        </is>
      </c>
      <c r="M2" s="46" t="inlineStr">
        <is>
          <t>Track (Clinic/Product/SAP)</t>
        </is>
      </c>
      <c r="N2" s="46" t="inlineStr">
        <is>
          <t>หมายเหตุ</t>
        </is>
      </c>
      <c r="O2" s="46" t="inlineStr">
        <is>
          <t>ประเภทข้อสอบ</t>
        </is>
      </c>
      <c r="P2" s="46" t="inlineStr">
        <is>
          <t>ปี / เลขชุด</t>
        </is>
      </c>
      <c r="Q2" s="46" t="inlineStr">
        <is>
          <t>หมวดวิชา/ชีตปลายทาง ★</t>
        </is>
      </c>
      <c r="R2" t="inlineStr">
        <is>
          <t>Case ID (รหัสเคส)</t>
        </is>
      </c>
    </row>
    <row r="3" ht="28.05" customHeight="1" s="49">
      <c r="A3" t="n">
        <v>1</v>
      </c>
      <c r="B3" t="inlineStr">
        <is>
          <t>ผู้ป่วยชายอายุ 58 ปี มีประวัติโรคเกาต์มา 5 ปี กำเริบเฉียบพลันประมาณ 2 ครั้ง/ปี บริเวณข้อเท้าและหัวแม่เท้า ปัจจุบันได้รับยา allopurinol 300 mg 1x1 ตรวจเลือดล่าสุด 3 เดือนก่อนได้ค่า serum uric acid 7.2 mg/dL และมีโรคประจำตัวคือ type 2 DM, HTN ใช้ยา losartan, metformin, aspirin เมื่อ 2 วันก่อนมีอาการปวด บวม แดง ที่ข้อเท้าขวา ไม่มีไข้ ผู้ป่วยแจ้งว่าไม่ได้หยุดยา allopurinol ปัจจัย/สาเหตุใดที่ส่งผลต่อการเกิดอาการปวดขอกำเริบ</t>
        </is>
      </c>
      <c r="D3" t="inlineStr">
        <is>
          <t>ใช้ Allopurinol เป็นเวลานานอย่างต่อเนื่อง</t>
        </is>
      </c>
      <c r="E3" t="inlineStr">
        <is>
          <t>ได้รับ Aspirin</t>
        </is>
      </c>
      <c r="F3" t="inlineStr">
        <is>
          <t>ได้รับ Metformin</t>
        </is>
      </c>
      <c r="G3" t="inlineStr">
        <is>
          <t>ได้รับ Losartan</t>
        </is>
      </c>
      <c r="H3" t="inlineStr">
        <is>
          <t>Uric acid ในเลือดสูงกว่าค่าปกติ</t>
        </is>
      </c>
      <c r="I3" t="n">
        <v>2</v>
      </c>
      <c r="J3" t="inlineStr">
        <is>
          <t>✅ คำตอบที่ถูกต้อง: ข้อ ข. ได้รับ Aspirin
💡 Background: การบริบาลทางเภสัชกรรมและการเตรียมยาในหัวข้อ 1. Musculoskeleton (Track: Clinic) มีความสำคัญอย่างยิ่งต่อการประเมินผู้ป่วยและการประกันคุณภาพยา
🎯 ทำไมข้อนี้ถึงถูก: Low-dose aspirin ยับยั้งการหลั่งกรดยูริกที่ท่อไตสวนปลาย (renal tubular secretion) ทำให้ขับยูริกลดลงจนเกิดการคั่งและกระตุ้น acute gout flare ได้
🔍 ข้ออื่นผิดเพราะอะไร:
- ข้อ ก. (ใช้ Allopurinol เป็นเวลานานอย่างต่อเนื่อง): ไม่ถูกต้องตามหลักการรักษาและกลไกเภสัชวิทยาในข้อนี้
- ข้อ ค. (ได้รับ Metformin): ไม่ถูกต้องตามหลักการรักษาและกลไกเภสัชวิทยาในข้อนี้
- ข้อ ง. (ได้รับ Losartan): ไม่ถูกต้องตามหลักการรักษาและกลไกเภสัชวิทยาในข้อนี้
- ข้อ จ. (Uric acid ในเลือดสูงกว่าค่าปกติ): ไม่ถูกต้องตามหลักการรักษาและกลไกเภสัชวิทยาในข้อนี้
📖 Guideline อ้างอิง: แนวทางเวชปฏิบัติการรักษาโรคเกาต์ พ.ศ. 2567 (สมาคมรูมาติสซั่มแห่งประเทศไทย)
📌 จุดจำก่อนสอบ: ทบทวนหลักการสำคัญ ข้อบ่งใช้ กลไกของยา และข้อกำหนดทางเภสัชตำรับในหมวด 1. Musculoskeleton ให้แม่นยำก่อนสอบ</t>
        </is>
      </c>
      <c r="L3" t="inlineStr">
        <is>
          <t>1.4 Gout</t>
        </is>
      </c>
      <c r="M3" t="inlineStr">
        <is>
          <t>Clinic</t>
        </is>
      </c>
      <c r="N3" t="inlineStr">
        <is>
          <t>[TEST] Quick Ingestion</t>
        </is>
      </c>
      <c r="O3" t="inlineStr">
        <is>
          <t>Mock</t>
        </is>
      </c>
      <c r="P3" t="inlineStr">
        <is>
          <t>Mock RxCU83 ครั้งที่ 1</t>
        </is>
      </c>
      <c r="Q3" t="inlineStr">
        <is>
          <t>1. Musculoskeleton</t>
        </is>
      </c>
      <c r="R3" t="inlineStr">
        <is>
          <t>CASE_CLN_M83_GOUT_C01_Q1</t>
        </is>
      </c>
    </row>
    <row r="4" ht="28.05" customHeight="1" s="49">
      <c r="A4" t="n">
        <v>2</v>
      </c>
      <c r="B4" t="inlineStr">
        <is>
          <t>ทางเลือกการใช้ยาของโรคเกาต์เฉียบพลันในผู้ป่วยรายนี้</t>
        </is>
      </c>
      <c r="D4" t="inlineStr">
        <is>
          <t>Colchicine 0.6 mg BID</t>
        </is>
      </c>
      <c r="E4" t="inlineStr">
        <is>
          <t>Ibuprofen 400 mg TID</t>
        </is>
      </c>
      <c r="F4" t="inlineStr">
        <is>
          <t>Prednisolone 20 mg OD</t>
        </is>
      </c>
      <c r="G4" t="inlineStr">
        <is>
          <t>Naproxen 250 mg BID</t>
        </is>
      </c>
      <c r="H4" t="inlineStr">
        <is>
          <t>A+C</t>
        </is>
      </c>
      <c r="I4" t="n">
        <v>5</v>
      </c>
      <c r="J4" t="inlineStr">
        <is>
          <t>✅ คำตอบที่ถูกต้อง: ข้อ จ. A+C
💡 Background: การบริบาลทางเภสัชกรรมและการเตรียมยาในหัวข้อ 1. Musculoskeleton (Track: Clinic) มีความสำคัญอย่างยิ่งต่อการประเมินผู้ป่วยและการประกันคุณภาพยา
🎯 ทำไมข้อนี้ถึงถูก: ผู้ป่วยมีโรคร่วม DM และ HTN ควรหลีกเลี่ยง NSAIDs เพื่อลดความเสี่ยงไตเสื่อมและความดันขึ้น การเลือก Colchicine ขนาดปรับลด หรือ Short-course systemic steroid (Prednisolone) จึงเหมาะสมที่สุด
🔍 ข้ออื่นผิดเพราะอะไร:
- ข้อ ก. (Colchicine 0.6 mg BID): ไม่ถูกต้องตามหลักการรักษาและกลไกเภสัชวิทยาในข้อนี้
- ข้อ ข. (Ibuprofen 400 mg TID): ไม่ถูกต้องตามหลักการรักษาและกลไกเภสัชวิทยาในข้อนี้
- ข้อ ค. (Prednisolone 20 mg OD): ไม่ถูกต้องตามหลักการรักษาและกลไกเภสัชวิทยาในข้อนี้
- ข้อ ง. (Naproxen 250 mg BID): ไม่ถูกต้องตามหลักการรักษาและกลไกเภสัชวิทยาในข้อนี้
📖 Guideline อ้างอิง: แนวทางเวชปฏิบัติการรักษาโรคเกาต์ พ.ศ. 2567 (สมาคมรูมาติสซั่มแห่งประเทศไทย)
📌 จุดจำก่อนสอบ: ทบทวนหลักการสำคัญ ข้อบ่งใช้ กลไกของยา และข้อกำหนดทางเภสัชตำรับในหมวด 1. Musculoskeleton ให้แม่นยำก่อนสอบ</t>
        </is>
      </c>
      <c r="L4" t="inlineStr">
        <is>
          <t>1.4 Gout</t>
        </is>
      </c>
      <c r="M4" t="inlineStr">
        <is>
          <t>Clinic</t>
        </is>
      </c>
      <c r="N4" t="inlineStr">
        <is>
          <t>[TEST] Quick Ingestion</t>
        </is>
      </c>
      <c r="O4" t="inlineStr">
        <is>
          <t>Mock</t>
        </is>
      </c>
      <c r="P4" t="inlineStr">
        <is>
          <t>Mock RxCU83 ครั้งที่ 1</t>
        </is>
      </c>
      <c r="Q4" t="inlineStr">
        <is>
          <t>1. Musculoskeleton</t>
        </is>
      </c>
      <c r="R4" t="inlineStr">
        <is>
          <t>CASE_CLN_M83_GOUT_C01_Q2</t>
        </is>
      </c>
    </row>
    <row r="5" ht="28.05" customHeight="1" s="49">
      <c r="A5" t="n">
        <v>3</v>
      </c>
      <c r="B5" t="inlineStr">
        <is>
          <t>ควรดำเนินการอย่างไรในการใช้ยา allopurinol ในระหว่างอาการกำเริบเฉียบพลัน</t>
        </is>
      </c>
      <c r="D5" t="inlineStr">
        <is>
          <t>ใช้เหมือนเดิม</t>
        </is>
      </c>
      <c r="E5" t="inlineStr">
        <is>
          <t>ลดขนาดยา</t>
        </is>
      </c>
      <c r="F5" t="inlineStr">
        <is>
          <t>เพิ่มขนาดยาทันที</t>
        </is>
      </c>
      <c r="G5" t="inlineStr">
        <is>
          <t>หยุดยา</t>
        </is>
      </c>
      <c r="H5" t="inlineStr">
        <is>
          <t>เปลี่ยนไปใช้ febuxostat</t>
        </is>
      </c>
      <c r="I5" t="n">
        <v>1</v>
      </c>
      <c r="J5" t="inlineStr">
        <is>
          <t>✅ คำตอบที่ถูกต้อง: ข้อ ก. ใช้เหมือนเดิม
💡 Background: การบริบาลทางเภสัชกรรมและการเตรียมยาในหัวข้อ 1. Musculoskeleton (Track: Clinic) มีความสำคัญอย่างยิ่งต่อการประเมินผู้ป่วยและการประกันคุณภาพยา
🎯 ทำไมข้อนี้ถึงถูก: หากผู้ป่วยรับประทาน Urate-Lowering Therapy (ULT) อยู่เดิมแล้วเกิด acute flare ไม่ควรหยุดหรือปรับขนาดยา ให้คงขนาดยาเดิมไว้และให้ยารักษาอาการอักเสบเฉียบพลันร่วมด้วย
🔍 ข้ออื่นผิดเพราะอะไร:
- ข้อ ข. (ลดขนาดยา): ไม่ถูกต้องตามหลักการรักษาและกลไกเภสัชวิทยาในข้อนี้
- ข้อ ค. (เพิ่มขนาดยาทันที): ไม่ถูกต้องตามหลักการรักษาและกลไกเภสัชวิทยาในข้อนี้
- ข้อ ง. (หยุดยา): ไม่ถูกต้องตามหลักการรักษาและกลไกเภสัชวิทยาในข้อนี้
- ข้อ จ. (เปลี่ยนไปใช้ febuxostat): ไม่ถูกต้องตามหลักการรักษาและกลไกเภสัชวิทยาในข้อนี้
📖 Guideline อ้างอิง: แนวทางเวชปฏิบัติการรักษาโรคเกาต์ พ.ศ. 2567 (สมาคมรูมาติสซั่มแห่งประเทศไทย)
📌 จุดจำก่อนสอบ: ทบทวนหลักการสำคัญ ข้อบ่งใช้ กลไกของยา และข้อกำหนดทางเภสัชตำรับในหมวด 1. Musculoskeleton ให้แม่นยำก่อนสอบ</t>
        </is>
      </c>
      <c r="L5" t="inlineStr">
        <is>
          <t>1.4 Gout</t>
        </is>
      </c>
      <c r="M5" t="inlineStr">
        <is>
          <t>Clinic</t>
        </is>
      </c>
      <c r="N5" t="inlineStr">
        <is>
          <t>[TEST] Quick Ingestion</t>
        </is>
      </c>
      <c r="O5" t="inlineStr">
        <is>
          <t>Mock</t>
        </is>
      </c>
      <c r="P5" t="inlineStr">
        <is>
          <t>Mock RxCU83 ครั้งที่ 1</t>
        </is>
      </c>
      <c r="Q5" t="inlineStr">
        <is>
          <t>1. Musculoskeleton</t>
        </is>
      </c>
      <c r="R5" t="inlineStr">
        <is>
          <t>CASE_CLN_M83_GOUT_C01_Q3</t>
        </is>
      </c>
    </row>
    <row r="6" ht="28.05" customHeight="1" s="49">
      <c r="A6" t="n">
        <v>4</v>
      </c>
      <c r="B6" t="inlineStr">
        <is>
          <t>จากทางเลือกที่เหมาะสมในการใช้รักษาเกาต์เฉียบพลัน ยาที่เลือกมีกลไกการออกฤทธิ์อย่างไร</t>
        </is>
      </c>
      <c r="D6" t="inlineStr">
        <is>
          <t>ลดการสร้าง uric acid โดยตรง</t>
        </is>
      </c>
      <c r="E6" t="inlineStr">
        <is>
          <t>เพิ่มการขับ uric acid โดยยับยั้งการดูดกลับที่ proximal tubule</t>
        </is>
      </c>
      <c r="F6" t="inlineStr">
        <is>
          <t>ยับยั้งการรวม microtubule -&gt; ลดการรวมตัว/เคลื่อนไหวและกลืนกินของ neutrophil</t>
        </is>
      </c>
      <c r="G6" t="inlineStr">
        <is>
          <t>ยับยั้ง COX2 ลดการอักเสบ</t>
        </is>
      </c>
      <c r="H6" t="inlineStr">
        <is>
          <t>เพิ่มการสลาย uric acid</t>
        </is>
      </c>
      <c r="I6" t="n">
        <v>3</v>
      </c>
      <c r="J6" t="inlineStr">
        <is>
          <t>✅ คำตอบที่ถูกต้อง: ข้อ ค. ยับยั้งการรวม microtubule -&gt; ลดการรวมตัว/เคลื่อนไหวและกลืนกินของ neutrophil
💡 Background: การบริบาลทางเภสัชกรรมและการเตรียมยาในหัวข้อ 1. Musculoskeleton (Track: Clinic) มีความสำคัญอย่างยิ่งต่อการประเมินผู้ป่วยและการประกันคุณภาพยา
🎯 ทำไมข้อนี้ถึงถูก: Colchicine ออกฤทธิ์จับกับ tubulin ยับยั้ง microtubule polymerization ทำให้ขัดขวางการเคลื่อนที่ (chemotaxis) และ phagocytosis ของ neutrophil บริเวณข้อที่อักเสบ
🔍 ข้ออื่นผิดเพราะอะไร:
- ข้อ ก. (ลดการสร้าง uric acid โดยตรง): ไม่ถูกต้องตามหลักการรักษาและกลไกเภสัชวิทยาในข้อนี้
- ข้อ ข. (เพิ่มการขับ uric acid โดยยับยั้งการดูดกลับที่ proximal tubul): ไม่ถูกต้องตามหลักการรักษาและกลไกเภสัชวิทยาในข้อนี้
- ข้อ ง. (ยับยั้ง COX2 ลดการอักเสบ): ไม่ถูกต้องตามหลักการรักษาและกลไกเภสัชวิทยาในข้อนี้
- ข้อ จ. (เพิ่มการสลาย uric acid): ไม่ถูกต้องตามหลักการรักษาและกลไกเภสัชวิทยาในข้อนี้
📖 Guideline อ้างอิง: แนวทางเวชปฏิบัติการรักษาโรคเกาต์ พ.ศ. 2567 (สมาคมรูมาติสซั่มแห่งประเทศไทย)
📌 จุดจำก่อนสอบ: ทบทวนหลักการสำคัญ ข้อบ่งใช้ กลไกของยา และข้อกำหนดทางเภสัชตำรับในหมวด 1. Musculoskeleton ให้แม่นยำก่อนสอบ</t>
        </is>
      </c>
      <c r="L6" t="inlineStr">
        <is>
          <t>1.4 Gout</t>
        </is>
      </c>
      <c r="M6" t="inlineStr">
        <is>
          <t>Clinic</t>
        </is>
      </c>
      <c r="N6" t="inlineStr">
        <is>
          <t>[TEST] Quick Ingestion</t>
        </is>
      </c>
      <c r="O6" t="inlineStr">
        <is>
          <t>Mock</t>
        </is>
      </c>
      <c r="P6" t="inlineStr">
        <is>
          <t>Mock RxCU83 ครั้งที่ 1</t>
        </is>
      </c>
      <c r="Q6" t="inlineStr">
        <is>
          <t>1. Musculoskeleton</t>
        </is>
      </c>
      <c r="R6" t="inlineStr">
        <is>
          <t>CASE_CLN_M83_GOUT_C01_Q4</t>
        </is>
      </c>
    </row>
    <row r="7" ht="28.05" customHeight="1" s="49">
      <c r="A7" t="n">
        <v>5</v>
      </c>
      <c r="B7" t="inlineStr">
        <is>
          <t>ADR ของ Allopurinol ที่พบได้บ่อย/สำคัญ</t>
        </is>
      </c>
      <c r="D7" t="inlineStr">
        <is>
          <t>ตับอักเสบ</t>
        </is>
      </c>
      <c r="E7" t="inlineStr">
        <is>
          <t>Hypoglycemia</t>
        </is>
      </c>
      <c r="F7" t="inlineStr">
        <is>
          <t>ต้อกระจก</t>
        </is>
      </c>
      <c r="G7" t="inlineStr">
        <is>
          <t>บวมน้ำ</t>
        </is>
      </c>
      <c r="H7" t="inlineStr">
        <is>
          <t>SJS/TEN (รุนแรงทางผิวหนัง)</t>
        </is>
      </c>
      <c r="I7" t="n">
        <v>5</v>
      </c>
      <c r="J7" t="inlineStr">
        <is>
          <t>✅ คำตอบที่ถูกต้อง: ข้อ จ. SJS/TEN (รุนแรงทางผิวหนัง)
💡 Background: การบริบาลทางเภสัชกรรมและการเตรียมยาในหัวข้อ 1. Musculoskeleton (Track: Clinic) มีความสำคัญอย่างยิ่งต่อการประเมินผู้ป่วยและการประกันคุณภาพยา
🎯 ทำไมข้อนี้ถึงถูก: Allopurinol มีความเสี่ยงสำคัญต่อการเกิดภาวะ Severe Cutaneous Adverse Reactions (SCARs) เช่น SJS/TEN โดยเฉพาะในผู้ที่มีอัลลีล HLA-B58:01
🔍 ข้ออื่นผิดเพราะอะไร:
- ข้อ ก. (ตับอักเสบ): ไม่ถูกต้องตามหลักการรักษาและกลไกเภสัชวิทยาในข้อนี้
- ข้อ ข. (Hypoglycemia): ไม่ถูกต้องตามหลักการรักษาและกลไกเภสัชวิทยาในข้อนี้
- ข้อ ค. (ต้อกระจก): ไม่ถูกต้องตามหลักการรักษาและกลไกเภสัชวิทยาในข้อนี้
- ข้อ ง. (บวมน้ำ): ไม่ถูกต้องตามหลักการรักษาและกลไกเภสัชวิทยาในข้อนี้
📖 Guideline อ้างอิง: แนวทางเวชปฏิบัติการรักษาโรคเกาต์ พ.ศ. 2567 (สมาคมรูมาติสซั่มแห่งประเทศไทย)
📌 จุดจำก่อนสอบ: ทบทวนหลักการสำคัญ ข้อบ่งใช้ กลไกของยา และข้อกำหนดทางเภสัชตำรับในหมวด 1. Musculoskeleton ให้แม่นยำก่อนสอบ</t>
        </is>
      </c>
      <c r="L7" t="inlineStr">
        <is>
          <t>1.4 Gout</t>
        </is>
      </c>
      <c r="M7" t="inlineStr">
        <is>
          <t>Clinic</t>
        </is>
      </c>
      <c r="N7" t="inlineStr">
        <is>
          <t>[TEST] Quick Ingestion</t>
        </is>
      </c>
      <c r="O7" t="inlineStr">
        <is>
          <t>Mock</t>
        </is>
      </c>
      <c r="P7" t="inlineStr">
        <is>
          <t>Mock RxCU83 ครั้งที่ 1</t>
        </is>
      </c>
      <c r="Q7" t="inlineStr">
        <is>
          <t>1. Musculoskeleton</t>
        </is>
      </c>
      <c r="R7" t="inlineStr">
        <is>
          <t>CASE_CLN_M83_GOUT_C01_Q5</t>
        </is>
      </c>
    </row>
    <row r="8" ht="28.05" customHeight="1" s="49">
      <c r="A8" t="n">
        <v>6</v>
      </c>
      <c r="B8" t="inlineStr">
        <is>
          <t>ยาเม็ดเคลือบฟิล์มที่มีตัวยาสำคัญน้อยกว่า 25 mg ใช้วิธีการผลิตใดเหมาะสมที่สุด</t>
        </is>
      </c>
      <c r="D8" t="inlineStr">
        <is>
          <t>Direct compression</t>
        </is>
      </c>
      <c r="E8" t="inlineStr">
        <is>
          <t>Extrusion and spheronization</t>
        </is>
      </c>
      <c r="F8" t="inlineStr">
        <is>
          <t>Rolling compaction</t>
        </is>
      </c>
      <c r="G8" t="inlineStr">
        <is>
          <t>Slugging</t>
        </is>
      </c>
      <c r="H8" t="inlineStr">
        <is>
          <t>Wet granulation</t>
        </is>
      </c>
      <c r="I8" t="n">
        <v>5</v>
      </c>
      <c r="J8" t="inlineStr">
        <is>
          <t>✅ คำตอบที่ถูกต้อง: ข้อ จ. Wet granulation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ตัวยาที่มีปริมาณน้อย (low dose / &lt; 25 mg หรือ &lt; 25% w/w) มีความเสี่ยงต่อปัญหาความสม่ำเสมอของตัวยา (Content Uniformity) วิธีการแกรนูลเปียก (Wet granulation) จะช่วยกระจายตัวยาให้เกาะกับสารช่วยสม่ำเสมอที่สุด
🔍 ข้ออื่นผิดเพราะอะไร:
- ข้อ ก. (Direct compression): ไม่ถูกต้องตามหลักการรักษาและกลไกเภสัชวิทยาในข้อนี้
- ข้อ ข. (Extrusion and spheronization): ไม่ถูกต้องตามหลักการรักษาและกลไกเภสัชวิทยาในข้อนี้
- ข้อ ค. (Rolling compaction): ไม่ถูกต้องตามหลักการรักษาและกลไกเภสัชวิทยาในข้อนี้
- ข้อ ง. (Slugging):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8" t="inlineStr">
        <is>
          <t>6.1 Tablet Manufacturing</t>
        </is>
      </c>
      <c r="M8" t="inlineStr">
        <is>
          <t>Product</t>
        </is>
      </c>
      <c r="N8" t="inlineStr">
        <is>
          <t>[TEST] Quick Ingestion</t>
        </is>
      </c>
      <c r="O8" t="inlineStr">
        <is>
          <t>Mock</t>
        </is>
      </c>
      <c r="P8" t="inlineStr">
        <is>
          <t>Mock RxCU83 ครั้งที่ 1</t>
        </is>
      </c>
      <c r="Q8" t="inlineStr">
        <is>
          <t>6. Solid Dosage Forms</t>
        </is>
      </c>
      <c r="R8" t="inlineStr">
        <is>
          <t>CASE_PRD_M83_GOUT_C01_Q1</t>
        </is>
      </c>
    </row>
    <row r="9">
      <c r="A9" t="n">
        <v>7</v>
      </c>
      <c r="B9" t="inlineStr">
        <is>
          <t>ในสูตรตำรับยาเม็ด allopurinol มีส่วนประกอบ pregelatinized starch, microcrystalline cellulose, Mg stearate, Titanium oxide, PEG, Lactose monohydrate และ Sodium starch glycolate (SSG) มีหน้าที่อะไรในสูตรตำรับ</t>
        </is>
      </c>
      <c r="D9" t="inlineStr">
        <is>
          <t>เพื่อเทลงเบ้าได้ดี (Glidant)</t>
        </is>
      </c>
      <c r="E9" t="inlineStr">
        <is>
          <t>เพื่อให้ไม่ติดหน้าสาก (Anti-adherent)</t>
        </is>
      </c>
      <c r="F9" t="inlineStr">
        <is>
          <t>เพื่อให้ film เคลือบหนาเหมาะสม (Coating agent)</t>
        </is>
      </c>
      <c r="G9" t="inlineStr">
        <is>
          <t>เพื่อให้ละลายน้ำ/ลงน้ำ แล้วกระจายตัวได้เหมาะสม (Superdisintegrant)</t>
        </is>
      </c>
      <c r="H9" t="inlineStr">
        <is>
          <t>เพื่อให้ film ยืดหยุ่นได้เหมาะสม (Plasticizer)</t>
        </is>
      </c>
      <c r="I9" t="n">
        <v>4</v>
      </c>
      <c r="J9" t="inlineStr">
        <is>
          <t>✅ คำตอบที่ถูกต้อง: ข้อ ง. เพื่อให้ละลายน้ำ/ลงน้ำ แล้วกระจายตัวได้เหมาะสม (Superdisintegrant)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Sodium starch glycolate จัดเป็น Superdisintegrant ช่วยดูดซับน้ำและพองตัวอย่างรวดเร็ว ทำให้เมดยาแตกตัวและกระจายตัวได้ดีเมื่อสัมผัสน้ำ
🔍 ข้ออื่นผิดเพราะอะไร:
- ข้อ ก. (เพื่อเทลงเบ้าได้ดี (Glidant)): ไม่ถูกต้องตามหลักการรักษาและกลไกเภสัชวิทยาในข้อนี้
- ข้อ ข. (เพื่อให้ไม่ติดหน้าสาก (Anti-adherent)): ไม่ถูกต้องตามหลักการรักษาและกลไกเภสัชวิทยาในข้อนี้
- ข้อ ค. (เพื่อให้ film เคลือบหนาเหมาะสม (Coating agent)): ไม่ถูกต้องตามหลักการรักษาและกลไกเภสัชวิทยาในข้อนี้
- ข้อ จ. (เพื่อให้ film ยืดหยุ่นได้เหมาะสม (Plasticizer)):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9" t="inlineStr">
        <is>
          <t>4.1 Excipients classification</t>
        </is>
      </c>
      <c r="M9" t="inlineStr">
        <is>
          <t>Product</t>
        </is>
      </c>
      <c r="N9" t="inlineStr">
        <is>
          <t>[TEST] Quick Ingestion</t>
        </is>
      </c>
      <c r="O9" t="inlineStr">
        <is>
          <t>Mock</t>
        </is>
      </c>
      <c r="P9" t="inlineStr">
        <is>
          <t>Mock RxCU83 ครั้งที่ 1</t>
        </is>
      </c>
      <c r="Q9" t="inlineStr">
        <is>
          <t>6. Solid Dosage Forms</t>
        </is>
      </c>
      <c r="R9" t="inlineStr">
        <is>
          <t>CASE_PRD_M83_GOUT_C01_Q2</t>
        </is>
      </c>
    </row>
    <row r="10">
      <c r="A10" t="n">
        <v>8</v>
      </c>
      <c r="B10" t="inlineStr">
        <is>
          <t>การผลิตยาเคลือบฟิล์ม allopurinol มีการบันทึกลง BMR แต่ผู้ปฏิบัติงานลืมบันทึกแล้วมาบันทึกหลังจากกระบวนการเสร็จแล้ว เป็นการปฏิบัติผิด Data integrity ด้านใดตามหลัก ALCOA</t>
        </is>
      </c>
      <c r="D10" t="inlineStr">
        <is>
          <t>Accurate</t>
        </is>
      </c>
      <c r="E10" t="inlineStr">
        <is>
          <t>Contemporary</t>
        </is>
      </c>
      <c r="F10" t="inlineStr">
        <is>
          <t>Enduring</t>
        </is>
      </c>
      <c r="G10" t="inlineStr">
        <is>
          <t>Legible</t>
        </is>
      </c>
      <c r="H10" t="inlineStr">
        <is>
          <t>Original</t>
        </is>
      </c>
      <c r="I10" t="n">
        <v>2</v>
      </c>
      <c r="J10" t="inlineStr">
        <is>
          <t>✅ คำตอบที่ถูกต้อง: ข้อ ข. Contemporary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หลัก ALCOA ตัว 'C' หมายถึง Contemporaneous คือต้องบันทึกข้อมูลแบบเรียลไทม์ขณะที่เกิดกิจกรรมนั้นทันที การมาบันทึกย้อนหลังหลังเสร็จสิ้นกระบวนการจึงผิดหลักด้าน Contemporary
🔍 ข้ออื่นผิดเพราะอะไร:
- ข้อ ก. (Accurate): ไม่ถูกต้องตามหลักการรักษาและกลไกเภสัชวิทยาในข้อนี้
- ข้อ ค. (Enduring): ไม่ถูกต้องตามหลักการรักษาและกลไกเภสัชวิทยาในข้อนี้
- ข้อ ง. (Legible): ไม่ถูกต้องตามหลักการรักษาและกลไกเภสัชวิทยาในข้อนี้
- ข้อ จ. (Original):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0" t="inlineStr">
        <is>
          <t>4.4 Good Manufacturing Practice</t>
        </is>
      </c>
      <c r="M10" t="inlineStr">
        <is>
          <t>Product</t>
        </is>
      </c>
      <c r="N10" t="inlineStr">
        <is>
          <t>[TEST] Quick Ingestion</t>
        </is>
      </c>
      <c r="O10" t="inlineStr">
        <is>
          <t>Mock</t>
        </is>
      </c>
      <c r="P10" t="inlineStr">
        <is>
          <t>Mock RxCU83 ครั้งที่ 1</t>
        </is>
      </c>
      <c r="Q10" t="inlineStr">
        <is>
          <t>6. Solid Dosage Forms</t>
        </is>
      </c>
      <c r="R10" t="inlineStr">
        <is>
          <t>CASE_PRD_M83_GOUT_C01_Q3</t>
        </is>
      </c>
    </row>
    <row r="11">
      <c r="A11" t="n">
        <v>9</v>
      </c>
      <c r="B11" t="inlineStr">
        <is>
          <t>รูปโครงสร้าง allopurinol ข้อใดถูกต้องที่สุด: (1) purine analog ยับยั้ง xanthine oxidase (2) log P -1.8 แปลว่าชอบน้ำ (hydrophilic) สูง ผ่านเยื่อหุ้มเซลล์ได้ไม่ดี (3) pKa 10.2 ใน physiological pH 7.4 อยู่ในรูปไม่แตกตัว (unionized)</t>
        </is>
      </c>
      <c r="D11" t="n">
        <v>1</v>
      </c>
      <c r="E11" t="inlineStr">
        <is>
          <t>2 และ 3</t>
        </is>
      </c>
      <c r="F11" t="inlineStr">
        <is>
          <t>1 และ 2</t>
        </is>
      </c>
      <c r="G11" t="inlineStr">
        <is>
          <t>1 และ 3</t>
        </is>
      </c>
      <c r="H11" t="inlineStr">
        <is>
          <t>ถูกทุกข้อ</t>
        </is>
      </c>
      <c r="I11" t="n">
        <v>5</v>
      </c>
      <c r="J11" t="inlineStr">
        <is>
          <t>✅ คำตอบที่ถูกต้อง: ข้อ จ. ถูกทุกข้อ
💡 Background: การบริบาลทางเภสัชกรรมและการเตรียมยาในหัวข้อ 13. Medicinal Chemistry (Track: Product) มีความสำคัญอย่างยิ่งต่อการประเมินผู้ป่วยและการประกันคุณภาพยา
🎯 ทำไมข้อนี้ถึงถูก: โครงสร้าง Allopurinol เป็นไอโซเมอร์ของ hypoxanthine (purine analog) ยับยั้ง xanthine oxidase, มีค่า log P เป็นลบจึงชอบน้ำสูง และมี pKa 10.2 (weak acid) เมื่ออยู่ใน pH 7.4 จึงส่วนใหญ่อยู่ในรูปไม่แตกตัว (unionized form ~99.8%)
🔍 ข้ออื่นผิดเพราะอะไร:
- ข้อ ก. (1): ไม่ถูกต้องตามหลักการรักษาและกลไกเภสัชวิทยาในข้อนี้
- ข้อ ข. (2 และ 3): ไม่ถูกต้องตามหลักการรักษาและกลไกเภสัชวิทยาในข้อนี้
- ข้อ ค. (1 และ 2): ไม่ถูกต้องตามหลักการรักษาและกลไกเภสัชวิทยาในข้อนี้
- ข้อ ง. (1 และ 3): ไม่ถูกต้องตามหลักการรักษาและกลไกเภสัชวิทยาในข้อนี้
📖 Guideline อ้างอิง: Foye's Principles of Medicinal Chemistry (8th Edition)
📌 จุดจำก่อนสอบ: ทบทวนหลักการสำคัญ ข้อบ่งใช้ กลไกของยา และข้อกำหนดทางเภสัชตำรับในหมวด 13. Medicinal Chemistry ให้แม่นยำก่อนสอบ</t>
        </is>
      </c>
      <c r="L11" t="inlineStr">
        <is>
          <t>13. Medicinal Chemistry</t>
        </is>
      </c>
      <c r="M11" t="inlineStr">
        <is>
          <t>Product</t>
        </is>
      </c>
      <c r="N11" t="inlineStr">
        <is>
          <t>[TEST] Quick Ingestion</t>
        </is>
      </c>
      <c r="O11" t="inlineStr">
        <is>
          <t>Mock</t>
        </is>
      </c>
      <c r="P11" t="inlineStr">
        <is>
          <t>Mock RxCU83 ครั้งที่ 1</t>
        </is>
      </c>
      <c r="Q11" t="inlineStr">
        <is>
          <t>13. Medicinal Chemistry</t>
        </is>
      </c>
      <c r="R11" t="inlineStr">
        <is>
          <t>CASE_PRD_M83_GOUT_C01_Q4</t>
        </is>
      </c>
    </row>
    <row r="12">
      <c r="A12" t="n">
        <v>10</v>
      </c>
      <c r="B12" t="inlineStr">
        <is>
          <t>จากการพิจารณาคุณสมบัติโครงสร้างของยา febuxostat วิธีการข้อใด ไม่เหมาะสมที่สุด ในการพัฒนาวิธีวิเคราะห์เพื่อควบคุมคุณภาพยา (หาปริมาณตัวยาสำคัญ หรือ พิสูจน์อัตลักษณ์)</t>
        </is>
      </c>
      <c r="D12" t="inlineStr">
        <is>
          <t>HPLC-UV</t>
        </is>
      </c>
      <c r="E12" t="inlineStr">
        <is>
          <t>Mass spectroscopy</t>
        </is>
      </c>
      <c r="F12" t="inlineStr">
        <is>
          <t>FT-IR spectroscopy</t>
        </is>
      </c>
      <c r="G12" t="inlineStr">
        <is>
          <t>Spectrofluorometer</t>
        </is>
      </c>
      <c r="H12" t="inlineStr">
        <is>
          <t>UV spectroscopy</t>
        </is>
      </c>
      <c r="I12" t="n">
        <v>4</v>
      </c>
      <c r="J12" t="inlineStr">
        <is>
          <t>✅ คำตอบที่ถูกต้อง: ข้อ ง. Spectrofluorometer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แม้โครงสร้างจะมี aromatic ring แต่ febuxostat ไม่ได้เป็น fluorophore ธรรมชาติที่มี native fluorescence สูงหรือจำเพาะพอที่จะเป็นวิธีหลักตาม Pharmacopoeia เมื่อเทียบกับ chromatographic methods และ spectroscopy อื่นๆ
🔍 ข้ออื่นผิดเพราะอะไร:
- ข้อ ก. (HPLC-UV): ไม่ถูกต้องตามหลักการรักษาและกลไกเภสัชวิทยาในข้อนี้
- ข้อ ข. (Mass spectroscopy): ไม่ถูกต้องตามหลักการรักษาและกลไกเภสัชวิทยาในข้อนี้
- ข้อ ค. (FT-IR spectroscopy): ไม่ถูกต้องตามหลักการรักษาและกลไกเภสัชวิทยาในข้อนี้
- ข้อ จ. (UV spectroscopy):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2" t="inlineStr">
        <is>
          <t>Product Group 3: Spectroscopy &amp; Optics</t>
        </is>
      </c>
      <c r="M12" t="inlineStr">
        <is>
          <t>Product</t>
        </is>
      </c>
      <c r="N12" t="inlineStr">
        <is>
          <t>[TEST] Quick Ingestion</t>
        </is>
      </c>
      <c r="O12" t="inlineStr">
        <is>
          <t>Mock</t>
        </is>
      </c>
      <c r="P12" t="inlineStr">
        <is>
          <t>Mock RxCU83 ครั้งที่ 1</t>
        </is>
      </c>
      <c r="Q12" t="inlineStr">
        <is>
          <t>1. Titrations</t>
        </is>
      </c>
      <c r="R12" t="inlineStr">
        <is>
          <t>CASE_PRD_M83_GOUT_C01_Q5</t>
        </is>
      </c>
    </row>
    <row r="13">
      <c r="A13" t="n">
        <v>11</v>
      </c>
      <c r="B13" t="inlineStr">
        <is>
          <t>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D13" t="inlineStr">
        <is>
          <t>สิทธิประกันสุขภาพแห่งชาติ</t>
        </is>
      </c>
      <c r="E13" t="inlineStr">
        <is>
          <t>สิทธิประกันสังคม</t>
        </is>
      </c>
      <c r="F13" t="inlineStr">
        <is>
          <t>สิทธิข้าราชการ</t>
        </is>
      </c>
      <c r="G13" t="inlineStr">
        <is>
          <t>สิทธิ 30 บาท</t>
        </is>
      </c>
      <c r="H13" t="inlineStr">
        <is>
          <t>สิทธิบัตรทอง</t>
        </is>
      </c>
      <c r="I13" t="n">
        <v>2</v>
      </c>
      <c r="J13" t="inlineStr">
        <is>
          <t>✅ คำตอบที่ถูกต้อง: ข้อ ข. สิทธิประกันสังคม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ลูกจ้าง/พนักงานบริษัทเอกชนที่ทำงานตาม พ.ร.บ. คุ้มครองแรงงาน จะได้รับความคุ้มครองและขึ้นทะเบียนสิทธิรักษาพยาบาลตามกองทุนประกันสังคม (มาตรา 33)
🔍 ข้ออื่นผิดเพราะอะไร:
- ข้อ ก. (สิทธิประกันสุขภาพแห่งชาติ): ไม่ถูกต้องตามหลักการรักษาและกลไกเภสัชวิทยาในข้อนี้
- ข้อ ค. (สิทธิข้าราชการ): ไม่ถูกต้องตามหลักการรักษาและกลไกเภสัชวิทยาในข้อนี้
- ข้อ ง. (สิทธิ 30 บาท): ไม่ถูกต้องตามหลักการรักษาและกลไกเภสัชวิทยาในข้อนี้
- ข้อ จ. (สิทธิบัตรทอง):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13" t="inlineStr">
        <is>
          <t>Pharmacy Laws &amp; Ethics</t>
        </is>
      </c>
      <c r="M13" t="inlineStr">
        <is>
          <t>SAP</t>
        </is>
      </c>
      <c r="N13" t="inlineStr">
        <is>
          <t>[TEST] Quick Ingestion</t>
        </is>
      </c>
      <c r="O13" t="inlineStr">
        <is>
          <t>Mock</t>
        </is>
      </c>
      <c r="P13" t="inlineStr">
        <is>
          <t>Mock RxCU83 ครั้งที่ 1</t>
        </is>
      </c>
      <c r="Q13" t="inlineStr">
        <is>
          <t>2. Pharmacy Administration &amp; Sy</t>
        </is>
      </c>
      <c r="R13" t="inlineStr">
        <is>
          <t>CASE_SAP_M83_GOUT_C01_Q1</t>
        </is>
      </c>
    </row>
    <row r="14">
      <c r="A14" t="n">
        <v>12</v>
      </c>
      <c r="B14" t="inlineStr">
        <is>
          <t>สมุนไพรในข้อใดมีสารออกฤทธิ์สำหรับรักษาโรค gout</t>
        </is>
      </c>
      <c r="D14" t="inlineStr">
        <is>
          <t>ระย่อม</t>
        </is>
      </c>
      <c r="E14" t="inlineStr">
        <is>
          <t>ไพล</t>
        </is>
      </c>
      <c r="F14" t="inlineStr">
        <is>
          <t>ขมิ้นชัน</t>
        </is>
      </c>
      <c r="G14" t="inlineStr">
        <is>
          <t>ดองดึง</t>
        </is>
      </c>
      <c r="H14" t="inlineStr">
        <is>
          <t>เถาวัลย์เปรียง</t>
        </is>
      </c>
      <c r="I14" t="n">
        <v>4</v>
      </c>
      <c r="J14" t="inlineStr">
        <is>
          <t>✅ คำตอบที่ถูกต้อง: ข้อ ง. ดองดึง
💡 Background: การบริบาลทางเภสัชกรรมและการเตรียมยาในหัวข้อ 11. Herbal Products (Track: Clinic) มีความสำคัญอย่างยิ่งต่อการประเมินผู้ป่วยและการประกันคุณภาพยา
🎯 ทำไมข้อนี้ถึงถูก: ดองดึง (Gloriosa superba) มีสารสำคัญคือ Colchicine ซึ่งมีฤทธิ์ยับยั้ง microtubule assembly และลดการอักเสบในโรคเกาต์เฉียบพลัน
🔍 ข้ออื่นผิดเพราะอะไร:
- ข้อ ก. (ระย่อม): ไม่ถูกต้องตามหลักการรักษาและกลไกเภสัชวิทยาในข้อนี้
- ข้อ ข. (ไพล): ไม่ถูกต้องตามหลักการรักษาและกลไกเภสัชวิทยาในข้อนี้
- ข้อ ค. (ขมิ้นชัน): ไม่ถูกต้องตามหลักการรักษาและกลไกเภสัชวิทยาในข้อนี้
- ข้อ จ. (เถาวัลย์เปรียง): ไม่ถูกต้องตามหลักการรักษาและกลไกเภสัชวิทยาในข้อนี้
📖 Guideline อ้างอิง: Thai Herbal Pharmacopoeia (THP) 2021 &amp; บัญชียาหลักแห่งชาติด้านสมุนไพร พ.ศ. 2566
📌 จุดจำก่อนสอบ: ทบทวนหลักการสำคัญ ข้อบ่งใช้ กลไกของยา และข้อกำหนดทางเภสัชตำรับในหมวด 11. Herbal Products ให้แม่นยำก่อนสอบ</t>
        </is>
      </c>
      <c r="L14" t="inlineStr">
        <is>
          <t>Herbal Medicine</t>
        </is>
      </c>
      <c r="M14" t="inlineStr">
        <is>
          <t>Clinic</t>
        </is>
      </c>
      <c r="N14" t="inlineStr">
        <is>
          <t>[TEST] Quick Ingestion</t>
        </is>
      </c>
      <c r="O14" t="inlineStr">
        <is>
          <t>Mock</t>
        </is>
      </c>
      <c r="P14" t="inlineStr">
        <is>
          <t>Mock RxCU83 ครั้งที่ 1</t>
        </is>
      </c>
      <c r="Q14" t="inlineStr">
        <is>
          <t>11. Herbal Products</t>
        </is>
      </c>
      <c r="R14" t="inlineStr">
        <is>
          <t>CASE_CLN_M83_GOUT_C02_Q1</t>
        </is>
      </c>
    </row>
    <row r="15">
      <c r="A15" t="n">
        <v>13</v>
      </c>
      <c r="B15" t="inlineStr">
        <is>
          <t>ตาม ESC guideline 2024 คนไข้หญิงอายุ 45 ปี มีโรคความดันสูง + เบาหวาน เป้าหมายความดันในการรักษา เมื่อวัดความดันที่สถานพยาบาลต้องมีค่าเท่าไร</t>
        </is>
      </c>
      <c r="D15" t="inlineStr">
        <is>
          <t>SBP 110-119 mmHg</t>
        </is>
      </c>
      <c r="E15" t="inlineStr">
        <is>
          <t>SBP 120-129 mmHg</t>
        </is>
      </c>
      <c r="F15" t="inlineStr">
        <is>
          <t>SBP 130-139 mmHg</t>
        </is>
      </c>
      <c r="G15" t="inlineStr">
        <is>
          <t>SBP 140-149 mmHg</t>
        </is>
      </c>
      <c r="H15" t="inlineStr">
        <is>
          <t>SBP 150-159 mmHg</t>
        </is>
      </c>
      <c r="I15" t="n">
        <v>2</v>
      </c>
      <c r="J15" t="inlineStr">
        <is>
          <t>✅ คำตอบที่ถูกต้อง: ข้อ ข. SBP 120-129 mmHg
💡 Background: การบริบาลทางเภสัชกรรมและการเตรียมยาในหัวข้อ 2. Cardiovascular (Track: Clinic) มีความสำคัญอย่างยิ่งต่อการประเมินผู้ป่วยและการประกันคุณภาพยา
🎯 ทำไมข้อนี้ถึงถูก: แนวทางเวชปฏิบัติ ESC 2024 กำหนดเป้าหมาย Systolic Blood Pressure (SBP) ในผู้ป่วยส่วนใหญ่รวมถึงผู้ป่วยเบาหวานที่มีอายุ 18-64 ปี อยู่ที่ 120–129 mmHg หากผู้ป่วยทนต่อการรักษาได้
🔍 ข้ออื่นผิดเพราะอะไร:
- ข้อ ก. (SBP 110-119 mmHg): ไม่ถูกต้องตามหลักการรักษาและกลไกเภสัชวิทยาในข้อนี้
- ข้อ ค. (SBP 130-139 mmHg): ไม่ถูกต้องตามหลักการรักษาและกลไกเภสัชวิทยาในข้อนี้
- ข้อ ง. (SBP 140-149 mmHg): ไม่ถูกต้องตามหลักการรักษาและกลไกเภสัชวิทยาในข้อนี้
- ข้อ จ. (SBP 150-159 mmHg): ไม่ถูกต้องตามหลักการรักษาและกลไกเภสัชวิทยาในข้อนี้
📖 Guideline อ้างอิง: 2024 ESC Guidelines for the management of elevated blood pressure and hypertension &amp; 2022 AHA/ACC/HFSA Heart Failure Guideline
📌 จุดจำก่อนสอบ: ทบทวนหลักการสำคัญ ข้อบ่งใช้ กลไกของยา และข้อกำหนดทางเภสัชตำรับในหมวด 2. Cardiovascular ให้แม่นยำก่อนสอบ</t>
        </is>
      </c>
      <c r="L15" t="inlineStr">
        <is>
          <t>Hypertension</t>
        </is>
      </c>
      <c r="M15" t="inlineStr">
        <is>
          <t>Clinic</t>
        </is>
      </c>
      <c r="N15" t="inlineStr">
        <is>
          <t>[TEST] Quick Ingestion</t>
        </is>
      </c>
      <c r="O15" t="inlineStr">
        <is>
          <t>Mock</t>
        </is>
      </c>
      <c r="P15" t="inlineStr">
        <is>
          <t>Mock RxCU83 ครั้งที่ 1</t>
        </is>
      </c>
      <c r="Q15" t="inlineStr">
        <is>
          <t>2. Cardiovascular</t>
        </is>
      </c>
      <c r="R15" t="inlineStr">
        <is>
          <t>CASE_CLN_M83_HTN_C01_Q1</t>
        </is>
      </c>
    </row>
    <row r="16">
      <c r="A16" t="n">
        <v>14</v>
      </c>
      <c r="B16" t="inlineStr">
        <is>
          <t>ผู้ป่วยหัวใจล้มเหลวเรื้อรังมี LVEF น้อยกว่าร้อยละ 40 (HFrEF) และมีโรคความดันโลหิตสูง พิจารณาให้ยาต่อไปนี้ยกเว้นข้อใด</t>
        </is>
      </c>
      <c r="D16" t="inlineStr">
        <is>
          <t>Carvedilol</t>
        </is>
      </c>
      <c r="E16" t="inlineStr">
        <is>
          <t>Enalapril</t>
        </is>
      </c>
      <c r="F16" t="inlineStr">
        <is>
          <t>HCTZ</t>
        </is>
      </c>
      <c r="G16" t="inlineStr">
        <is>
          <t>Spironolactone</t>
        </is>
      </c>
      <c r="H16" t="inlineStr">
        <is>
          <t>Verapamil</t>
        </is>
      </c>
      <c r="I16" t="n">
        <v>5</v>
      </c>
      <c r="J16" t="inlineStr">
        <is>
          <t>✅ คำตอบที่ถูกต้อง: ข้อ จ. Verapamil
💡 Background: การบริบาลทางเภสัชกรรมและการเตรียมยาในหัวข้อ 2. Cardiovascular (Track: Clinic) มีความสำคัญอย่างยิ่งต่อการประเมินผู้ป่วยและการประกันคุณภาพยา
🎯 ทำไมข้อนี้ถึงถูก: Non-dihydropyridine CCBs (Verapamil, Diltiazem) มีฤทธิ์ negative inotropic สูง ทำให้การบีบตัวของกล้ามเนื้อหัวใจลดลง จึงเป็นข้อห้ามใช้ในผู้ป่วย HFrEF (LVEF &lt; 40%)
🔍 ข้ออื่นผิดเพราะอะไร:
- ข้อ ก. (Carvedilol): ไม่ถูกต้องตามหลักการรักษาและกลไกเภสัชวิทยาในข้อนี้
- ข้อ ข. (Enalapril): ไม่ถูกต้องตามหลักการรักษาและกลไกเภสัชวิทยาในข้อนี้
- ข้อ ค. (HCTZ): ไม่ถูกต้องตามหลักการรักษาและกลไกเภสัชวิทยาในข้อนี้
- ข้อ ง. (Spironolactone): ไม่ถูกต้องตามหลักการรักษาและกลไกเภสัชวิทยาในข้อนี้
📖 Guideline อ้างอิง: 2024 ESC Guidelines for the management of elevated blood pressure and hypertension &amp; 2022 AHA/ACC/HFSA Heart Failure Guideline
📌 จุดจำก่อนสอบ: ทบทวนหลักการสำคัญ ข้อบ่งใช้ กลไกของยา และข้อกำหนดทางเภสัชตำรับในหมวด 2. Cardiovascular ให้แม่นยำก่อนสอบ</t>
        </is>
      </c>
      <c r="L16" t="inlineStr">
        <is>
          <t>Stable Heart Failure</t>
        </is>
      </c>
      <c r="M16" t="inlineStr">
        <is>
          <t>Clinic</t>
        </is>
      </c>
      <c r="N16" t="inlineStr">
        <is>
          <t>[TEST] Quick Ingestion</t>
        </is>
      </c>
      <c r="O16" t="inlineStr">
        <is>
          <t>Mock</t>
        </is>
      </c>
      <c r="P16" t="inlineStr">
        <is>
          <t>Mock RxCU83 ครั้งที่ 1</t>
        </is>
      </c>
      <c r="Q16" t="inlineStr">
        <is>
          <t>2. Cardiovascular</t>
        </is>
      </c>
      <c r="R16" t="inlineStr">
        <is>
          <t>CASE_CLN_M83_HTN_C01_Q2</t>
        </is>
      </c>
    </row>
    <row r="17">
      <c r="A17" t="n">
        <v>15</v>
      </c>
      <c r="B17" t="inlineStr">
        <is>
          <t>ผู้ป่วยหญิง อายุ 45 ปี มีโรคประจำตัว HTN, DM เมื่อ 3 เดือนที่ผ่านมาได้รับยา Losartan 50 mg 1x1 pc วันนี้มาวัดความดันได้ 160/95 mmHg วิธีการใดควรหลีกเลี่ยงมากที่สุดในผู้ป่วยรายนี้</t>
        </is>
      </c>
      <c r="D17" t="inlineStr">
        <is>
          <t>เพิ่มยา Amlodipine</t>
        </is>
      </c>
      <c r="E17" t="inlineStr">
        <is>
          <t>เพิ่มยา HCTZ</t>
        </is>
      </c>
      <c r="F17" t="inlineStr">
        <is>
          <t>เพิ่มยา Nebivolol</t>
        </is>
      </c>
      <c r="G17" t="inlineStr">
        <is>
          <t>เพิ่มยา Ramipril</t>
        </is>
      </c>
      <c r="H17" t="inlineStr">
        <is>
          <t>เพิ่มขนาดยา Losartan</t>
        </is>
      </c>
      <c r="I17" t="n">
        <v>4</v>
      </c>
      <c r="J17" t="inlineStr">
        <is>
          <t>✅ คำตอบที่ถูกต้อง: ข้อ ง. เพิ่มยา Ramipril
💡 Background: การบริบาลทางเภสัชกรรมและการเตรียมยาในหัวข้อ 2. Cardiovascular (Track: Clinic) มีความสำคัญอย่างยิ่งต่อการประเมินผู้ป่วยและการประกันคุณภาพยา
🎯 ทำไมข้อนี้ถึงถูก: ห้ามใช้ยาในกลุ่ม ACEI (เช่น Ramipril) ร่วมกับยากลุ่ม ARB (เช่น Losartan) พร้อมกัน (Dual RAS blockade) เนื่องจากไม่เพิ่มประสิทธิภาพ แต่เพิ่มความเสี่ยงต่อการเกิดไตวายเฉียบพลันและโพแทสเซียมในเลือดสูง
🔍 ข้ออื่นผิดเพราะอะไร:
- ข้อ ก. (เพิ่มยา Amlodipine): ไม่ถูกต้องตามหลักการรักษาและกลไกเภสัชวิทยาในข้อนี้
- ข้อ ข. (เพิ่มยา HCTZ): ไม่ถูกต้องตามหลักการรักษาและกลไกเภสัชวิทยาในข้อนี้
- ข้อ ค. (เพิ่มยา Nebivolol): ไม่ถูกต้องตามหลักการรักษาและกลไกเภสัชวิทยาในข้อนี้
- ข้อ จ. (เพิ่มขนาดยา Losartan): ไม่ถูกต้องตามหลักการรักษาและกลไกเภสัชวิทยาในข้อนี้
📖 Guideline อ้างอิง: 2024 ESC Guidelines for the management of elevated blood pressure and hypertension &amp; 2022 AHA/ACC/HFSA Heart Failure Guideline
📌 จุดจำก่อนสอบ: ทบทวนหลักการสำคัญ ข้อบ่งใช้ กลไกของยา และข้อกำหนดทางเภสัชตำรับในหมวด 2. Cardiovascular ให้แม่นยำก่อนสอบ</t>
        </is>
      </c>
      <c r="L17" t="inlineStr">
        <is>
          <t>Hypertension</t>
        </is>
      </c>
      <c r="M17" t="inlineStr">
        <is>
          <t>Clinic</t>
        </is>
      </c>
      <c r="N17" t="inlineStr">
        <is>
          <t>[TEST] Quick Ingestion</t>
        </is>
      </c>
      <c r="O17" t="inlineStr">
        <is>
          <t>Mock</t>
        </is>
      </c>
      <c r="P17" t="inlineStr">
        <is>
          <t>Mock RxCU83 ครั้งที่ 1</t>
        </is>
      </c>
      <c r="Q17" t="inlineStr">
        <is>
          <t>2. Cardiovascular</t>
        </is>
      </c>
      <c r="R17" t="inlineStr">
        <is>
          <t>CASE_CLN_M83_HTN_C01_Q3</t>
        </is>
      </c>
    </row>
    <row r="18">
      <c r="A18" t="n">
        <v>16</v>
      </c>
      <c r="B18" t="inlineStr">
        <is>
          <t>กลไกใดที่เป็นไปได้มากที่สุดในการเพิ่มขึ้นของโพแทสเซียมในเลือด จากการใช้ยา enalapril ร่วมกับ spironolactone</t>
        </is>
      </c>
      <c r="D18" t="inlineStr">
        <is>
          <t>ACE inhibitor ลดการสร้าง NO ทำให้เกิด vasodilation มากเกินไป</t>
        </is>
      </c>
      <c r="E18" t="inlineStr">
        <is>
          <t>Enalapril ยับยั้ง Na+/K+ ATPase ทำให้โพแทสเซียมเพิ่มขึ้น</t>
        </is>
      </c>
      <c r="F18" t="inlineStr">
        <is>
          <t>Spironolactone กระตุ้น beta 1 receptor ทำให้เพิ่มระดับความคงตัวของโพแทสเซียม</t>
        </is>
      </c>
      <c r="G18" t="inlineStr">
        <is>
          <t>Enalapril and Spironolactone ยับยั้ง aldosterone ที่ท่อไตส่วนปลาย ทำให้ลดการขับออกของโพแทสเซียม</t>
        </is>
      </c>
      <c r="H18" t="inlineStr">
        <is>
          <t>Enalapril เพิ่ม renin release ทำให้เพิ่มการคงของโพแทสเซียมโดยตรง</t>
        </is>
      </c>
      <c r="I18" t="n">
        <v>4</v>
      </c>
      <c r="J18" t="inlineStr">
        <is>
          <t>✅ คำตอบที่ถูกต้อง: ข้อ ง. Enalapril and Spironolactone ยับยั้ง aldosterone ที่ท่อไตส่วนปลาย ทำให้ลดการขับออกของโพแทสเซียม
💡 Background: การบริบาลทางเภสัชกรรมและการเตรียมยาในหัวข้อ 2. Cardiovascular (Track: Clinic) มีความสำคัญอย่างยิ่งต่อการประเมินผู้ป่วยและการประกันคุณภาพยา
🎯 ทำไมข้อนี้ถึงถูก: Enalapril ยับยั้งการสร้าง Angiotensin II ส่งผลให้การหลั่ง Aldosterone ลดลง ขณะที่ Spironolactone แย่งจับกับ Mineralocorticoid receptor โดยตรง ทำให้เซลล์ที่ท่อไตส่วนปลาย (distal tubule/collecting duct) ลดการขับ K+ ออกทางปัสสาวะ
🔍 ข้ออื่นผิดเพราะอะไร:
- ข้อ ก. (ACE inhibitor ลดการสร้าง NO ทำให้เกิด vasodilation มากเกินไป): ไม่ถูกต้องตามหลักการรักษาและกลไกเภสัชวิทยาในข้อนี้
- ข้อ ข. (Enalapril ยับยั้ง Na+/K+ ATPase ทำให้โพแทสเซียมเพิ่มขึ้น): ไม่ถูกต้องตามหลักการรักษาและกลไกเภสัชวิทยาในข้อนี้
- ข้อ ค. (Spironolactone กระตุ้น beta 1 receptor ทำให้เพิ่มระดับความคง): ไม่ถูกต้องตามหลักการรักษาและกลไกเภสัชวิทยาในข้อนี้
- ข้อ จ. (Enalapril เพิ่ม renin release ทำให้เพิ่มการคงของโพแทสเซียมโด): ไม่ถูกต้องตามหลักการรักษาและกลไกเภสัชวิทยาในข้อนี้
📖 Guideline อ้างอิง: 2024 ESC Guidelines for the management of elevated blood pressure and hypertension &amp; 2022 AHA/ACC/HFSA Heart Failure Guideline
📌 จุดจำก่อนสอบ: ทบทวนหลักการสำคัญ ข้อบ่งใช้ กลไกของยา และข้อกำหนดทางเภสัชตำรับในหมวด 2. Cardiovascular ให้แม่นยำก่อนสอบ</t>
        </is>
      </c>
      <c r="L18" t="inlineStr">
        <is>
          <t>Hypertension</t>
        </is>
      </c>
      <c r="M18" t="inlineStr">
        <is>
          <t>Clinic</t>
        </is>
      </c>
      <c r="N18" t="inlineStr">
        <is>
          <t>[TEST] Quick Ingestion</t>
        </is>
      </c>
      <c r="O18" t="inlineStr">
        <is>
          <t>Mock</t>
        </is>
      </c>
      <c r="P18" t="inlineStr">
        <is>
          <t>Mock RxCU83 ครั้งที่ 1</t>
        </is>
      </c>
      <c r="Q18" t="inlineStr">
        <is>
          <t>2. Cardiovascular</t>
        </is>
      </c>
      <c r="R18" t="inlineStr">
        <is>
          <t>CASE_CLN_M83_HTN_C01_Q4</t>
        </is>
      </c>
    </row>
    <row r="19">
      <c r="A19" t="n">
        <v>17</v>
      </c>
      <c r="B19" t="inlineStr">
        <is>
          <t>ข้อใดคือกลไกของ CCB และ CCB กลุ่มใดมีผลเด่นในการขยายหลอดเลือด</t>
        </is>
      </c>
      <c r="D19" t="inlineStr">
        <is>
          <t>กระตุ้นการเกิด NO synthesis, non-dihydropyridine</t>
        </is>
      </c>
      <c r="E19" t="inlineStr">
        <is>
          <t>ปิดกั้น L-type calcium channel, dihydropyridine</t>
        </is>
      </c>
      <c r="F19" t="inlineStr">
        <is>
          <t>ยับยั้ง beta-adrenergic receptor, non-selective CCB</t>
        </is>
      </c>
      <c r="G19" t="inlineStr">
        <is>
          <t>กระตุ้นการนำแคลเซียมเข้าสู่กล้ามเนื้อหัวใจ, selective CCB</t>
        </is>
      </c>
      <c r="H19" t="inlineStr">
        <is>
          <t>ยับยั้งการหลั่ง renin, central CCB</t>
        </is>
      </c>
      <c r="I19" t="n">
        <v>2</v>
      </c>
      <c r="J19" t="inlineStr">
        <is>
          <t>✅ คำตอบที่ถูกต้อง: ข้อ ข. ปิดกั้น L-type calcium channel, dihydropyridine
💡 Background: การบริบาลทางเภสัชกรรมและการเตรียมยาในหัวข้อ 2. Cardiovascular (Track: Clinic) มีความสำคัญอย่างยิ่งต่อการประเมินผู้ป่วยและการประกันคุณภาพยา
🎯 ทำไมข้อนี้ถึงถูก: ยา Calcium Channel Blockers ออกฤทธิ์ปิดกั้น L-type voltage-gated calcium channel โดยอนุพันธ์กลุ่ม Dihydropyridine (เช่น Amlodipine, Nifedipine) มีความจำเพาะสูงต่อหลอดเลือดแดงส่วนปลาย ทำให้หลอดเลือดคลายตัว
🔍 ข้ออื่นผิดเพราะอะไร:
- ข้อ ก. (กระตุ้นการเกิด NO synthesis, non-dihydropyridine): ไม่ถูกต้องตามหลักการรักษาและกลไกเภสัชวิทยาในข้อนี้
- ข้อ ค. (ยับยั้ง beta-adrenergic receptor, non-selective CCB): ไม่ถูกต้องตามหลักการรักษาและกลไกเภสัชวิทยาในข้อนี้
- ข้อ ง. (กระตุ้นการนำแคลเซียมเข้าสู่กล้ามเนื้อหัวใจ, selective CCB): ไม่ถูกต้องตามหลักการรักษาและกลไกเภสัชวิทยาในข้อนี้
- ข้อ จ. (ยับยั้งการหลั่ง renin, central CCB): ไม่ถูกต้องตามหลักการรักษาและกลไกเภสัชวิทยาในข้อนี้
📖 Guideline อ้างอิง: 2024 ESC Guidelines for the management of elevated blood pressure and hypertension &amp; 2022 AHA/ACC/HFSA Heart Failure Guideline
📌 จุดจำก่อนสอบ: ทบทวนหลักการสำคัญ ข้อบ่งใช้ กลไกของยา และข้อกำหนดทางเภสัชตำรับในหมวด 2. Cardiovascular ให้แม่นยำก่อนสอบ</t>
        </is>
      </c>
      <c r="L19" t="inlineStr">
        <is>
          <t>Hypertension</t>
        </is>
      </c>
      <c r="M19" t="inlineStr">
        <is>
          <t>Clinic</t>
        </is>
      </c>
      <c r="N19" t="inlineStr">
        <is>
          <t>[TEST] Quick Ingestion</t>
        </is>
      </c>
      <c r="O19" t="inlineStr">
        <is>
          <t>Mock</t>
        </is>
      </c>
      <c r="P19" t="inlineStr">
        <is>
          <t>Mock RxCU83 ครั้งที่ 1</t>
        </is>
      </c>
      <c r="Q19" t="inlineStr">
        <is>
          <t>2. Cardiovascular</t>
        </is>
      </c>
      <c r="R19" t="inlineStr">
        <is>
          <t>CASE_CLN_M83_HTN_C01_Q5</t>
        </is>
      </c>
    </row>
    <row r="20">
      <c r="A20" t="n">
        <v>18</v>
      </c>
      <c r="B20" t="inlineStr">
        <is>
          <t>Ramipril 5 mg เป็นแคปซูลเจลาตินแข็งสีขาว/แดง ผงสีขาวถึงเกือบขาว ในเมดยาประกอบไปด้วย Ramipril, Colloidal anhydrous silica, Pregelatinized starch สาร Pregelatinized starch (แป้งข้าวโพดพรีเจลาติไนซ์) มีหน้าที่หลักอะไรในสูตรตำรับนี้</t>
        </is>
      </c>
      <c r="D20" t="inlineStr">
        <is>
          <t>สารหล่อลื่น (Lubricant)</t>
        </is>
      </c>
      <c r="E20" t="inlineStr">
        <is>
          <t>สารช่วยการไหล (Glidant)</t>
        </is>
      </c>
      <c r="F20" t="inlineStr">
        <is>
          <t>สารช่วยยึดเกาะ (Binder)</t>
        </is>
      </c>
      <c r="G20" t="inlineStr">
        <is>
          <t>สารเพิ่มปริมาณ (Diluent/Filler)</t>
        </is>
      </c>
      <c r="H20" t="inlineStr">
        <is>
          <t>สารช่วยให้เปลือกแคปซูลแตก</t>
        </is>
      </c>
      <c r="I20" t="n">
        <v>4</v>
      </c>
      <c r="J20" t="inlineStr">
        <is>
          <t>✅ คำตอบที่ถูกต้อง: ข้อ ง. สารเพิ่มปริมาณ (Diluent/Filler)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ในสูตรตำรับแคปซูลเจลาตินแข็งที่ตัวยามีปริมาณน้อย (Ramipril 5 mg) แป้ง Pregelatinized starch มีบทบาทหลักเป็น Diluent/Filler เพื่อเพิ่มปริมาณผงยาให้เต็มขนาดเบอร์ของแคปซูล และยังมีคุณสมบัติช่วยแตกตัวร่วมด้วย
🔍 ข้ออื่นผิดเพราะอะไร:
- ข้อ ก. (สารหล่อลื่น (Lubricant)): ไม่ถูกต้องตามหลักการรักษาและกลไกเภสัชวิทยาในข้อนี้
- ข้อ ข. (สารช่วยการไหล (Glidant)): ไม่ถูกต้องตามหลักการรักษาและกลไกเภสัชวิทยาในข้อนี้
- ข้อ ค. (สารช่วยยึดเกาะ (Binder)): ไม่ถูกต้องตามหลักการรักษาและกลไกเภสัชวิทยาในข้อนี้
- ข้อ จ. (สารช่วยให้เปลือกแคปซูลแตก):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20" t="inlineStr">
        <is>
          <t>Excipients classification</t>
        </is>
      </c>
      <c r="M20" t="inlineStr">
        <is>
          <t>Product</t>
        </is>
      </c>
      <c r="N20" t="inlineStr">
        <is>
          <t>[TEST] Quick Ingestion</t>
        </is>
      </c>
      <c r="O20" t="inlineStr">
        <is>
          <t>Mock</t>
        </is>
      </c>
      <c r="P20" t="inlineStr">
        <is>
          <t>Mock RxCU83 ครั้งที่ 1</t>
        </is>
      </c>
      <c r="Q20" t="inlineStr">
        <is>
          <t>6. Solid Dosage Forms</t>
        </is>
      </c>
      <c r="R20" t="inlineStr">
        <is>
          <t>CASE_PRD_M83_HTN_C01_Q1</t>
        </is>
      </c>
    </row>
    <row r="21">
      <c r="A21" t="n">
        <v>19</v>
      </c>
      <c r="B21" t="inlineStr">
        <is>
          <t>ข้อใดคือเหตุผลของการใช้ยา ramipril ในรูปแบบแคปซูลเจลาตินแข็ง แทนรูปแบบยาเม็ด (Tablet)</t>
        </is>
      </c>
      <c r="D21" t="inlineStr">
        <is>
          <t>ป้องกันแสง</t>
        </is>
      </c>
      <c r="E21" t="inlineStr">
        <is>
          <t>ป้องกันความชื้น</t>
        </is>
      </c>
      <c r="F21" t="inlineStr">
        <is>
          <t>ลดความแปรปรวนของอัตราการละลาย</t>
        </is>
      </c>
      <c r="G21" t="inlineStr">
        <is>
          <t>แก้ปัญหาผงยาตอกอัดไม่ดี (Poor compressibility)</t>
        </is>
      </c>
      <c r="H21" t="inlineStr">
        <is>
          <t>เพิ่มการออกฤทธิ์เนิ่นโดยไม่ต้องเคลือบ</t>
        </is>
      </c>
      <c r="I21" t="n">
        <v>4</v>
      </c>
      <c r="J21" t="inlineStr">
        <is>
          <t>✅ คำตอบที่ถูกต้อง: ข้อ ง. แก้ปัญหาผงยาตอกอัดไม่ดี (Poor compressibility)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ผงยาหรือสูตรตำรับบางชนิดมีสมบัติการตอกอัดไม่ดี (Poor compressibility) หรือไวต่อแรงกดดันทางกล การบรรจุลงแคปซูลเจลาตินแข็งจึงเป็นทางเลือกที่ดีเพื่อหลีกเลี่ยงกระบวนการตอกอัด
🔍 ข้ออื่นผิดเพราะอะไร:
- ข้อ ก. (ป้องกันแสง): ไม่ถูกต้องตามหลักการรักษาและกลไกเภสัชวิทยาในข้อนี้
- ข้อ ข. (ป้องกันความชื้น): ไม่ถูกต้องตามหลักการรักษาและกลไกเภสัชวิทยาในข้อนี้
- ข้อ ค. (ลดความแปรปรวนของอัตราการละลาย): ไม่ถูกต้องตามหลักการรักษาและกลไกเภสัชวิทยาในข้อนี้
- ข้อ จ. (เพิ่มการออกฤทธิ์เนิ่นโดยไม่ต้องเคลือบ):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21" t="inlineStr">
        <is>
          <t>Hard &amp; Soft Gelatin Capsules</t>
        </is>
      </c>
      <c r="M21" t="inlineStr">
        <is>
          <t>Product</t>
        </is>
      </c>
      <c r="N21" t="inlineStr">
        <is>
          <t>[TEST] Quick Ingestion</t>
        </is>
      </c>
      <c r="O21" t="inlineStr">
        <is>
          <t>Mock</t>
        </is>
      </c>
      <c r="P21" t="inlineStr">
        <is>
          <t>Mock RxCU83 ครั้งที่ 1</t>
        </is>
      </c>
      <c r="Q21" t="inlineStr">
        <is>
          <t>6. Solid Dosage Forms</t>
        </is>
      </c>
      <c r="R21" t="inlineStr">
        <is>
          <t>CASE_PRD_M83_HTN_C01_Q2</t>
        </is>
      </c>
    </row>
    <row r="22">
      <c r="A22" t="n">
        <v>20</v>
      </c>
      <c r="B22" t="inlineStr">
        <is>
          <t>เหตุใดจึงต้องเก็บรักษา ramipril capsule ไว้ในบรรจุภัณฑ์ดั้งเดิม (Original package / Blister pack)</t>
        </is>
      </c>
      <c r="D22" t="inlineStr">
        <is>
          <t>กันแตกหักจากแรงกด</t>
        </is>
      </c>
      <c r="E22" t="inlineStr">
        <is>
          <t>กันดูดความชื้นและการเสื่อมสลายของเจลาตินและตัวยา</t>
        </is>
      </c>
      <c r="F22" t="inlineStr">
        <is>
          <t>กันปนเปื้อนเชื้อจุลชีพ</t>
        </is>
      </c>
      <c r="G22" t="inlineStr">
        <is>
          <t>กันตัวยาเปลี่ยนรูปผลึก</t>
        </is>
      </c>
      <c r="H22" t="inlineStr">
        <is>
          <t>กันการเปลี่ยนแปลงของรสชาติตัวยา</t>
        </is>
      </c>
      <c r="I22" t="n">
        <v>2</v>
      </c>
      <c r="J22" t="inlineStr">
        <is>
          <t>✅ คำตอบที่ถูกต้อง: ข้อ ข. กันดูดความชื้นและการเสื่อมสลายของเจลาตินและตัวยา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เปลือกแคปซูลเจลาตินแข็งและตัวยา Ramipril ไวต่อความชื้นสูง การสัมผัสความชื้นจะทำให้เปลือกนิ่ม/เหนียวและเร่งปฏิกิริยา Hydrolysis ของ Ramipril จึงต้องเก็บในบรรจุภัณฑ์เดิมที่มีคุณสมบัติ Barrier ป้องกันความชื้น
🔍 ข้ออื่นผิดเพราะอะไร:
- ข้อ ก. (กันแตกหักจากแรงกด): ไม่ถูกต้องตามหลักการรักษาและกลไกเภสัชวิทยาในข้อนี้
- ข้อ ค. (กันปนเปื้อนเชื้อจุลชีพ): ไม่ถูกต้องตามหลักการรักษาและกลไกเภสัชวิทยาในข้อนี้
- ข้อ ง. (กันตัวยาเปลี่ยนรูปผลึก): ไม่ถูกต้องตามหลักการรักษาและกลไกเภสัชวิทยาในข้อนี้
- ข้อ จ. (กันการเปลี่ยนแปลงของรสชาติตัวยา):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22" t="inlineStr">
        <is>
          <t>Container &amp; Closure Systems</t>
        </is>
      </c>
      <c r="M22" t="inlineStr">
        <is>
          <t>Product</t>
        </is>
      </c>
      <c r="N22" t="inlineStr">
        <is>
          <t>[TEST] Quick Ingestion</t>
        </is>
      </c>
      <c r="O22" t="inlineStr">
        <is>
          <t>Mock</t>
        </is>
      </c>
      <c r="P22" t="inlineStr">
        <is>
          <t>Mock RxCU83 ครั้งที่ 1</t>
        </is>
      </c>
      <c r="Q22" t="inlineStr">
        <is>
          <t>6. Solid Dosage Forms</t>
        </is>
      </c>
      <c r="R22" t="inlineStr">
        <is>
          <t>CASE_PRD_M83_HTN_C01_Q3</t>
        </is>
      </c>
    </row>
    <row r="23">
      <c r="A23" t="n">
        <v>21</v>
      </c>
      <c r="B23" t="inlineStr">
        <is>
          <t>การวิเคราะห์ปริมาณโซเดียมในผลิตภัณฑ์อาหาร สำหรับประเมินความเสี่ยงโรคความดันโลหิตสูง วิธีวิเคราะห์ใดมีความแม่นยำและถูกต้องมากที่สุด</t>
        </is>
      </c>
      <c r="D23" t="inlineStr">
        <is>
          <t>UV-vis</t>
        </is>
      </c>
      <c r="E23" t="inlineStr">
        <is>
          <t>ICP-OES / ICP-MS</t>
        </is>
      </c>
      <c r="F23" t="inlineStr">
        <is>
          <t>FTIR</t>
        </is>
      </c>
      <c r="G23" t="inlineStr">
        <is>
          <t>TLC</t>
        </is>
      </c>
      <c r="H23" t="inlineStr">
        <is>
          <t>NMR</t>
        </is>
      </c>
      <c r="I23" t="n">
        <v>2</v>
      </c>
      <c r="J23" t="inlineStr">
        <is>
          <t>✅ คำตอบที่ถูกต้อง: ข้อ ข. ICP-OES / ICP-MS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การวิเคราะห์แร่ธาตุและโลหะระดับ trace elements เช่น Sodium (Na) วิธี Inductively Coupled Plasma (ICP-OES / ICP-MS) หรือ Atomic Absorption Spectroscopy (AAS) มีความไว (sensitivity) ความแม่นยำ และความจำเพาะสูงที่สุด
🔍 ข้ออื่นผิดเพราะอะไร:
- ข้อ ก. (UV-vis): ไม่ถูกต้องตามหลักการรักษาและกลไกเภสัชวิทยาในข้อนี้
- ข้อ ค. (FTIR): ไม่ถูกต้องตามหลักการรักษาและกลไกเภสัชวิทยาในข้อนี้
- ข้อ ง. (TLC): ไม่ถูกต้องตามหลักการรักษาและกลไกเภสัชวิทยาในข้อนี้
- ข้อ จ. (NMR):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23" t="inlineStr">
        <is>
          <t>Proximate Analysis of food</t>
        </is>
      </c>
      <c r="M23" t="inlineStr">
        <is>
          <t>Product</t>
        </is>
      </c>
      <c r="N23" t="inlineStr">
        <is>
          <t>[TEST] Quick Ingestion</t>
        </is>
      </c>
      <c r="O23" t="inlineStr">
        <is>
          <t>Mock</t>
        </is>
      </c>
      <c r="P23" t="inlineStr">
        <is>
          <t>Mock RxCU83 ครั้งที่ 1</t>
        </is>
      </c>
      <c r="Q23" t="inlineStr">
        <is>
          <t>1. Titrations</t>
        </is>
      </c>
      <c r="R23" t="inlineStr">
        <is>
          <t>CASE_PRD_M83_HTN_C01_Q4</t>
        </is>
      </c>
    </row>
    <row r="24">
      <c r="A24" t="n">
        <v>22</v>
      </c>
      <c r="B24" t="inlineStr">
        <is>
          <t>ห้องปฏิบัติการทดสอบยาเม็ด Amlodipine 3 lot ในหัวข้อ Dissolution ตาม USP (Q = 75% ที่เวลาที่กำหนด) พบว่าไม่มี lot ใดผ่านใน Stage 1 (S1, n=6) จึงทดสอบต่อใน Stage 2 (S2, เพิ่มอีก 6 เม็ด รวมเป็น 12 เม็ด): lot 1 เฉลี่ย 81.0% (ต่ำสุด 59%), lot 2 เฉลี่ย 76.3% (ต่ำสุด 58%), lot 3 เฉลี่ย 82.0% (ต่ำสุด 65%) ให้สรุปผลตามเกณฑ์ USP S2 (เกณฑ์: ค่าเฉลี่ย 12 เม็ด ≥ Q (75%) และไม่มีเม็ดใดน้อยกว่า Q-15% (60%))</t>
        </is>
      </c>
      <c r="D24" t="inlineStr">
        <is>
          <t>ทุก lot ผ่านหมด</t>
        </is>
      </c>
      <c r="E24" t="inlineStr">
        <is>
          <t>ผ่านเฉพาะ lot 1</t>
        </is>
      </c>
      <c r="F24" t="inlineStr">
        <is>
          <t>ผ่านเฉพาะ lot 3</t>
        </is>
      </c>
      <c r="G24" t="inlineStr">
        <is>
          <t>ผ่านเฉพาะ lot 1 และ 3</t>
        </is>
      </c>
      <c r="H24" t="inlineStr">
        <is>
          <t>ไม่มี lot ไหนผ่าน</t>
        </is>
      </c>
      <c r="I24" t="n">
        <v>3</v>
      </c>
      <c r="J24" t="inlineStr">
        <is>
          <t>✅ คำตอบที่ถูกต้อง: ข้อ ค. ผ่านเฉพาะ lot 3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เกณฑ์ USP Stage 2 (n=12): ค่าเฉลี่ย ≥ Q (75%) และต้องไม่มีเม็ดใดต่ำกว่า Q - 15% (คือ &lt; 60%) — Lot 1 มีเม็ด 59% (&lt;60%) ตก; Lot 2 มีเม็ด 58% (&lt;60%) ตก; มีเพียง Lot 3 ที่เฉลี่ย 82.0% (≥75%) และค่าต่ำสุดคือ 65% (≥60%) จึงผ่านเกณฑ์ S2 เพียง lot เดียว
🔍 ข้ออื่นผิดเพราะอะไร:
- ข้อ ก. (ทุก lot ผ่านหมด): ไม่ถูกต้องตามหลักการรักษาและกลไกเภสัชวิทยาในข้อนี้
- ข้อ ข. (ผ่านเฉพาะ lot 1): ไม่ถูกต้องตามหลักการรักษาและกลไกเภสัชวิทยาในข้อนี้
- ข้อ ง. (ผ่านเฉพาะ lot 1 และ 3): ไม่ถูกต้องตามหลักการรักษาและกลไกเภสัชวิทยาในข้อนี้
- ข้อ จ. (ไม่มี lot ไหนผ่าน):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24" t="inlineStr">
        <is>
          <t>Dissolution testing</t>
        </is>
      </c>
      <c r="M24" t="inlineStr">
        <is>
          <t>Product</t>
        </is>
      </c>
      <c r="N24" t="inlineStr">
        <is>
          <t>[TEST] Quick Ingestion</t>
        </is>
      </c>
      <c r="O24" t="inlineStr">
        <is>
          <t>Mock</t>
        </is>
      </c>
      <c r="P24" t="inlineStr">
        <is>
          <t>Mock RxCU83 ครั้งที่ 1</t>
        </is>
      </c>
      <c r="Q24" t="inlineStr">
        <is>
          <t>1. Titrations</t>
        </is>
      </c>
      <c r="R24" t="inlineStr">
        <is>
          <t>CASE_PRD_M83_HTN_C01_Q5</t>
        </is>
      </c>
    </row>
    <row r="25">
      <c r="A25" t="n">
        <v>23</v>
      </c>
      <c r="B25" t="inlineStr">
        <is>
          <t>ยารักษาโรคความดันโลหิตชนิดหนึ่ง จัดอยู่ในบัญชียาหลักแห่งชาติ "บัญชี ก" ข้อใดถูกต้องเกี่ยวกับคุณสมบัติของยานี้</t>
        </is>
      </c>
      <c r="D25" t="inlineStr">
        <is>
          <t>ต้องจ่ายโดยผู้ชำนาญการเฉพาะโรคเท่านั้น</t>
        </is>
      </c>
      <c r="E25" t="inlineStr">
        <is>
          <t>ต้องสำรองจ่ายค่ายาก่อนนำใบเสร็จไปเบิกกับต้นสังกัด</t>
        </is>
      </c>
      <c r="F25" t="inlineStr">
        <is>
          <t>ต้องร่วมจ่าย 30 บาทต่อหนึ่งรายการยา</t>
        </is>
      </c>
      <c r="G25" t="inlineStr">
        <is>
          <t>เป็นยาที่ใช้รักษาและป้องกันโรคที่พบบ่อย มีความคุ้มค่า และใช้เป็นอันดับแรกๆ ในสถานพยาบาลทุกระดับ</t>
        </is>
      </c>
      <c r="H25" t="inlineStr">
        <is>
          <t>ต้องมีแบบฟอร์มกำกับการใช้ยาและติดตามผลตลอดการรักษา</t>
        </is>
      </c>
      <c r="I25" t="n">
        <v>4</v>
      </c>
      <c r="J25" t="inlineStr">
        <is>
          <t>✅ คำตอบที่ถูกต้อง: ข้อ ง. เป็นยาที่ใช้รักษาและป้องกันโรคที่พบบ่อย มีความคุ้มค่า และใช้เป็นอันดับแรกๆ ในสถานพยาบาลทุกระดับ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ยาในบัญชี ก ตามบัญชียาหลักแห่งชาติ คือ ยาสำหรับโรคที่พบบ่อย มีหลักฐานสนับสนุนประสิทธิผลชัดเจน มีความปลอดภัยและคุ้มค่า เป็นยาทางเลือกแรกในการรักษาและสามารถใช้ได้ในสถานพยาบาลทุกระดับ
🔍 ข้ออื่นผิดเพราะอะไร:
- ข้อ ก. (ต้องจ่ายโดยผู้ชำนาญการเฉพาะโรคเท่านั้น): ไม่ถูกต้องตามหลักการรักษาและกลไกเภสัชวิทยาในข้อนี้
- ข้อ ข. (ต้องสำรองจ่ายค่ายาก่อนนำใบเสร็จไปเบิกกับต้นสังกัด): ไม่ถูกต้องตามหลักการรักษาและกลไกเภสัชวิทยาในข้อนี้
- ข้อ ค. (ต้องร่วมจ่าย 30 บาทต่อหนึ่งรายการยา): ไม่ถูกต้องตามหลักการรักษาและกลไกเภสัชวิทยาในข้อนี้
- ข้อ จ. (ต้องมีแบบฟอร์มกำกับการใช้ยาและติดตามผลตลอดการรักษา):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25" t="inlineStr">
        <is>
          <t>Pharmacy Laws &amp; Ethics</t>
        </is>
      </c>
      <c r="M25" t="inlineStr">
        <is>
          <t>SAP</t>
        </is>
      </c>
      <c r="N25" t="inlineStr">
        <is>
          <t>[TEST] Quick Ingestion</t>
        </is>
      </c>
      <c r="O25" t="inlineStr">
        <is>
          <t>Mock</t>
        </is>
      </c>
      <c r="P25" t="inlineStr">
        <is>
          <t>Mock RxCU83 ครั้งที่ 1</t>
        </is>
      </c>
      <c r="Q25" t="inlineStr">
        <is>
          <t>2. Pharmacy Administration &amp; Sy</t>
        </is>
      </c>
      <c r="R25" t="inlineStr">
        <is>
          <t>CASE_SAP_M83_HTN_C01_Q1</t>
        </is>
      </c>
    </row>
    <row r="26">
      <c r="A26" t="n">
        <v>24</v>
      </c>
      <c r="B26" t="inlineStr">
        <is>
          <t>Reserpine เป็นสารธรรมชาติที่นำมาใช้บำบัดภาวะความดันโลหิตสูง พบได้ในพืชสมุนไพรชนิดใด</t>
        </is>
      </c>
      <c r="D26" t="inlineStr">
        <is>
          <t>ระย่อม</t>
        </is>
      </c>
      <c r="E26" t="inlineStr">
        <is>
          <t>พริกไทย</t>
        </is>
      </c>
      <c r="F26" t="inlineStr">
        <is>
          <t>กาแฟ</t>
        </is>
      </c>
      <c r="G26" t="inlineStr">
        <is>
          <t>โคคา</t>
        </is>
      </c>
      <c r="H26" t="inlineStr">
        <is>
          <t>เถาวัลย์เปรียง</t>
        </is>
      </c>
      <c r="I26" t="n">
        <v>1</v>
      </c>
      <c r="J26" t="inlineStr">
        <is>
          <t>✅ คำตอบที่ถูกต้อง: ข้อ ก. ระย่อม
💡 Background: การบริบาลทางเภสัชกรรมและการเตรียมยาในหัวข้อ 17. Herbal Medicine (Track: Clinic) มีความสำคัญอย่างยิ่งต่อการประเมินผู้ป่วยและการประกันคุณภาพยา
🎯 ทำไมข้อนี้ถึงถูก: Reserpine เป็นสารกลุ่ม indole alkaloid สกัดได้จากรากระย่อม (Rauvolfia serpentina) มีกลไกยับยั้ง VMAT ลดระดับ catecholamine ทำให้ความดันโลหิตลดลง
🔍 ข้ออื่นผิดเพราะอะไร:
- ข้อ ข. (พริกไทย): ไม่ถูกต้องตามหลักการรักษาและกลไกเภสัชวิทยาในข้อนี้
- ข้อ ค. (กาแฟ): ไม่ถูกต้องตามหลักการรักษาและกลไกเภสัชวิทยาในข้อนี้
- ข้อ ง. (โคคา): ไม่ถูกต้องตามหลักการรักษาและกลไกเภสัชวิทยาในข้อนี้
- ข้อ จ. (เถาวัลย์เปรียง): ไม่ถูกต้องตามหลักการรักษาและกลไกเภสัชวิทยาในข้อนี้
📖 Guideline อ้างอิง: United States Pharmacopeia (USP-NF) &amp; Clinical Pharmacotherapy Guidelines
📌 จุดจำก่อนสอบ: ทบทวนหลักการสำคัญ ข้อบ่งใช้ กลไกของยา และข้อกำหนดทางเภสัชตำรับในหมวด 17. Herbal Medicine ให้แม่นยำก่อนสอบ</t>
        </is>
      </c>
      <c r="L26" t="inlineStr">
        <is>
          <t>Herbal Medicine</t>
        </is>
      </c>
      <c r="M26" t="inlineStr">
        <is>
          <t>Clinic</t>
        </is>
      </c>
      <c r="N26" t="inlineStr">
        <is>
          <t>[TEST] Quick Ingestion</t>
        </is>
      </c>
      <c r="O26" t="inlineStr">
        <is>
          <t>Mock</t>
        </is>
      </c>
      <c r="P26" t="inlineStr">
        <is>
          <t>Mock RxCU83 ครั้งที่ 1</t>
        </is>
      </c>
      <c r="Q26" t="inlineStr">
        <is>
          <t>17. Herbal Medicine</t>
        </is>
      </c>
      <c r="R26" t="inlineStr">
        <is>
          <t>CASE_CLN_M83_HTN_C02_Q1</t>
        </is>
      </c>
    </row>
    <row r="27">
      <c r="A27" t="n">
        <v>25</v>
      </c>
      <c r="B27" t="inlineStr">
        <is>
          <t>สมุนไพรต่างประเทศข้อใดมีผลช่วยขยายหลอดเลือดและลดความดันโลหิต</t>
        </is>
      </c>
      <c r="D27" t="inlineStr">
        <is>
          <t>Horse Chestnut</t>
        </is>
      </c>
      <c r="E27" t="inlineStr">
        <is>
          <t>Hawthorn</t>
        </is>
      </c>
      <c r="F27" t="inlineStr">
        <is>
          <t>Ginkgo</t>
        </is>
      </c>
      <c r="G27" t="inlineStr">
        <is>
          <t>ฮวยซัว</t>
        </is>
      </c>
      <c r="H27" t="inlineStr">
        <is>
          <t>St. John's wort</t>
        </is>
      </c>
      <c r="I27" t="n">
        <v>2</v>
      </c>
      <c r="J27" t="inlineStr">
        <is>
          <t>✅ คำตอบที่ถูกต้อง: ข้อ ข. Hawthorn
💡 Background: การบริบาลทางเภสัชกรรมและการเตรียมยาในหัวข้อ 17. Herbal Medicine (Track: Clinic) มีความสำคัญอย่างยิ่งต่อการประเมินผู้ป่วยและการประกันคุณภาพยา
🎯 ทำไมข้อนี้ถึงถูก: Hawthorn (Crataegus spp.) มีสารกลุ่ม flavonoids และ oligomeric proanthocyanidins ที่มีฤทธิ์ขยายหลอดเลือดหัวใจและหลอดเลือดส่วนปลาย และช่วยลดความดันโลหิต
🔍 ข้ออื่นผิดเพราะอะไร:
- ข้อ ก. (Horse Chestnut): ไม่ถูกต้องตามหลักการรักษาและกลไกเภสัชวิทยาในข้อนี้
- ข้อ ค. (Ginkgo): ไม่ถูกต้องตามหลักการรักษาและกลไกเภสัชวิทยาในข้อนี้
- ข้อ ง. (ฮวยซัว): ไม่ถูกต้องตามหลักการรักษาและกลไกเภสัชวิทยาในข้อนี้
- ข้อ จ. (St. John's wort): ไม่ถูกต้องตามหลักการรักษาและกลไกเภสัชวิทยาในข้อนี้
📖 Guideline อ้างอิง: United States Pharmacopeia (USP-NF) &amp; Clinical Pharmacotherapy Guidelines
📌 จุดจำก่อนสอบ: ทบทวนหลักการสำคัญ ข้อบ่งใช้ กลไกของยา และข้อกำหนดทางเภสัชตำรับในหมวด 17. Herbal Medicine ให้แม่นยำก่อนสอบ</t>
        </is>
      </c>
      <c r="L27" t="inlineStr">
        <is>
          <t>Herbal Medicine</t>
        </is>
      </c>
      <c r="M27" t="inlineStr">
        <is>
          <t>Clinic</t>
        </is>
      </c>
      <c r="N27" t="inlineStr">
        <is>
          <t>[TEST] Quick Ingestion</t>
        </is>
      </c>
      <c r="O27" t="inlineStr">
        <is>
          <t>Mock</t>
        </is>
      </c>
      <c r="P27" t="inlineStr">
        <is>
          <t>Mock RxCU83 ครั้งที่ 1</t>
        </is>
      </c>
      <c r="Q27" t="inlineStr">
        <is>
          <t>17. Herbal Medicine</t>
        </is>
      </c>
      <c r="R27" t="inlineStr">
        <is>
          <t>CASE_CLN_M83_HTN_C02_Q2</t>
        </is>
      </c>
    </row>
    <row r="28">
      <c r="A28" t="n">
        <v>26</v>
      </c>
      <c r="B28" t="inlineStr">
        <is>
          <t>ผู้ป่วยชายอายุ 60 ปี โรคประจำตัว T2DM มา 10 ปี ได้รับ Metformin 500 mg 2x2 pc, Glipizide 5 mg 2x2 ac, Pioglitazone 30 mg 1x1 pc ไม่มีโรคร่วมอื่นและยังไม่มีภาวะแทรกซ้อน เป้าหมายระดับ HbA1c ของผู้ป่วยรายนี้ตามแนวทางเวชปฏิบัติส่วนใหญ่ควรเป็นเท่าใด</t>
        </is>
      </c>
      <c r="D28" t="inlineStr">
        <is>
          <t>&lt; 5.5%</t>
        </is>
      </c>
      <c r="E28" t="inlineStr">
        <is>
          <t>&lt; 6.0%</t>
        </is>
      </c>
      <c r="F28" t="inlineStr">
        <is>
          <t>&lt; 7.0%</t>
        </is>
      </c>
      <c r="G28" t="inlineStr">
        <is>
          <t>&lt; 8.0%</t>
        </is>
      </c>
      <c r="H28" t="inlineStr">
        <is>
          <t>&lt; 8.5%</t>
        </is>
      </c>
      <c r="I28" t="n">
        <v>3</v>
      </c>
      <c r="J28" t="inlineStr">
        <is>
          <t>✅ คำตอบที่ถูกต้อง: ข้อ ค. &lt; 7.0%
💡 Background: การบริบาลทางเภสัชกรรมและการเตรียมยาในหัวข้อ 4. Endocrine (Track: Clinic) มีความสำคัญอย่างยิ่งต่อการประเมินผู้ป่วยและการประกันคุณภาพยา
🎯 ทำไมข้อนี้ถึงถูก: ตาม ADA guidelines ผู้ป่วยเบาหวานส่วนใหญ่ที่เป็นผู้ใหญ่ทั่วไป ไม่มีโรคร่วมรุนแรง และไม่มีประวัติ hypoglycemia บ่อย เป้าหมาย HbA1c ทั่วไปแนะนำที่ &lt; 7.0%
🔍 ข้ออื่นผิดเพราะอะไร:
- ข้อ ก. (&lt; 5.5%): ไม่ถูกต้องตามหลักการรักษาและกลไกเภสัชวิทยาในข้อนี้
- ข้อ ข. (&lt; 6.0%): ไม่ถูกต้องตามหลักการรักษาและกลไกเภสัชวิทยาในข้อนี้
- ข้อ ง. (&lt; 8.0%): ไม่ถูกต้องตามหลักการรักษาและกลไกเภสัชวิทยาในข้อนี้
- ข้อ จ. (&lt; 8.5%): ไม่ถูกต้องตามหลักการรักษาและกลไกเภสัชวิทยาในข้อนี้
📖 Guideline อ้างอิง: แนวทางเวชปฏิบัติสำหรับโรคเบาหวาน พ.ศ. 2566 (สมาคมโรคเบาหวานแห่งประเทศไทย &amp; ADA Standards of Care in Diabetes 2024)
📌 จุดจำก่อนสอบ: ทบทวนหลักการสำคัญ ข้อบ่งใช้ กลไกของยา และข้อกำหนดทางเภสัชตำรับในหมวด 4. Endocrine ให้แม่นยำก่อนสอบ</t>
        </is>
      </c>
      <c r="L28" t="inlineStr">
        <is>
          <t>Diabetes mellitus</t>
        </is>
      </c>
      <c r="M28" t="inlineStr">
        <is>
          <t>Clinic</t>
        </is>
      </c>
      <c r="N28" t="inlineStr">
        <is>
          <t>[TEST] Quick Ingestion</t>
        </is>
      </c>
      <c r="O28" t="inlineStr">
        <is>
          <t>Mock</t>
        </is>
      </c>
      <c r="P28" t="inlineStr">
        <is>
          <t>Mock RxCU83 ครั้งที่ 1</t>
        </is>
      </c>
      <c r="Q28" t="inlineStr">
        <is>
          <t>4. Endocrine</t>
        </is>
      </c>
      <c r="R28" t="inlineStr">
        <is>
          <t>CASE_CLN_M83_DM_C01_Q1</t>
        </is>
      </c>
    </row>
    <row r="29">
      <c r="A29" t="n">
        <v>27</v>
      </c>
      <c r="B29" t="inlineStr">
        <is>
          <t>ผลตรวจทางห้องปฏิบัติการ HbA1c ของผู้ป่วยรายนี้มีค่าเท่ากับ 9.0% ตามแนวทาง ADA guideline ยาลดระดับน้ำตาลในเลือดกลุ่มถัดไปที่ควรพิจารณาเพิ่มที่มีประสิทธิภาพลดระดับน้ำตาลได้สูงมากและส่งเสริมการลดน้ำหนัก</t>
        </is>
      </c>
      <c r="D29" t="inlineStr">
        <is>
          <t>Sitagliptin</t>
        </is>
      </c>
      <c r="E29" t="inlineStr">
        <is>
          <t>Empagliflozin</t>
        </is>
      </c>
      <c r="F29" t="inlineStr">
        <is>
          <t>Acarbose</t>
        </is>
      </c>
      <c r="G29" t="inlineStr">
        <is>
          <t>Semaglutide SC</t>
        </is>
      </c>
      <c r="H29" t="inlineStr">
        <is>
          <t>Insulin SC</t>
        </is>
      </c>
      <c r="I29" t="n">
        <v>4</v>
      </c>
      <c r="J29" t="inlineStr">
        <is>
          <t>✅ คำตอบที่ถูกต้อง: ข้อ ง. Semaglutide SC
💡 Background: การบริบาลทางเภสัชกรรมและการเตรียมยาในหัวข้อ 4. Endocrine (Track: Clinic) มีความสำคัญอย่างยิ่งต่อการประเมินผู้ป่วยและการประกันคุณภาพยา
🎯 ทำไมข้อนี้ถึงถูก: เมื่อผู้ป่วยยังไม่ถึงเป้าหมายและต้องการยาที่มี glycemic efficacy สูงมาก (Very High) พร้อมทั้งชะลอการเพิ่มของน้ำหนัก/ช่วยลดน้ำหนัก GLP-1 receptor agonist (เช่น Semaglutide SC) เป็นตัวเลือกที่แนะนำเป็นอันดับแรกก่อนการเริ่มอินซูลิน
🔍 ข้ออื่นผิดเพราะอะไร:
- ข้อ ก. (Sitagliptin): ไม่ถูกต้องตามหลักการรักษาและกลไกเภสัชวิทยาในข้อนี้
- ข้อ ข. (Empagliflozin): ไม่ถูกต้องตามหลักการรักษาและกลไกเภสัชวิทยาในข้อนี้
- ข้อ ค. (Acarbose): ไม่ถูกต้องตามหลักการรักษาและกลไกเภสัชวิทยาในข้อนี้
- ข้อ จ. (Insulin SC): ไม่ถูกต้องตามหลักการรักษาและกลไกเภสัชวิทยาในข้อนี้
📖 Guideline อ้างอิง: แนวทางเวชปฏิบัติสำหรับโรคเบาหวาน พ.ศ. 2566 (สมาคมโรคเบาหวานแห่งประเทศไทย &amp; ADA Standards of Care in Diabetes 2024)
📌 จุดจำก่อนสอบ: ทบทวนหลักการสำคัญ ข้อบ่งใช้ กลไกของยา และข้อกำหนดทางเภสัชตำรับในหมวด 4. Endocrine ให้แม่นยำก่อนสอบ</t>
        </is>
      </c>
      <c r="L29" t="inlineStr">
        <is>
          <t>Diabetes mellitus</t>
        </is>
      </c>
      <c r="M29" t="inlineStr">
        <is>
          <t>Clinic</t>
        </is>
      </c>
      <c r="N29" t="inlineStr">
        <is>
          <t>[TEST] Quick Ingestion</t>
        </is>
      </c>
      <c r="O29" t="inlineStr">
        <is>
          <t>Mock</t>
        </is>
      </c>
      <c r="P29" t="inlineStr">
        <is>
          <t>Mock RxCU83 ครั้งที่ 1</t>
        </is>
      </c>
      <c r="Q29" t="inlineStr">
        <is>
          <t>4. Endocrine</t>
        </is>
      </c>
      <c r="R29" t="inlineStr">
        <is>
          <t>CASE_CLN_M83_DM_C01_Q2</t>
        </is>
      </c>
    </row>
    <row r="30">
      <c r="A30" t="n">
        <v>28</v>
      </c>
      <c r="B30" t="inlineStr">
        <is>
          <t>หากแพทย์ต้องการเริ่ม insulin แก่ผู้ป่วยรายนี้ ผู้ป่วยควรได้รับ insulin ชนิดใดจึงจะเหมาะสมที่สุดสำหรับการเริ่มต้น (Initial insulin therapy) ตามแนวทางปฏิบัติ</t>
        </is>
      </c>
      <c r="D30" t="inlineStr">
        <is>
          <t>Lispro insulin SC</t>
        </is>
      </c>
      <c r="E30" t="inlineStr">
        <is>
          <t>Lispro insulin SC + insulin glargine SC</t>
        </is>
      </c>
      <c r="F30" t="inlineStr">
        <is>
          <t>RI insulin SC</t>
        </is>
      </c>
      <c r="G30" t="inlineStr">
        <is>
          <t>RI insulin SC + NPH insulin SC</t>
        </is>
      </c>
      <c r="H30" t="inlineStr">
        <is>
          <t>Insulin glargine SC</t>
        </is>
      </c>
      <c r="I30" t="n">
        <v>5</v>
      </c>
      <c r="J30" t="inlineStr">
        <is>
          <t>✅ คำตอบที่ถูกต้อง: ข้อ จ. Insulin glargine SC
💡 Background: การบริบาลทางเภสัชกรรมและการเตรียมยาในหัวข้อ 4. Endocrine (Track: Clinic) มีความสำคัญอย่างยิ่งต่อการประเมินผู้ป่วยและการประกันคุณภาพยา
🎯 ทำไมข้อนี้ถึงถูก: การเริ่มต้นการรักษาด้วยอินซูลินใน T2DM แนะนำให้เริ่มด้วย Basal insulin วันละ 1 ครั้ง (เช่น Insulin glargine หรือ Degludec) เพื่อควบคุมระดับ Fasting plasma glucose โดยมีความเสี่ยงต่อ hypoglycemia ต่ำกว่า NPH
🔍 ข้ออื่นผิดเพราะอะไร:
- ข้อ ก. (Lispro insulin SC): ไม่ถูกต้องตามหลักการรักษาและกลไกเภสัชวิทยาในข้อนี้
- ข้อ ข. (Lispro insulin SC + insulin glargine SC): ไม่ถูกต้องตามหลักการรักษาและกลไกเภสัชวิทยาในข้อนี้
- ข้อ ค. (RI insulin SC): ไม่ถูกต้องตามหลักการรักษาและกลไกเภสัชวิทยาในข้อนี้
- ข้อ ง. (RI insulin SC + NPH insulin SC): ไม่ถูกต้องตามหลักการรักษาและกลไกเภสัชวิทยาในข้อนี้
📖 Guideline อ้างอิง: แนวทางเวชปฏิบัติสำหรับโรคเบาหวาน พ.ศ. 2566 (สมาคมโรคเบาหวานแห่งประเทศไทย &amp; ADA Standards of Care in Diabetes 2024)
📌 จุดจำก่อนสอบ: ทบทวนหลักการสำคัญ ข้อบ่งใช้ กลไกของยา และข้อกำหนดทางเภสัชตำรับในหมวด 4. Endocrine ให้แม่นยำก่อนสอบ</t>
        </is>
      </c>
      <c r="L30" t="inlineStr">
        <is>
          <t>Diabetes mellitus</t>
        </is>
      </c>
      <c r="M30" t="inlineStr">
        <is>
          <t>Clinic</t>
        </is>
      </c>
      <c r="N30" t="inlineStr">
        <is>
          <t>[TEST] Quick Ingestion</t>
        </is>
      </c>
      <c r="O30" t="inlineStr">
        <is>
          <t>Mock</t>
        </is>
      </c>
      <c r="P30" t="inlineStr">
        <is>
          <t>Mock RxCU83 ครั้งที่ 1</t>
        </is>
      </c>
      <c r="Q30" t="inlineStr">
        <is>
          <t>4. Endocrine</t>
        </is>
      </c>
      <c r="R30" t="inlineStr">
        <is>
          <t>CASE_CLN_M83_DM_C01_Q3</t>
        </is>
      </c>
    </row>
    <row r="31">
      <c r="A31" t="n">
        <v>29</v>
      </c>
      <c r="B31" t="inlineStr">
        <is>
          <t>ยาลดระดับน้ำตาลในเลือดในข้อใด ไม่มีผล ในการเพิ่มการหลั่งฮอร์โมนอินซูลินจากตับอ่อน</t>
        </is>
      </c>
      <c r="D31" t="inlineStr">
        <is>
          <t>Glipizide</t>
        </is>
      </c>
      <c r="E31" t="inlineStr">
        <is>
          <t>Repaglinide</t>
        </is>
      </c>
      <c r="F31" t="inlineStr">
        <is>
          <t>Pioglitazone</t>
        </is>
      </c>
      <c r="G31" t="inlineStr">
        <is>
          <t>Saxagliptin</t>
        </is>
      </c>
      <c r="H31" t="inlineStr">
        <is>
          <t>Liraglutide</t>
        </is>
      </c>
      <c r="I31" t="n">
        <v>3</v>
      </c>
      <c r="J31" t="inlineStr">
        <is>
          <t>✅ คำตอบที่ถูกต้อง: ข้อ ค. Pioglitazone
💡 Background: การบริบาลทางเภสัชกรรมและการเตรียมยาในหัวข้อ 4. Endocrine (Track: Clinic) มีความสำคัญอย่างยิ่งต่อการประเมินผู้ป่วยและการประกันคุณภาพยา
🎯 ทำไมข้อนี้ถึงถูก: Pioglitazone จัดอยู่ในกลุ่ม Thiazolidinediones (TZDs) ออกฤทธิ์ผ่าน PPAR-gamma เพื่อเพิ่ม Insulin sensitivity ที่กล้ามเนื้อและตับ โดยไม่ได้ออกฤทธิ์กระตุ้นการหลั่งอินซูลินจากบีตาเซลล์ของตับอ่อน
🔍 ข้ออื่นผิดเพราะอะไร:
- ข้อ ก. (Glipizide): ไม่ถูกต้องตามหลักการรักษาและกลไกเภสัชวิทยาในข้อนี้
- ข้อ ข. (Repaglinide): ไม่ถูกต้องตามหลักการรักษาและกลไกเภสัชวิทยาในข้อนี้
- ข้อ ง. (Saxagliptin): ไม่ถูกต้องตามหลักการรักษาและกลไกเภสัชวิทยาในข้อนี้
- ข้อ จ. (Liraglutide): ไม่ถูกต้องตามหลักการรักษาและกลไกเภสัชวิทยาในข้อนี้
📖 Guideline อ้างอิง: แนวทางเวชปฏิบัติสำหรับโรคเบาหวาน พ.ศ. 2566 (สมาคมโรคเบาหวานแห่งประเทศไทย &amp; ADA Standards of Care in Diabetes 2024)
📌 จุดจำก่อนสอบ: ทบทวนหลักการสำคัญ ข้อบ่งใช้ กลไกของยา และข้อกำหนดทางเภสัชตำรับในหมวด 4. Endocrine ให้แม่นยำก่อนสอบ</t>
        </is>
      </c>
      <c r="L31" t="inlineStr">
        <is>
          <t>Diabetes mellitus</t>
        </is>
      </c>
      <c r="M31" t="inlineStr">
        <is>
          <t>Clinic</t>
        </is>
      </c>
      <c r="N31" t="inlineStr">
        <is>
          <t>[TEST] Quick Ingestion</t>
        </is>
      </c>
      <c r="O31" t="inlineStr">
        <is>
          <t>Mock</t>
        </is>
      </c>
      <c r="P31" t="inlineStr">
        <is>
          <t>Mock RxCU83 ครั้งที่ 1</t>
        </is>
      </c>
      <c r="Q31" t="inlineStr">
        <is>
          <t>4. Endocrine</t>
        </is>
      </c>
      <c r="R31" t="inlineStr">
        <is>
          <t>CASE_CLN_M83_DM_C01_Q4</t>
        </is>
      </c>
    </row>
    <row r="32">
      <c r="A32" t="n">
        <v>30</v>
      </c>
      <c r="B32" t="inlineStr">
        <is>
          <t>กลไกการออกฤทธิ์หลักของยา semaglutide คือข้อใด</t>
        </is>
      </c>
      <c r="D32" t="inlineStr">
        <is>
          <t>กระตุ้น PPAR-γ receptor</t>
        </is>
      </c>
      <c r="E32" t="inlineStr">
        <is>
          <t>กระตุ้น GLP-1 receptor</t>
        </is>
      </c>
      <c r="F32" t="inlineStr">
        <is>
          <t>ยับยั้งการดูดกลับกลูโคสที่ท่อไตส่วนต้น</t>
        </is>
      </c>
      <c r="G32" t="inlineStr">
        <is>
          <t>กระตุ้น sulfonylurea receptor type 1</t>
        </is>
      </c>
      <c r="H32" t="inlineStr">
        <is>
          <t>ยับยั้งเอนไซม์ α-glucosidase</t>
        </is>
      </c>
      <c r="I32" t="n">
        <v>2</v>
      </c>
      <c r="J32" t="inlineStr">
        <is>
          <t>✅ คำตอบที่ถูกต้อง: ข้อ ข. กระตุ้น GLP-1 receptor
💡 Background: การบริบาลทางเภสัชกรรมและการเตรียมยาในหัวข้อ 4. Endocrine (Track: Clinic) มีความสำคัญอย่างยิ่งต่อการประเมินผู้ป่วยและการประกันคุณภาพยา
🎯 ทำไมข้อนี้ถึงถูก: Semaglutide เป็นยากลุ่ม GLP-1 receptor agonist (GLP-1 RA) ออกฤทธิ์เลียนแบบฮอร์โมน Incretin โดยจับและกระตุ้น GLP-1 receptor ส่งเสริมการหลั่งอินซูลินตามระดับน้ำตาลและยับยั้งการหลั่งกลูคากอน
🔍 ข้ออื่นผิดเพราะอะไร:
- ข้อ ก. (กระตุ้น PPAR-γ receptor): ไม่ถูกต้องตามหลักการรักษาและกลไกเภสัชวิทยาในข้อนี้
- ข้อ ค. (ยับยั้งการดูดกลับกลูโคสที่ท่อไตส่วนต้น): ไม่ถูกต้องตามหลักการรักษาและกลไกเภสัชวิทยาในข้อนี้
- ข้อ ง. (กระตุ้น sulfonylurea receptor type 1): ไม่ถูกต้องตามหลักการรักษาและกลไกเภสัชวิทยาในข้อนี้
- ข้อ จ. (ยับยั้งเอนไซม์ α-glucosidase): ไม่ถูกต้องตามหลักการรักษาและกลไกเภสัชวิทยาในข้อนี้
📖 Guideline อ้างอิง: แนวทางเวชปฏิบัติสำหรับโรคเบาหวาน พ.ศ. 2566 (สมาคมโรคเบาหวานแห่งประเทศไทย &amp; ADA Standards of Care in Diabetes 2024)
📌 จุดจำก่อนสอบ: ทบทวนหลักการสำคัญ ข้อบ่งใช้ กลไกของยา และข้อกำหนดทางเภสัชตำรับในหมวด 4. Endocrine ให้แม่นยำก่อนสอบ</t>
        </is>
      </c>
      <c r="L32" t="inlineStr">
        <is>
          <t>Diabetes mellitus</t>
        </is>
      </c>
      <c r="M32" t="inlineStr">
        <is>
          <t>Clinic</t>
        </is>
      </c>
      <c r="N32" t="inlineStr">
        <is>
          <t>[TEST] Quick Ingestion</t>
        </is>
      </c>
      <c r="O32" t="inlineStr">
        <is>
          <t>Mock</t>
        </is>
      </c>
      <c r="P32" t="inlineStr">
        <is>
          <t>Mock RxCU83 ครั้งที่ 1</t>
        </is>
      </c>
      <c r="Q32" t="inlineStr">
        <is>
          <t>4. Endocrine</t>
        </is>
      </c>
      <c r="R32" t="inlineStr">
        <is>
          <t>CASE_CLN_M83_DM_C01_Q5</t>
        </is>
      </c>
    </row>
    <row r="33">
      <c r="A33" t="n">
        <v>31</v>
      </c>
      <c r="B33" t="inlineStr">
        <is>
          <t>การเติม Zinc chloride หรือ Zinc acetate ในสูตรตำรับ NPH insulin มีส่วนช่วยอะไรในสูตรตำรับ</t>
        </is>
      </c>
      <c r="D33" t="inlineStr">
        <is>
          <t>เสริมฤทธิ์การกันเสีย (preservative) ร่วมกับ phenol</t>
        </is>
      </c>
      <c r="E33" t="inlineStr">
        <is>
          <t>ป้องกันการตกตะกอนของ insulin</t>
        </is>
      </c>
      <c r="F33" t="inlineStr">
        <is>
          <t>ทำให้เกิดสารประกอบเชิงซ้อน (Complex) กับ insulin ส่งผลต่อการชะลอการออกฤทธิ์เนิ่น</t>
        </is>
      </c>
      <c r="G33" t="inlineStr">
        <is>
          <t>ป้องกันการดูดซับของ insulin บนพื้นผิวภาชนะแก้ว type 1</t>
        </is>
      </c>
      <c r="H33" t="inlineStr">
        <is>
          <t>เพื่อเพิ่มความคงตัวของ pH ในการผลิตและเก็บรักษา</t>
        </is>
      </c>
      <c r="I33" t="n">
        <v>3</v>
      </c>
      <c r="J33" t="inlineStr">
        <is>
          <t>✅ คำตอบที่ถูกต้อง: ข้อ ค. ทำให้เกิดสารประกอบเชิงซ้อน (Complex) กับ insulin ส่งผลต่อการชะลอการออกฤทธิ์เนิ่น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ไอออนสังกะสี (Zinc ions) ช่วยประสานให้โมเลกุลอินซูลินกับโปรตามีน (Protamine) เกิดเป็นผลึกสารประกอบเชิงซ้อน (Isophane complex) ซึ่งช่วยชะลอการละลายและยืดระยะเวลาการออกฤทธิ์ (Intermediate-acting)
🔍 ข้ออื่นผิดเพราะอะไร:
- ข้อ ก. (เสริมฤทธิ์การกันเสีย (preservative) ร่วมกับ phenol): ไม่ถูกต้องตามหลักการรักษาและกลไกเภสัชวิทยาในข้อนี้
- ข้อ ข. (ป้องกันการตกตะกอนของ insulin): ไม่ถูกต้องตามหลักการรักษาและกลไกเภสัชวิทยาในข้อนี้
- ข้อ ง. (ป้องกันการดูดซับของ insulin บนพื้นผิวภาชนะแก้ว type 1): ไม่ถูกต้องตามหลักการรักษาและกลไกเภสัชวิทยาในข้อนี้
- ข้อ จ. (เพื่อเพิ่มความคงตัวของ pH ในการผลิตและเก็บรักษา):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33" t="inlineStr">
        <is>
          <t>Parenterals &amp; Ophthalmic</t>
        </is>
      </c>
      <c r="M33" t="inlineStr">
        <is>
          <t>Product</t>
        </is>
      </c>
      <c r="N33" t="inlineStr">
        <is>
          <t>[TEST] Quick Ingestion</t>
        </is>
      </c>
      <c r="O33" t="inlineStr">
        <is>
          <t>Mock</t>
        </is>
      </c>
      <c r="P33" t="inlineStr">
        <is>
          <t>Mock RxCU83 ครั้งที่ 1</t>
        </is>
      </c>
      <c r="Q33" t="inlineStr">
        <is>
          <t>6. Solid Dosage Forms</t>
        </is>
      </c>
      <c r="R33" t="inlineStr">
        <is>
          <t>CASE_PRD_M83_DM_C01_Q1</t>
        </is>
      </c>
    </row>
    <row r="34">
      <c r="A34" t="n">
        <v>32</v>
      </c>
      <c r="B34" t="inlineStr">
        <is>
          <t>กระบวนการ Sterilization ที่เหมาะสมที่สุดกับผลิตภัณฑ์สำเร็จรูปยาฉีด Insulin injection ได้แก่ข้อใด</t>
        </is>
      </c>
      <c r="D34" t="inlineStr">
        <is>
          <t>Dry heat sterilization</t>
        </is>
      </c>
      <c r="E34" t="inlineStr">
        <is>
          <t>Sterile filtration (การกรองปราศจากเชื้อ)</t>
        </is>
      </c>
      <c r="F34" t="inlineStr">
        <is>
          <t>Steam sterilization (Autoclave)</t>
        </is>
      </c>
      <c r="G34" t="inlineStr">
        <is>
          <t>Ethylene oxide gas sterilization</t>
        </is>
      </c>
      <c r="H34" t="inlineStr">
        <is>
          <t>Gamma radiation sterilization</t>
        </is>
      </c>
      <c r="I34" t="n">
        <v>2</v>
      </c>
      <c r="J34" t="inlineStr">
        <is>
          <t>✅ คำตอบที่ถูกต้อง: ข้อ ข. Sterile filtration (การกรองปราศจากเชื้อ)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อินซูลินเป็นสารชีววัตถุประเภทโปรตีนที่ไวต่อความร้อนสูง (Thermolabile) จึงไม่สามารถทนความร้อนจากการ Autoclave หรือ Dry heat ได้ จึงต้องใช้วิธี Membrane filtration (0.22 ไมครอน) ในสภาวะ Aseptic processing
🔍 ข้ออื่นผิดเพราะอะไร:
- ข้อ ก. (Dry heat sterilization): ไม่ถูกต้องตามหลักการรักษาและกลไกเภสัชวิทยาในข้อนี้
- ข้อ ค. (Steam sterilization (Autoclave)): ไม่ถูกต้องตามหลักการรักษาและกลไกเภสัชวิทยาในข้อนี้
- ข้อ ง. (Ethylene oxide gas sterilization): ไม่ถูกต้องตามหลักการรักษาและกลไกเภสัชวิทยาในข้อนี้
- ข้อ จ. (Gamma radiation sterilization):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34" t="inlineStr">
        <is>
          <t>Autoclave &amp; Sterilization</t>
        </is>
      </c>
      <c r="M34" t="inlineStr">
        <is>
          <t>Product</t>
        </is>
      </c>
      <c r="N34" t="inlineStr">
        <is>
          <t>[TEST] Quick Ingestion</t>
        </is>
      </c>
      <c r="O34" t="inlineStr">
        <is>
          <t>Mock</t>
        </is>
      </c>
      <c r="P34" t="inlineStr">
        <is>
          <t>Mock RxCU83 ครั้งที่ 1</t>
        </is>
      </c>
      <c r="Q34" t="inlineStr">
        <is>
          <t>6. Solid Dosage Forms</t>
        </is>
      </c>
      <c r="R34" t="inlineStr">
        <is>
          <t>CASE_PRD_M83_DM_C01_Q2</t>
        </is>
      </c>
    </row>
    <row r="35">
      <c r="A35" t="n">
        <v>33</v>
      </c>
      <c r="B35" t="inlineStr">
        <is>
          <t>ข้อใดคือแนวทางแก้ปัญหาที่มักพบในการผลิตยาฉีด insulin injection แล้วเกิดฟองและการรวมกลุ่ม (Aggregation) ของโปรตีน</t>
        </is>
      </c>
      <c r="D35" t="inlineStr">
        <is>
          <t>ลดอุณหภูมิระหว่างการผลิตให้ต่ำกว่า 0 °C</t>
        </is>
      </c>
      <c r="E35" t="inlineStr">
        <is>
          <t>เพิ่มสารลดแรงตึงผิวชนิด non-ionic เช่น polysorbate 20</t>
        </is>
      </c>
      <c r="F35" t="inlineStr">
        <is>
          <t>เติม zinc รูป zinc chloride เพิ่มขึ้น</t>
        </is>
      </c>
      <c r="G35" t="inlineStr">
        <is>
          <t>ใช้ nitrogen purging ไล่ออกซิเจน</t>
        </is>
      </c>
      <c r="H35" t="inlineStr">
        <is>
          <t>เปลี่ยนสูตรตำรับเป็น acetate buffer แทน phosphate buffer</t>
        </is>
      </c>
      <c r="I35" t="n">
        <v>2</v>
      </c>
      <c r="J35" t="inlineStr">
        <is>
          <t>✅ คำตอบที่ถูกต้อง: ข้อ ข. เพิ่มสารลดแรงตึงผิวชนิด non-ionic เช่น polysorbate 20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การเติม Non-ionic surfactant เช่น Polysorbate 20 หรือ Polysorbate 80 จะช่วยลดแรงตึงผิวที่รอยต่อระหว่างของเหลวกับอากาศ ขัดขวางไม่ให้สายโปรตีนคลายตัวและจับกลุ่มกัน (anti-aggregation) จากการกวนหรือเขย่า
🔍 ข้ออื่นผิดเพราะอะไร:
- ข้อ ก. (ลดอุณหภูมิระหว่างการผลิตให้ต่ำกว่า 0 °C): ไม่ถูกต้องตามหลักการรักษาและกลไกเภสัชวิทยาในข้อนี้
- ข้อ ค. (เติม zinc รูป zinc chloride เพิ่มขึ้น): ไม่ถูกต้องตามหลักการรักษาและกลไกเภสัชวิทยาในข้อนี้
- ข้อ ง. (ใช้ nitrogen purging ไล่ออกซิเจน): ไม่ถูกต้องตามหลักการรักษาและกลไกเภสัชวิทยาในข้อนี้
- ข้อ จ. (เปลี่ยนสูตรตำรับเป็น acetate buffer แทน phosphate buffer):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35" t="inlineStr">
        <is>
          <t>Parenterals &amp; Ophthalmic</t>
        </is>
      </c>
      <c r="M35" t="inlineStr">
        <is>
          <t>Product</t>
        </is>
      </c>
      <c r="N35" t="inlineStr">
        <is>
          <t>[TEST] Quick Ingestion</t>
        </is>
      </c>
      <c r="O35" t="inlineStr">
        <is>
          <t>Mock</t>
        </is>
      </c>
      <c r="P35" t="inlineStr">
        <is>
          <t>Mock RxCU83 ครั้งที่ 1</t>
        </is>
      </c>
      <c r="Q35" t="inlineStr">
        <is>
          <t>6. Solid Dosage Forms</t>
        </is>
      </c>
      <c r="R35" t="inlineStr">
        <is>
          <t>CASE_PRD_M83_DM_C01_Q3</t>
        </is>
      </c>
    </row>
    <row r="36">
      <c r="A36" t="n">
        <v>34</v>
      </c>
      <c r="B36" t="inlineStr">
        <is>
          <t>Certificate of Analysis (COA) ของยาชีววัตถุคล้ายคลึง Insulin biosimilar glargine หัวข้อการทดสอบใด ไม่จำเป็นต้องมี ในข้อกำหนดมาตรฐาน</t>
        </is>
      </c>
      <c r="D36" t="inlineStr">
        <is>
          <t>Assay</t>
        </is>
      </c>
      <c r="E36" t="inlineStr">
        <is>
          <t>Identification</t>
        </is>
      </c>
      <c r="F36" t="inlineStr">
        <is>
          <t>Bacterial endotoxin</t>
        </is>
      </c>
      <c r="G36" t="inlineStr">
        <is>
          <t>Impurity / Related substances</t>
        </is>
      </c>
      <c r="H36" t="inlineStr">
        <is>
          <t>Dissolution</t>
        </is>
      </c>
      <c r="I36" t="n">
        <v>5</v>
      </c>
      <c r="J36" t="inlineStr">
        <is>
          <t>✅ คำตอบที่ถูกต้อง: ข้อ จ. Dissolution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การทดสอบ Dissolution (การละลายของตัวยา) เป็นข้อกำหนดเฉพาะของยารูปแบบของแข็งรับประทาน (Solid dosage forms เช่น ยาเม็ด/แคปซูล) แต่ Insulin glargine เป็นยาเตรียมรูปแบบสารละลายฉีด (Solution for injection) จึงไม่มีหัวข้อนี้
🔍 ข้ออื่นผิดเพราะอะไร:
- ข้อ ก. (Assay): ไม่ถูกต้องตามหลักการรักษาและกลไกเภสัชวิทยาในข้อนี้
- ข้อ ข. (Identification): ไม่ถูกต้องตามหลักการรักษาและกลไกเภสัชวิทยาในข้อนี้
- ข้อ ค. (Bacterial endotoxin): ไม่ถูกต้องตามหลักการรักษาและกลไกเภสัชวิทยาในข้อนี้
- ข้อ ง. (Impurity / Related substances):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36" t="inlineStr">
        <is>
          <t>Biosimilars &amp; Quality Control</t>
        </is>
      </c>
      <c r="M36" t="inlineStr">
        <is>
          <t>Product</t>
        </is>
      </c>
      <c r="N36" t="inlineStr">
        <is>
          <t>[TEST] Quick Ingestion</t>
        </is>
      </c>
      <c r="O36" t="inlineStr">
        <is>
          <t>Mock</t>
        </is>
      </c>
      <c r="P36" t="inlineStr">
        <is>
          <t>Mock RxCU83 ครั้งที่ 1</t>
        </is>
      </c>
      <c r="Q36" t="inlineStr">
        <is>
          <t>1. Titrations</t>
        </is>
      </c>
      <c r="R36" t="inlineStr">
        <is>
          <t>CASE_PRD_M83_DM_C01_Q4</t>
        </is>
      </c>
    </row>
    <row r="37">
      <c r="A37" t="n">
        <v>35</v>
      </c>
      <c r="B37" t="inlineStr">
        <is>
          <t>ความท้าทายสำคัญในการควบคุมคุณภาพยาชีววัตถุ (Biologics) เมื่อเปรียบเทียบกับยาเคมีสังเคราะห์โมเลกุลขนาดเล็ก (Small molecules) คือข้อใด</t>
        </is>
      </c>
      <c r="D37" t="inlineStr">
        <is>
          <t>Biologics มีโครงสร้างซับซ้อน ไวต่อสภาพแวดล้อม เช่น pH และความร้อนสูง และมีความไม่เป็นเนื้อเดียวกันระดับโมเลกุล</t>
        </is>
      </c>
      <c r="E37" t="inlineStr">
        <is>
          <t>Biologics มีสูตรเคมีที่ง่ายต่อการสังเคราะห์มากกว่า</t>
        </is>
      </c>
      <c r="F37" t="inlineStr">
        <is>
          <t>Small molecules ต้องเก็บรักษาในตู้เย็นทุกชนิด</t>
        </is>
      </c>
      <c r="G37" t="inlineStr">
        <is>
          <t>Small molecules มีผลข้างเคียงมากกว่าเสมอ</t>
        </is>
      </c>
      <c r="H37" t="inlineStr">
        <is>
          <t>Biologics ละลายในน้ำได้ง่ายกว่าทุกสภาวะ</t>
        </is>
      </c>
      <c r="I37" t="n">
        <v>1</v>
      </c>
      <c r="J37" t="inlineStr">
        <is>
          <t>✅ คำตอบที่ถูกต้อง: ข้อ ก. Biologics มีโครงสร้างซับซ้อน ไวต่อสภาพแวดล้อม เช่น pH และความร้อนสูง และมีความไม่เป็นเนื้อเดียวกันระดับโมเลกุล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ยาชีววัตถุมีโครงสร้างโมเลกุลขนาดใหญ่ มีโครงสร้างระดับตติยภูมิและจตุรภูมิที่ซับซ้อน (Higher-order structure) มีความผันแปรทางชีวภาพ (Microheterogeneity) และสลายตัวได้ง่ายเมื่อสัมผัสการเปลี่ยนแปลงของ pH อุณหภูมิ หรือแรงเฉือน
🔍 ข้ออื่นผิดเพราะอะไร:
- ข้อ ข. (Biologics มีสูตรเคมีที่ง่ายต่อการสังเคราะห์มากกว่า): ไม่ถูกต้องตามหลักการรักษาและกลไกเภสัชวิทยาในข้อนี้
- ข้อ ค. (Small molecules ต้องเก็บรักษาในตู้เย็นทุกชนิด): ไม่ถูกต้องตามหลักการรักษาและกลไกเภสัชวิทยาในข้อนี้
- ข้อ ง. (Small molecules มีผลข้างเคียงมากกว่าเสมอ): ไม่ถูกต้องตามหลักการรักษาและกลไกเภสัชวิทยาในข้อนี้
- ข้อ จ. (Biologics ละลายในน้ำได้ง่ายกว่าทุกสภาวะ):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37" t="inlineStr">
        <is>
          <t>Biosimilars &amp; Quality Control</t>
        </is>
      </c>
      <c r="M37" t="inlineStr">
        <is>
          <t>Product</t>
        </is>
      </c>
      <c r="N37" t="inlineStr">
        <is>
          <t>[TEST] Quick Ingestion</t>
        </is>
      </c>
      <c r="O37" t="inlineStr">
        <is>
          <t>Mock</t>
        </is>
      </c>
      <c r="P37" t="inlineStr">
        <is>
          <t>Mock RxCU83 ครั้งที่ 1</t>
        </is>
      </c>
      <c r="Q37" t="inlineStr">
        <is>
          <t>1. Titrations</t>
        </is>
      </c>
      <c r="R37" t="inlineStr">
        <is>
          <t>CASE_PRD_M83_DM_C01_Q5</t>
        </is>
      </c>
    </row>
    <row r="38">
      <c r="A38" t="n">
        <v>36</v>
      </c>
      <c r="B38" t="inlineStr">
        <is>
          <t>การผลิต insulin ในระดับอุตสาหกรรมในปัจจุบัน ข้อใดมีความเป็นไปได้และเป็นกระบวนการหลักที่ใช้จริงมากที่สุด</t>
        </is>
      </c>
      <c r="D38" t="inlineStr">
        <is>
          <t>สกัดโดยตรงจากตับอ่อนสุกรแล้วนำมาสังเคราะห์ต่อ</t>
        </is>
      </c>
      <c r="E38" t="inlineStr">
        <is>
          <t>ใช้ E. coli หรือ Saccharomyces cerevisiae สังเคราะห์ recombinant preproinsulin/proinsulin แล้วตัดสายด้วยเอนไซม์</t>
        </is>
      </c>
      <c r="F38" t="inlineStr">
        <is>
          <t>สังเคราะห์ด้วยเทคนิค Solid Phase Peptide Synthesis (SPPS) ใน bioreactor</t>
        </is>
      </c>
      <c r="G38" t="inlineStr">
        <is>
          <t>ใช้ hybridoma technology ผลิตออกมาเป็น monoclonal antibody</t>
        </is>
      </c>
      <c r="H38" t="inlineStr">
        <is>
          <t>เพาะเลี้ยง stem cell ของ human beta cell แล้วสกัด insulin ออกมา</t>
        </is>
      </c>
      <c r="I38" t="n">
        <v>2</v>
      </c>
      <c r="J38" t="inlineStr">
        <is>
          <t>✅ คำตอบที่ถูกต้อง: ข้อ ข. ใช้ E. coli หรือ Saccharomyces cerevisiae สังเคราะห์ recombinant preproinsulin/proinsulin แล้วตัดสายด้วยเอนไซม์
💡 Background: การบริบาลทางเภสัชกรรมและการเตรียมยาในหัวข้อ 10. Biotech Products (Track: Product) มีความสำคัญอย่างยิ่งต่อการประเมินผู้ป่วยและการประกันคุณภาพยา
🎯 ทำไมข้อนี้ถึงถูก: การผลิตอินซูลินในระดับอุตสาหกรรมใช้เทคโนโลยี Recombinant DNA โดยใช้เซลล์โฮสต์ เช่น E. coli หรือ ยีสต์ (S. cerevisiae) ในการแสดงออกของโปรตีน Proinsulin จากนั้นจึงผ่านกระบวนการ enzymatic cleavage (เช่น Trypsin/Carboxypeptidase B) เพื่อให้ได้โมเลกุลอินซูลินที่สมบูรณ์
🔍 ข้ออื่นผิดเพราะอะไร:
- ข้อ ก. (สกัดโดยตรงจากตับอ่อนสุกรแล้วนำมาสังเคราะห์ต่อ): ไม่ถูกต้องตามหลักการรักษาและกลไกเภสัชวิทยาในข้อนี้
- ข้อ ค. (สังเคราะห์ด้วยเทคนิค Solid Phase Peptide Synthesis (SPPS) ใน): ไม่ถูกต้องตามหลักการรักษาและกลไกเภสัชวิทยาในข้อนี้
- ข้อ ง. (ใช้ hybridoma technology ผลิตออกมาเป็น monoclonal antibody): ไม่ถูกต้องตามหลักการรักษาและกลไกเภสัชวิทยาในข้อนี้
- ข้อ จ. (เพาะเลี้ยง stem cell ของ human beta cell แล้วสกัด insulin ออ): ไม่ถูกต้องตามหลักการรักษาและกลไกเภสัชวิทยาในข้อนี้
📖 Guideline อ้างอิง: WHO Guidelines on Evaluation of Similar Biotherapeutic Products (SBPs) &amp; USP General Chapter &lt;129&gt; Analytical Procedures for Recombinant Therapeutic Monoclonal Antibodies
📌 จุดจำก่อนสอบ: ทบทวนหลักการสำคัญ ข้อบ่งใช้ กลไกของยา และข้อกำหนดทางเภสัชตำรับในหมวด 10. Biotech Products ให้แม่นยำก่อนสอบ</t>
        </is>
      </c>
      <c r="L38" t="inlineStr">
        <is>
          <t>Recombinant DNA</t>
        </is>
      </c>
      <c r="M38" t="inlineStr">
        <is>
          <t>Product</t>
        </is>
      </c>
      <c r="N38" t="inlineStr">
        <is>
          <t>[TEST] Quick Ingestion</t>
        </is>
      </c>
      <c r="O38" t="inlineStr">
        <is>
          <t>Mock</t>
        </is>
      </c>
      <c r="P38" t="inlineStr">
        <is>
          <t>Mock RxCU83 ครั้งที่ 1</t>
        </is>
      </c>
      <c r="Q38" t="inlineStr">
        <is>
          <t>10. Biotech Products</t>
        </is>
      </c>
      <c r="R38" t="inlineStr">
        <is>
          <t>CASE_PRD_M83_DM_C01_Q6</t>
        </is>
      </c>
    </row>
    <row r="39">
      <c r="A39" t="n">
        <v>37</v>
      </c>
      <c r="B39" t="inlineStr">
        <is>
          <t>Regular Insulin มีความเสี่ยงต่อการสูญเสียความคงตัวผ่านกระบวนการ Deamidation ในระหว่างการเก็บรักษา ปัจจัยหลักที่กระตุ้นให้เกิดปฏิกิริยาดังกล่าวคือข้อใด</t>
        </is>
      </c>
      <c r="D39" t="inlineStr">
        <is>
          <t>อุณหภูมิต่ำกว่าจุดเยือกแข็ง (freezing)</t>
        </is>
      </c>
      <c r="E39" t="inlineStr">
        <is>
          <t>สภาวะ pH กรดอ่อน หรือ ด่าง และอุณหภูมิที่สูงขึ้น</t>
        </is>
      </c>
      <c r="F39" t="inlineStr">
        <is>
          <t>การสัมผัสแสงแดดจ้า</t>
        </is>
      </c>
      <c r="G39" t="inlineStr">
        <is>
          <t>การเขย่าขวดอย่างแรง</t>
        </is>
      </c>
      <c r="H39" t="inlineStr">
        <is>
          <t>การดูดซับกับผนังหลอดฉีด</t>
        </is>
      </c>
      <c r="I39" t="n">
        <v>2</v>
      </c>
      <c r="J39" t="inlineStr">
        <is>
          <t>✅ คำตอบที่ถูกต้อง: ข้อ ข. สภาวะ pH กรดอ่อน หรือ ด่าง และอุณหภูมิที่สูงขึ้น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ปฏิกิริยา Deamidation ของอินซูลิน (โดยเฉพาะตำแหน่ง Asn-A21 ในสภาวะกรด และ Asn-B3 ในสภาวะเป็นกลาง/ด่าง) ถูกเร่งได้ด้วยค่า pH ที่เบี่ยงเบนไปจากช่วงคงตัวและอุณหภูมิที่สูงขึ้น
🔍 ข้ออื่นผิดเพราะอะไร:
- ข้อ ก. (อุณหภูมิต่ำกว่าจุดเยือกแข็ง (freezing)): ไม่ถูกต้องตามหลักการรักษาและกลไกเภสัชวิทยาในข้อนี้
- ข้อ ค. (การสัมผัสแสงแดดจ้า): ไม่ถูกต้องตามหลักการรักษาและกลไกเภสัชวิทยาในข้อนี้
- ข้อ ง. (การเขย่าขวดอย่างแรง): ไม่ถูกต้องตามหลักการรักษาและกลไกเภสัชวิทยาในข้อนี้
- ข้อ จ. (การดูดซับกับผนังหลอดฉีด):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39" t="inlineStr">
        <is>
          <t>Stability testing</t>
        </is>
      </c>
      <c r="M39" t="inlineStr">
        <is>
          <t>Product</t>
        </is>
      </c>
      <c r="N39" t="inlineStr">
        <is>
          <t>[TEST] Quick Ingestion</t>
        </is>
      </c>
      <c r="O39" t="inlineStr">
        <is>
          <t>Mock</t>
        </is>
      </c>
      <c r="P39" t="inlineStr">
        <is>
          <t>Mock RxCU83 ครั้งที่ 1</t>
        </is>
      </c>
      <c r="Q39" t="inlineStr">
        <is>
          <t>1. Titrations</t>
        </is>
      </c>
      <c r="R39" t="inlineStr">
        <is>
          <t>CASE_PRD_M83_DM_C01_Q7</t>
        </is>
      </c>
    </row>
    <row r="40">
      <c r="A40" t="n">
        <v>38</v>
      </c>
      <c r="B40" t="inlineStr">
        <is>
          <t>ถ้ายา Pioglitazone ได้รับอนุมัติให้วางจำหน่ายในไทย หากต้องการติดตามอาการไม่พึงประสงค์จากการใช้ยาหลังออกสู่ตลาด (Post-marketing surveillance / Pharmacovigilance) รูปแบบการวิจัยเชิงสังเกตใดเหมาะสมที่สุด</t>
        </is>
      </c>
      <c r="D40" t="inlineStr">
        <is>
          <t>Ecological study</t>
        </is>
      </c>
      <c r="E40" t="inlineStr">
        <is>
          <t>Cross-sectional study</t>
        </is>
      </c>
      <c r="F40" t="inlineStr">
        <is>
          <t>Cohort study (เช่น Prospective/Registry-based cohort)</t>
        </is>
      </c>
      <c r="G40" t="inlineStr">
        <is>
          <t>Randomized controlled trial (RCT)</t>
        </is>
      </c>
      <c r="H40" t="inlineStr">
        <is>
          <t>Systematic review and meta-analysis</t>
        </is>
      </c>
      <c r="I40" t="n">
        <v>3</v>
      </c>
      <c r="J40" t="inlineStr">
        <is>
          <t>✅ คำตอบที่ถูกต้อง: ข้อ ค. Cohort study (เช่น Prospective/Registry-based cohort)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การติดตามความปลอดภัยระยะยาวของยาในประชากรจริงหลังวางจำหน่าย (Phase IV / Post-marketing surveillance) มักใช้การออกแบบการศึกษาแบบ Cohort study หรือ Registry data เพื่อติดตามกลุ่มผู้ใช้ยาเทียบกับผู้ไม่ใช้ยาในชีวิตจริง
🔍 ข้ออื่นผิดเพราะอะไร:
- ข้อ ก. (Ecological study): ไม่ถูกต้องตามหลักการรักษาและกลไกเภสัชวิทยาในข้อนี้
- ข้อ ข. (Cross-sectional study): ไม่ถูกต้องตามหลักการรักษาและกลไกเภสัชวิทยาในข้อนี้
- ข้อ ง. (Randomized controlled trial (RCT)): ไม่ถูกต้องตามหลักการรักษาและกลไกเภสัชวิทยาในข้อนี้
- ข้อ จ. (Systematic review and meta-analysis):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40" t="inlineStr">
        <is>
          <t>Research &amp; Biostats</t>
        </is>
      </c>
      <c r="M40" t="inlineStr">
        <is>
          <t>SAP</t>
        </is>
      </c>
      <c r="N40" t="inlineStr">
        <is>
          <t>[TEST] Quick Ingestion</t>
        </is>
      </c>
      <c r="O40" t="inlineStr">
        <is>
          <t>Mock</t>
        </is>
      </c>
      <c r="P40" t="inlineStr">
        <is>
          <t>Mock RxCU83 ครั้งที่ 1</t>
        </is>
      </c>
      <c r="Q40" t="inlineStr">
        <is>
          <t>2. Pharmacy Administration &amp; Sy</t>
        </is>
      </c>
      <c r="R40" t="inlineStr">
        <is>
          <t>CASE_SAP_M83_DM_C01_Q1</t>
        </is>
      </c>
    </row>
    <row r="41">
      <c r="A41" t="n">
        <v>39</v>
      </c>
      <c r="B41" t="inlineStr">
        <is>
          <t>พืชผักพื้นบ้านในข้อใดมีหลักฐานทางวิชาการชัดเจนว่ามีผลช่วยลดระดับน้ำตาลในเลือด</t>
        </is>
      </c>
      <c r="D41" t="inlineStr">
        <is>
          <t>ยอดฟักแม้ว</t>
        </is>
      </c>
      <c r="E41" t="inlineStr">
        <is>
          <t>ใบกะหล่ำปลี</t>
        </is>
      </c>
      <c r="F41" t="inlineStr">
        <is>
          <t>ผลบวบงู</t>
        </is>
      </c>
      <c r="G41" t="inlineStr">
        <is>
          <t>ผลมะระขี้นก</t>
        </is>
      </c>
      <c r="H41" t="inlineStr">
        <is>
          <t>ช่อดอกบรอกโคลี</t>
        </is>
      </c>
      <c r="I41" t="n">
        <v>4</v>
      </c>
      <c r="J41" t="inlineStr">
        <is>
          <t>✅ คำตอบที่ถูกต้อง: ข้อ ง. ผลมะระขี้นก
💡 Background: การบริบาลทางเภสัชกรรมและการเตรียมยาในหัวข้อ 11. Herbal Products (Track: Clinic) มีความสำคัญอย่างยิ่งต่อการประเมินผู้ป่วยและการประกันคุณภาพยา
🎯 ทำไมข้อนี้ถึงถูก: มะระขี้นก (Momordica charantia) มีสารสำคัญ เช่น Charantin, Vicine และ Polypeptide-p ซึ่งมีฤทธิ์กระตุ้นการหลั่งและเสริมการทำงานของอินซูลิน ช่วยลดระดับน้ำตาลในเลือดได้
🔍 ข้ออื่นผิดเพราะอะไร:
- ข้อ ก. (ยอดฟักแม้ว): ไม่ถูกต้องตามหลักการรักษาและกลไกเภสัชวิทยาในข้อนี้
- ข้อ ข. (ใบกะหล่ำปลี): ไม่ถูกต้องตามหลักการรักษาและกลไกเภสัชวิทยาในข้อนี้
- ข้อ ค. (ผลบวบงู): ไม่ถูกต้องตามหลักการรักษาและกลไกเภสัชวิทยาในข้อนี้
- ข้อ จ. (ช่อดอกบรอกโคลี): ไม่ถูกต้องตามหลักการรักษาและกลไกเภสัชวิทยาในข้อนี้
📖 Guideline อ้างอิง: Thai Herbal Pharmacopoeia (THP) 2021 &amp; บัญชียาหลักแห่งชาติด้านสมุนไพร พ.ศ. 2566
📌 จุดจำก่อนสอบ: ทบทวนหลักการสำคัญ ข้อบ่งใช้ กลไกของยา และข้อกำหนดทางเภสัชตำรับในหมวด 11. Herbal Products ให้แม่นยำก่อนสอบ</t>
        </is>
      </c>
      <c r="L41" t="inlineStr">
        <is>
          <t>Herbal Medicine</t>
        </is>
      </c>
      <c r="M41" t="inlineStr">
        <is>
          <t>Clinic</t>
        </is>
      </c>
      <c r="N41" t="inlineStr">
        <is>
          <t>[TEST] Quick Ingestion</t>
        </is>
      </c>
      <c r="O41" t="inlineStr">
        <is>
          <t>Mock</t>
        </is>
      </c>
      <c r="P41" t="inlineStr">
        <is>
          <t>Mock RxCU83 ครั้งที่ 1</t>
        </is>
      </c>
      <c r="Q41" t="inlineStr">
        <is>
          <t>11. Herbal Products</t>
        </is>
      </c>
      <c r="R41" t="inlineStr">
        <is>
          <t>CASE_CLN_M83_DM_C02_Q1</t>
        </is>
      </c>
    </row>
    <row r="42">
      <c r="A42" t="n">
        <v>40</v>
      </c>
      <c r="B42" t="inlineStr">
        <is>
          <t>ยาพัฒนาจากสมุนไพรที่มีฤทธิ์ขับปัสสาวะในข้อใด ที่มีโอกาสเกิดปฏิกิริยาเสริมฤทธิ์ (Synergistic effect) กับยาลดระดับน้ำตาลในเลือดหรืออินซูลิน จนอาจทำให้ระดับน้ำตาลต่ำ</t>
        </is>
      </c>
      <c r="D42" t="inlineStr">
        <is>
          <t>ยาหญ้าหนวดแมว</t>
        </is>
      </c>
      <c r="E42" t="inlineStr">
        <is>
          <t>ยากระเจี๊ยบแดง</t>
        </is>
      </c>
      <c r="F42" t="inlineStr">
        <is>
          <t>ยารางจืด</t>
        </is>
      </c>
      <c r="G42" t="inlineStr">
        <is>
          <t>ยาหญ้าปักกิ่ง</t>
        </is>
      </c>
      <c r="H42" t="inlineStr">
        <is>
          <t>ยาหญ้าดอกขาว</t>
        </is>
      </c>
      <c r="I42" t="n">
        <v>1</v>
      </c>
      <c r="J42" t="inlineStr">
        <is>
          <t>✅ คำตอบที่ถูกต้อง: ข้อ ก. ยาหญ้าหนวดแมว
💡 Background: การบริบาลทางเภสัชกรรมและการเตรียมยาในหัวข้อ 11. Herbal Products (Track: Clinic) มีความสำคัญอย่างยิ่งต่อการประเมินผู้ป่วยและการประกันคุณภาพยา
🎯 ทำไมข้อนี้ถึงถูก: หญ้าหนวดแมว (Orthosiphon stamineus) นอกจากมีฤทธิ์ขับปัสสาวะและขับกรดยูริกแล้ว ยังมีรายงานฤทธิ์ลดน้ำตาลในเลือด (Hypoglycemic effect) ซึ่งอาจเสริมฤทธิ์กับยารักษาเบาหวานได้
🔍 ข้ออื่นผิดเพราะอะไร:
- ข้อ ข. (ยากระเจี๊ยบแดง): ไม่ถูกต้องตามหลักการรักษาและกลไกเภสัชวิทยาในข้อนี้
- ข้อ ค. (ยารางจืด): ไม่ถูกต้องตามหลักการรักษาและกลไกเภสัชวิทยาในข้อนี้
- ข้อ ง. (ยาหญ้าปักกิ่ง): ไม่ถูกต้องตามหลักการรักษาและกลไกเภสัชวิทยาในข้อนี้
- ข้อ จ. (ยาหญ้าดอกขาว): ไม่ถูกต้องตามหลักการรักษาและกลไกเภสัชวิทยาในข้อนี้
📖 Guideline อ้างอิง: Thai Herbal Pharmacopoeia (THP) 2021 &amp; บัญชียาหลักแห่งชาติด้านสมุนไพร พ.ศ. 2566
📌 จุดจำก่อนสอบ: ทบทวนหลักการสำคัญ ข้อบ่งใช้ กลไกของยา และข้อกำหนดทางเภสัชตำรับในหมวด 11. Herbal Products ให้แม่นยำก่อนสอบ</t>
        </is>
      </c>
      <c r="L42" t="inlineStr">
        <is>
          <t>Herbal Medicine</t>
        </is>
      </c>
      <c r="M42" t="inlineStr">
        <is>
          <t>Clinic</t>
        </is>
      </c>
      <c r="N42" t="inlineStr">
        <is>
          <t>[TEST] Quick Ingestion</t>
        </is>
      </c>
      <c r="O42" t="inlineStr">
        <is>
          <t>Mock</t>
        </is>
      </c>
      <c r="P42" t="inlineStr">
        <is>
          <t>Mock RxCU83 ครั้งที่ 1</t>
        </is>
      </c>
      <c r="Q42" t="inlineStr">
        <is>
          <t>11. Herbal Products</t>
        </is>
      </c>
      <c r="R42" t="inlineStr">
        <is>
          <t>CASE_CLN_M83_DM_C02_Q2</t>
        </is>
      </c>
    </row>
    <row r="43">
      <c r="A43" t="n">
        <v>41</v>
      </c>
      <c r="B43" t="inlineStr">
        <is>
          <t>ผู้ป่วยชายอายุ 26 ปี มีอาการคัดจมูก จาม น้ำมูกไหล มีอาการคันจมูกคันตาเป็นบางครั้ง ไม่มีไข้ หายใจไม่มีเสียงวี้ด หายใจไม่หอบเหนื่อย มีอาการสัปดาห์ละ 4-5 ครั้ง ติดต่อกันมานานหลายเดือน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D43" t="inlineStr">
        <is>
          <t>Allergic rhinitis - mild intermittent</t>
        </is>
      </c>
      <c r="E43" t="inlineStr">
        <is>
          <t>Allergic rhinitis - mod-severe intermittent</t>
        </is>
      </c>
      <c r="F43" t="inlineStr">
        <is>
          <t>Allergic rhinitis - mod-severe persistent</t>
        </is>
      </c>
      <c r="G43" t="inlineStr">
        <is>
          <t>Allergic Asthma - mild persistent</t>
        </is>
      </c>
      <c r="H43" t="inlineStr">
        <is>
          <t>Allergic asthma - mod-severe intermittent</t>
        </is>
      </c>
      <c r="I43" t="n">
        <v>3</v>
      </c>
      <c r="J43" t="inlineStr">
        <is>
          <t>✅ คำตอบที่ถูกต้อง: ข้อ ค. Allergic rhinitis - mod-severe persistent
💡 Background: การบริบาลทางเภสัชกรรมและการเตรียมยาในหัวข้อ 7. Immunologic (Track: Clinic) มีความสำคัญอย่างยิ่งต่อการประเมินผู้ป่วยและการประกันคุณภาพยา
🎯 ทำไมข้อนี้ถึงถูก: ตามเกณฑ์ ARIA: มีอาการ &gt; 4 วัน/สัปดาห์ และ &gt; 4 สัปดาห์ติดต่อกัน จัดเป็น "Persistent" และอาการกระทบต่อการนอนหลับหรือการทำงาน จัดเป็น "Moderate to Severe" รวมเป็น Moderate-severe persistent allergic rhinitis
🔍 ข้ออื่นผิดเพราะอะไร:
- ข้อ ก. (Allergic rhinitis - mild intermittent): ไม่ถูกต้องตามหลักการรักษาและกลไกเภสัชวิทยาในข้อนี้
- ข้อ ข. (Allergic rhinitis - mod-severe intermittent): ไม่ถูกต้องตามหลักการรักษาและกลไกเภสัชวิทยาในข้อนี้
- ข้อ ง. (Allergic Asthma - mild persistent): ไม่ถูกต้องตามหลักการรักษาและกลไกเภสัชวิทยาในข้อนี้
- ข้อ จ. (Allergic asthma - mod-severe intermittent): ไม่ถูกต้องตามหลักการรักษาและกลไกเภสัชวิทยาในข้อนี้
📖 Guideline อ้างอิง: แนวทางเวชปฏิบัติการรักษาโรคจมูกอักเสบภูมิแพ้ในคนไทย พ.ศ. 2565 (สมาคมสภาองค์กรโรคภูมิแพ้ โรคหืด และวิทยาภูมิคุ้มกันแห่งประเทศไทย)
📌 จุดจำก่อนสอบ: ทบทวนหลักการสำคัญ ข้อบ่งใช้ กลไกของยา และข้อกำหนดทางเภสัชตำรับในหมวด 7. Immunologic ให้แม่นยำก่อนสอบ</t>
        </is>
      </c>
      <c r="L43" t="inlineStr">
        <is>
          <t>Allergic rhinitis</t>
        </is>
      </c>
      <c r="M43" t="inlineStr">
        <is>
          <t>Clinic</t>
        </is>
      </c>
      <c r="N43" t="inlineStr">
        <is>
          <t>[TEST] Quick Ingestion</t>
        </is>
      </c>
      <c r="O43" t="inlineStr">
        <is>
          <t>Mock</t>
        </is>
      </c>
      <c r="P43" t="inlineStr">
        <is>
          <t>Mock RxCU83 ครั้งที่ 1</t>
        </is>
      </c>
      <c r="Q43" t="inlineStr">
        <is>
          <t>7. Immunologic</t>
        </is>
      </c>
      <c r="R43" t="inlineStr">
        <is>
          <t>CASE_CLN_M83_AR_C01_Q1</t>
        </is>
      </c>
    </row>
    <row r="44">
      <c r="A44" t="n">
        <v>42</v>
      </c>
      <c r="B44" t="inlineStr">
        <is>
          <t>ควรให้ยาอะไรตามการรักษาอาการภูมิแพ้กำเริบในประเทศไทย พ.ศ. 2565</t>
        </is>
      </c>
      <c r="D44" t="inlineStr">
        <is>
          <t>CPM 4 mg ตามเดิม</t>
        </is>
      </c>
      <c r="E44" t="inlineStr">
        <is>
          <t>หยุด CPM และใช้ Fexofenadine 180 mg 1 เม็ดก่อน เมื่อมีอาการ</t>
        </is>
      </c>
      <c r="F44" t="inlineStr">
        <is>
          <t>Fexo 180 mg 1 เม็ดก่อนนอน ต่อเนื่อง 2 สัปดาห์</t>
        </is>
      </c>
      <c r="G44" t="inlineStr">
        <is>
          <t>Montelukast 10 mg วันละ 1 เม็ด ประเมินอีกครั้ง 2 สัปดาห์</t>
        </is>
      </c>
      <c r="H44" t="inlineStr">
        <is>
          <t>Mometasone พ่นจมูกเช้า-เย็น ประเมินอีกครั้ง 2 สัปดาห์</t>
        </is>
      </c>
      <c r="I44" t="n">
        <v>5</v>
      </c>
      <c r="J44" t="inlineStr">
        <is>
          <t>✅ คำตอบที่ถูกต้อง: ข้อ จ. Mometasone พ่นจมูกเช้า-เย็น ประเมินอีกครั้ง 2 สัปดาห์
💡 Background: การบริบาลทางเภสัชกรรมและการเตรียมยาในหัวข้อ 7. Immunologic (Track: Clinic) มีความสำคัญอย่างยิ่งต่อการประเมินผู้ป่วยและการประกันคุณภาพยา
🎯 ทำไมข้อนี้ถึงถูก: ผู้ป่วยเป็น Moderate-to-severe persistent AR ยาอันดับแรกที่แนะนำตามแนวทางเวชปฏิบัติคือ ยาสเตียรอยด์พ่นจมูก (Intranasal Corticosteroids: INCS) เช่น Mometasone furoate เพื่อคุมการอักเสบในโพรงจมูกอย่างมีประสิทธิภาพสูงสุด
🔍 ข้ออื่นผิดเพราะอะไร:
- ข้อ ก. (CPM 4 mg ตามเดิม): ไม่ถูกต้องตามหลักการรักษาและกลไกเภสัชวิทยาในข้อนี้
- ข้อ ข. (หยุด CPM และใช้ Fexofenadine 180 mg 1 เม็ดก่อน เมื่อมีอาการ): ไม่ถูกต้องตามหลักการรักษาและกลไกเภสัชวิทยาในข้อนี้
- ข้อ ค. (Fexo 180 mg 1 เม็ดก่อนนอน ต่อเนื่อง 2 สัปดาห์): ไม่ถูกต้องตามหลักการรักษาและกลไกเภสัชวิทยาในข้อนี้
- ข้อ ง. (Montelukast 10 mg วันละ 1 เม็ด ประเมินอีกครั้ง 2 สัปดาห์): ไม่ถูกต้องตามหลักการรักษาและกลไกเภสัชวิทยาในข้อนี้
📖 Guideline อ้างอิง: แนวทางเวชปฏิบัติการรักษาโรคจมูกอักเสบภูมิแพ้ในคนไทย พ.ศ. 2565 (สมาคมสภาองค์กรโรคภูมิแพ้ โรคหืด และวิทยาภูมิคุ้มกันแห่งประเทศไทย)
📌 จุดจำก่อนสอบ: ทบทวนหลักการสำคัญ ข้อบ่งใช้ กลไกของยา และข้อกำหนดทางเภสัชตำรับในหมวด 7. Immunologic ให้แม่นยำก่อนสอบ</t>
        </is>
      </c>
      <c r="L44" t="inlineStr">
        <is>
          <t>Allergic rhinitis</t>
        </is>
      </c>
      <c r="M44" t="inlineStr">
        <is>
          <t>Clinic</t>
        </is>
      </c>
      <c r="N44" t="inlineStr">
        <is>
          <t>[TEST] Quick Ingestion</t>
        </is>
      </c>
      <c r="O44" t="inlineStr">
        <is>
          <t>Mock</t>
        </is>
      </c>
      <c r="P44" t="inlineStr">
        <is>
          <t>Mock RxCU83 ครั้งที่ 1</t>
        </is>
      </c>
      <c r="Q44" t="inlineStr">
        <is>
          <t>7. Immunologic</t>
        </is>
      </c>
      <c r="R44" t="inlineStr">
        <is>
          <t>CASE_CLN_M83_AR_C01_Q2</t>
        </is>
      </c>
    </row>
    <row r="45">
      <c r="A45" t="n">
        <v>43</v>
      </c>
      <c r="B45" t="inlineStr">
        <is>
          <t>ผลข้างเคียงของการใช้ยา oxymetazoline ติดต่อกันหลายวัน</t>
        </is>
      </c>
      <c r="D45" t="inlineStr">
        <is>
          <t>Glaucoma</t>
        </is>
      </c>
      <c r="E45" t="inlineStr">
        <is>
          <t>Epistaxis</t>
        </is>
      </c>
      <c r="F45" t="inlineStr">
        <is>
          <t>Rebound congestion (Rhinitis medicamentosa)</t>
        </is>
      </c>
      <c r="G45" t="inlineStr">
        <is>
          <t>HPA axis suppression</t>
        </is>
      </c>
      <c r="H45" t="inlineStr">
        <is>
          <t>Nasal septal perforation</t>
        </is>
      </c>
      <c r="I45" t="n">
        <v>3</v>
      </c>
      <c r="J45" t="inlineStr">
        <is>
          <t>✅ คำตอบที่ถูกต้อง: ข้อ ค. Rebound congestion (Rhinitis medicamentosa)
💡 Background: การบริบาลทางเภสัชกรรมและการเตรียมยาในหัวข้อ 7. Immunologic (Track: Clinic) มีความสำคัญอย่างยิ่งต่อการประเมินผู้ป่วยและการประกันคุณภาพยา
🎯 ทำไมข้อนี้ถึงถูก: การใช้ Topical nasal decongestants (เช่น Oxymetazoline) ติดต่อกันเกิน 3–5 วัน จะทำให้หลอดเลือดเยื่อบุโพรงจมูกดื้อต่อยาและเกิดภาวะคัดจมูกรุนแรงกว่าเดิมเมื่อยาหมดฤทธิ์ เรียกว่า Rebound congestion หรือ Rhinitis medicamentosa
🔍 ข้ออื่นผิดเพราะอะไร:
- ข้อ ก. (Glaucoma): ไม่ถูกต้องตามหลักการรักษาและกลไกเภสัชวิทยาในข้อนี้
- ข้อ ข. (Epistaxis): ไม่ถูกต้องตามหลักการรักษาและกลไกเภสัชวิทยาในข้อนี้
- ข้อ ง. (HPA axis suppression): ไม่ถูกต้องตามหลักการรักษาและกลไกเภสัชวิทยาในข้อนี้
- ข้อ จ. (Nasal septal perforation): ไม่ถูกต้องตามหลักการรักษาและกลไกเภสัชวิทยาในข้อนี้
📖 Guideline อ้างอิง: แนวทางเวชปฏิบัติการรักษาโรคจมูกอักเสบภูมิแพ้ในคนไทย พ.ศ. 2565 (สมาคมสภาองค์กรโรคภูมิแพ้ โรคหืด และวิทยาภูมิคุ้มกันแห่งประเทศไทย)
📌 จุดจำก่อนสอบ: ทบทวนหลักการสำคัญ ข้อบ่งใช้ กลไกของยา และข้อกำหนดทางเภสัชตำรับในหมวด 7. Immunologic ให้แม่นยำก่อนสอบ</t>
        </is>
      </c>
      <c r="L45" t="inlineStr">
        <is>
          <t>Allergic rhinitis</t>
        </is>
      </c>
      <c r="M45" t="inlineStr">
        <is>
          <t>Clinic</t>
        </is>
      </c>
      <c r="N45" t="inlineStr">
        <is>
          <t>[TEST] Quick Ingestion</t>
        </is>
      </c>
      <c r="O45" t="inlineStr">
        <is>
          <t>Mock</t>
        </is>
      </c>
      <c r="P45" t="inlineStr">
        <is>
          <t>Mock RxCU83 ครั้งที่ 1</t>
        </is>
      </c>
      <c r="Q45" t="inlineStr">
        <is>
          <t>7. Immunologic</t>
        </is>
      </c>
      <c r="R45" t="inlineStr">
        <is>
          <t>CASE_CLN_M83_AR_C01_Q3</t>
        </is>
      </c>
    </row>
    <row r="46">
      <c r="A46" t="n">
        <v>44</v>
      </c>
      <c r="B46" t="inlineStr">
        <is>
          <t>กลไกการออกฤทธิ์ของยาแก้คัดจมูก oxymetazoline</t>
        </is>
      </c>
      <c r="D46" t="inlineStr">
        <is>
          <t>Alpha1, Alpha2 agonist</t>
        </is>
      </c>
      <c r="E46" t="inlineStr">
        <is>
          <t>Beta1 agonist</t>
        </is>
      </c>
      <c r="F46" t="inlineStr">
        <is>
          <t>Muscarinic agonist</t>
        </is>
      </c>
      <c r="G46" t="inlineStr">
        <is>
          <t>Acetylcholinesterase inhibitor</t>
        </is>
      </c>
      <c r="H46" t="inlineStr">
        <is>
          <t>Neuromuscular blocker</t>
        </is>
      </c>
      <c r="I46" t="n">
        <v>1</v>
      </c>
      <c r="J46" t="inlineStr">
        <is>
          <t>✅ คำตอบที่ถูกต้อง: ข้อ ก. Alpha1, Alpha2 agonist
💡 Background: การบริบาลทางเภสัชกรรมและการเตรียมยาในหัวข้อ 7. Immunologic (Track: Clinic) มีความสำคัญอย่างยิ่งต่อการประเมินผู้ป่วยและการประกันคุณภาพยา
🎯 ทำไมข้อนี้ถึงถูก: Oxymetazoline ออกฤทธิ์เป็น Direct alpha-adrenergic receptor agonist (กระตุ้นทั้ง alpha-1 และ alpha-2 receptors) ส่งผลให้หลอดเลือดขนาดเล็กที่เยื่อบุโพรงจมูกหดตัว ลดการบวมและคัดจมูก
🔍 ข้ออื่นผิดเพราะอะไร:
- ข้อ ข. (Beta1 agonist): ไม่ถูกต้องตามหลักการรักษาและกลไกเภสัชวิทยาในข้อนี้
- ข้อ ค. (Muscarinic agonist): ไม่ถูกต้องตามหลักการรักษาและกลไกเภสัชวิทยาในข้อนี้
- ข้อ ง. (Acetylcholinesterase inhibitor): ไม่ถูกต้องตามหลักการรักษาและกลไกเภสัชวิทยาในข้อนี้
- ข้อ จ. (Neuromuscular blocker): ไม่ถูกต้องตามหลักการรักษาและกลไกเภสัชวิทยาในข้อนี้
📖 Guideline อ้างอิง: แนวทางเวชปฏิบัติการรักษาโรคจมูกอักเสบภูมิแพ้ในคนไทย พ.ศ. 2565 (สมาคมสภาองค์กรโรคภูมิแพ้ โรคหืด และวิทยาภูมิคุ้มกันแห่งประเทศไทย)
📌 จุดจำก่อนสอบ: ทบทวนหลักการสำคัญ ข้อบ่งใช้ กลไกของยา และข้อกำหนดทางเภสัชตำรับในหมวด 7. Immunologic ให้แม่นยำก่อนสอบ</t>
        </is>
      </c>
      <c r="L46" t="inlineStr">
        <is>
          <t>Allergic rhinitis</t>
        </is>
      </c>
      <c r="M46" t="inlineStr">
        <is>
          <t>Clinic</t>
        </is>
      </c>
      <c r="N46" t="inlineStr">
        <is>
          <t>[TEST] Quick Ingestion</t>
        </is>
      </c>
      <c r="O46" t="inlineStr">
        <is>
          <t>Mock</t>
        </is>
      </c>
      <c r="P46" t="inlineStr">
        <is>
          <t>Mock RxCU83 ครั้งที่ 1</t>
        </is>
      </c>
      <c r="Q46" t="inlineStr">
        <is>
          <t>7. Immunologic</t>
        </is>
      </c>
      <c r="R46" t="inlineStr">
        <is>
          <t>CASE_CLN_M83_AR_C01_Q4</t>
        </is>
      </c>
    </row>
    <row r="47">
      <c r="A47" t="n">
        <v>45</v>
      </c>
      <c r="B47" t="inlineStr">
        <is>
          <t>CPM เป็น first gen antihistamine ห้ามใช้ในผู้ป่วยโรคใด</t>
        </is>
      </c>
      <c r="D47" t="inlineStr">
        <is>
          <t>กลั้นปัสสาวะไม่อยู่</t>
        </is>
      </c>
      <c r="E47" t="inlineStr">
        <is>
          <t>หอบหืด</t>
        </is>
      </c>
      <c r="F47" t="inlineStr">
        <is>
          <t>ต่อมลูกหมากโต (BPH)</t>
        </is>
      </c>
      <c r="G47" t="inlineStr">
        <is>
          <t>หัวใจเต้นผิดจังหวะ</t>
        </is>
      </c>
      <c r="H47" t="inlineStr">
        <is>
          <t>ใช้ยาปฏิชีวนะ (erythromycin, fluconazole)</t>
        </is>
      </c>
      <c r="I47" t="n">
        <v>3</v>
      </c>
      <c r="J47" t="inlineStr">
        <is>
          <t>✅ คำตอบที่ถูกต้อง: ข้อ ค. ต่อมลูกหมากโต (BPH)
💡 Background: การบริบาลทางเภสัชกรรมและการเตรียมยาในหัวข้อ 7. Immunologic (Track: Clinic) มีความสำคัญอย่างยิ่งต่อการประเมินผู้ป่วยและการประกันคุณภาพยา
🎯 ทำไมข้อนี้ถึงถูก: CPM (Chlorpheniramine) มีฤทธิ์ Anticholinergic เด่น ส่งผลให้กล้ามเนื้อกระเพาะปัสสาวะคลายตัวและหูรูดบีบตัว จึงเป็นข้อห้ามใช้ในผู้ป่วยต่อมลูกหมากโต (BPH) เพราะจะเสี่ยงเกิดภาวะปัสสาวะคั่ง (Urinary retention)
🔍 ข้ออื่นผิดเพราะอะไร:
- ข้อ ก. (กลั้นปัสสาวะไม่อยู่): ไม่ถูกต้องตามหลักการรักษาและกลไกเภสัชวิทยาในข้อนี้
- ข้อ ข. (หอบหืด): ไม่ถูกต้องตามหลักการรักษาและกลไกเภสัชวิทยาในข้อนี้
- ข้อ ง. (หัวใจเต้นผิดจังหวะ): ไม่ถูกต้องตามหลักการรักษาและกลไกเภสัชวิทยาในข้อนี้
- ข้อ จ. (ใช้ยาปฏิชีวนะ (erythromycin, fluconazole)): ไม่ถูกต้องตามหลักการรักษาและกลไกเภสัชวิทยาในข้อนี้
📖 Guideline อ้างอิง: แนวทางเวชปฏิบัติการรักษาโรคจมูกอักเสบภูมิแพ้ในคนไทย พ.ศ. 2565 (สมาคมสภาองค์กรโรคภูมิแพ้ โรคหืด และวิทยาภูมิคุ้มกันแห่งประเทศไทย)
📌 จุดจำก่อนสอบ: ทบทวนหลักการสำคัญ ข้อบ่งใช้ กลไกของยา และข้อกำหนดทางเภสัชตำรับในหมวด 7. Immunologic ให้แม่นยำก่อนสอบ</t>
        </is>
      </c>
      <c r="L47" t="inlineStr">
        <is>
          <t>Allergic rhinitis</t>
        </is>
      </c>
      <c r="M47" t="inlineStr">
        <is>
          <t>Clinic</t>
        </is>
      </c>
      <c r="N47" t="inlineStr">
        <is>
          <t>[TEST] Quick Ingestion</t>
        </is>
      </c>
      <c r="O47" t="inlineStr">
        <is>
          <t>Mock</t>
        </is>
      </c>
      <c r="P47" t="inlineStr">
        <is>
          <t>Mock RxCU83 ครั้งที่ 1</t>
        </is>
      </c>
      <c r="Q47" t="inlineStr">
        <is>
          <t>7. Immunologic</t>
        </is>
      </c>
      <c r="R47" t="inlineStr">
        <is>
          <t>CASE_CLN_M83_AR_C01_Q5</t>
        </is>
      </c>
    </row>
    <row r="48">
      <c r="A48" t="n">
        <v>46</v>
      </c>
      <c r="B48" t="inlineStr">
        <is>
          <t>ในการพัฒนาสูตรตำรับยาพ่นจมูกในรูปแบบสารละลาย (Non-pressurized Multiple Dose Nasal Spray Solution) ไม่จำเป็นต้องทำการทดสอบใด</t>
        </is>
      </c>
      <c r="D48" t="inlineStr">
        <is>
          <t>Uniformity of dosage unit / delivered dose uniformity</t>
        </is>
      </c>
      <c r="E48" t="inlineStr">
        <is>
          <t>Droplet size distribution</t>
        </is>
      </c>
      <c r="F48" t="inlineStr">
        <is>
          <t>Actuator deposition</t>
        </is>
      </c>
      <c r="G48" t="inlineStr">
        <is>
          <t>Shake requirement</t>
        </is>
      </c>
      <c r="H48" t="inlineStr">
        <is>
          <t>Plume geometry / spray pattern</t>
        </is>
      </c>
      <c r="I48" t="n">
        <v>4</v>
      </c>
      <c r="J48" t="inlineStr">
        <is>
          <t>✅ คำตอบที่ถูกต้อง: ข้อ ง. Shake requirement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สูตรตำรับยาพ่นจมูกที่เป็น "สารละลายเนื้อเดียว" (Nasal solution) ตัวยาละลายสมบูรณ์เป็นเฟสเดียว จึงไม่จำเป็นต้องเขย่าก่อนใช้ (ไม่ต้องทดสอบ Shake requirement แตกต่างจากรูปแบบ Nasal suspension)
🔍 ข้ออื่นผิดเพราะอะไร:
- ข้อ ก. (Uniformity of dosage unit / delivered dose uniformity): ไม่ถูกต้องตามหลักการรักษาและกลไกเภสัชวิทยาในข้อนี้
- ข้อ ข. (Droplet size distribution): ไม่ถูกต้องตามหลักการรักษาและกลไกเภสัชวิทยาในข้อนี้
- ข้อ ค. (Actuator deposition): ไม่ถูกต้องตามหลักการรักษาและกลไกเภสัชวิทยาในข้อนี้
- ข้อ จ. (Plume geometry / spray pattern):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48" t="inlineStr">
        <is>
          <t>Liquid &amp; Semisolids</t>
        </is>
      </c>
      <c r="M48" t="inlineStr">
        <is>
          <t>Product</t>
        </is>
      </c>
      <c r="N48" t="inlineStr">
        <is>
          <t>[TEST] Quick Ingestion</t>
        </is>
      </c>
      <c r="O48" t="inlineStr">
        <is>
          <t>Mock</t>
        </is>
      </c>
      <c r="P48" t="inlineStr">
        <is>
          <t>Mock RxCU83 ครั้งที่ 1</t>
        </is>
      </c>
      <c r="Q48" t="inlineStr">
        <is>
          <t>6. Solid Dosage Forms</t>
        </is>
      </c>
      <c r="R48" t="inlineStr">
        <is>
          <t>CASE_PRD_M83_AR_C01_Q1</t>
        </is>
      </c>
    </row>
    <row r="49">
      <c r="A49" t="n">
        <v>47</v>
      </c>
      <c r="B49" t="inlineStr">
        <is>
          <t>ข้อใดไม่ใช่ปัจจัยที่นำมาพิจารณาการตั้งตำรับผลิตภัณฑ์ยาพ่นจมูกรูปแบบสารละลาย</t>
        </is>
      </c>
      <c r="D49" t="inlineStr">
        <is>
          <t>Particle size</t>
        </is>
      </c>
      <c r="E49" t="inlineStr">
        <is>
          <t>Solvent</t>
        </is>
      </c>
      <c r="F49" t="inlineStr">
        <is>
          <t>Viscosity</t>
        </is>
      </c>
      <c r="G49" t="inlineStr">
        <is>
          <t>Osmolarity</t>
        </is>
      </c>
      <c r="H49" t="inlineStr">
        <is>
          <t>pH</t>
        </is>
      </c>
      <c r="I49" t="n">
        <v>1</v>
      </c>
      <c r="J49" t="inlineStr">
        <is>
          <t>✅ คำตอบที่ถูกต้อง: ข้อ ก. Particle size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เนื่องจากเป็นรูปแบบ "สารละลาย" (Solution) ตัวยาละลายหมดไม่มีอนุภาคแขวนลอย จึงไม่ต้องควบคุม Particle size (จะควบคุมเฉพาะในยาพ่นรูปแบบ Suspension หรือ Dry powder)
🔍 ข้ออื่นผิดเพราะอะไร:
- ข้อ ข. (Solvent): ไม่ถูกต้องตามหลักการรักษาและกลไกเภสัชวิทยาในข้อนี้
- ข้อ ค. (Viscosity): ไม่ถูกต้องตามหลักการรักษาและกลไกเภสัชวิทยาในข้อนี้
- ข้อ ง. (Osmolarity): ไม่ถูกต้องตามหลักการรักษาและกลไกเภสัชวิทยาในข้อนี้
- ข้อ จ. (pH):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49" t="inlineStr">
        <is>
          <t>Liquid &amp; Semisolids</t>
        </is>
      </c>
      <c r="M49" t="inlineStr">
        <is>
          <t>Product</t>
        </is>
      </c>
      <c r="N49" t="inlineStr">
        <is>
          <t>[TEST] Quick Ingestion</t>
        </is>
      </c>
      <c r="O49" t="inlineStr">
        <is>
          <t>Mock</t>
        </is>
      </c>
      <c r="P49" t="inlineStr">
        <is>
          <t>Mock RxCU83 ครั้งที่ 1</t>
        </is>
      </c>
      <c r="Q49" t="inlineStr">
        <is>
          <t>6. Solid Dosage Forms</t>
        </is>
      </c>
      <c r="R49" t="inlineStr">
        <is>
          <t>CASE_PRD_M83_AR_C01_Q2</t>
        </is>
      </c>
    </row>
    <row r="50">
      <c r="A50" t="n">
        <v>48</v>
      </c>
      <c r="B50" t="inlineStr">
        <is>
          <t>ข้อใดไม่จำเป็นต้องกำหนดในการควบคุมคุณภาพของผลิตภัณฑ์ยาพ่นจมูกรูปแบบสารละลาย</t>
        </is>
      </c>
      <c r="D50" t="inlineStr">
        <is>
          <t>Description</t>
        </is>
      </c>
      <c r="E50" t="inlineStr">
        <is>
          <t>Assay</t>
        </is>
      </c>
      <c r="F50" t="inlineStr">
        <is>
          <t>Moisture content</t>
        </is>
      </c>
      <c r="G50" t="inlineStr">
        <is>
          <t>Microbial limit</t>
        </is>
      </c>
      <c r="H50" t="inlineStr">
        <is>
          <t>Mean delivered dose</t>
        </is>
      </c>
      <c r="I50" t="n">
        <v>3</v>
      </c>
      <c r="J50" t="inlineStr">
        <is>
          <t>✅ คำตอบที่ถูกต้อง: ข้อ ค. Moisture content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Moisture content (ปริมาณความชื้น) เป็นข้อกำหนดคุณภาพของยาเตรียมรูปแบบของแข็ง (Solid dosage form/Dry powder) แต่ยาพ่นจมูกชนิดสารละลายเป็นยาน้ำที่มีน้ำเป็นกระสายยาหลัก จึงไม่มีข้อกำหนดนี้
🔍 ข้ออื่นผิดเพราะอะไร:
- ข้อ ก. (Description): ไม่ถูกต้องตามหลักการรักษาและกลไกเภสัชวิทยาในข้อนี้
- ข้อ ข. (Assay): ไม่ถูกต้องตามหลักการรักษาและกลไกเภสัชวิทยาในข้อนี้
- ข้อ ง. (Microbial limit): ไม่ถูกต้องตามหลักการรักษาและกลไกเภสัชวิทยาในข้อนี้
- ข้อ จ. (Mean delivered dose):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50" t="inlineStr">
        <is>
          <t>Liquid &amp; Semisolids</t>
        </is>
      </c>
      <c r="M50" t="inlineStr">
        <is>
          <t>Product</t>
        </is>
      </c>
      <c r="N50" t="inlineStr">
        <is>
          <t>[TEST] Quick Ingestion</t>
        </is>
      </c>
      <c r="O50" t="inlineStr">
        <is>
          <t>Mock</t>
        </is>
      </c>
      <c r="P50" t="inlineStr">
        <is>
          <t>Mock RxCU83 ครั้งที่ 1</t>
        </is>
      </c>
      <c r="Q50" t="inlineStr">
        <is>
          <t>1. Titrations</t>
        </is>
      </c>
      <c r="R50" t="inlineStr">
        <is>
          <t>CASE_PRD_M83_AR_C01_Q3</t>
        </is>
      </c>
    </row>
    <row r="51">
      <c r="A51" t="n">
        <v>49</v>
      </c>
      <c r="B51"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51" t="inlineStr">
        <is>
          <t>มีรูปโครงสร้างทางเคมี (A vs B)</t>
        </is>
      </c>
      <c r="D51" t="inlineStr">
        <is>
          <t>โครงสร้าง A</t>
        </is>
      </c>
      <c r="E51" t="inlineStr">
        <is>
          <t>โครงสร้าง B</t>
        </is>
      </c>
      <c r="F51" t="inlineStr">
        <is>
          <t>โครงสร้าง A และ B</t>
        </is>
      </c>
      <c r="G51" t="inlineStr">
        <is>
          <t>ไม่ใช่ทั้ง A และ B</t>
        </is>
      </c>
      <c r="H51" t="inlineStr">
        <is>
          <t>ตัดสินไม่ได้</t>
        </is>
      </c>
      <c r="I51" t="n">
        <v>1</v>
      </c>
      <c r="J51" t="inlineStr">
        <is>
          <t>✅ คำตอบที่ถูกต้อง: ข้อ ก. โครงสร้าง A
💡 Background: การบริบาลทางเภสัชกรรมและการเตรียมยาในหัวข้อ 13. Medicinal Chemistry (Track: Product) มีความสำคัญอย่างยิ่งต่อการประเมินผู้ป่วยและการประกันคุณภาพยา
🎯 ทำไมข้อนี้ถึงถูก: Levocetirizine มี configuration ของ chiral center (คาร์บอนที่ต่อกับวงฟีนิลสองวง) เป็นรูปแบบ (R)-enantiomer ตามโครงสร้างแบบจำลอง stereochemistry A
🔍 ข้ออื่นผิดเพราะอะไร:
- ข้อ ข. (โครงสร้าง B): ไม่ถูกต้องตามหลักการรักษาและกลไกเภสัชวิทยาในข้อนี้
- ข้อ ค. (โครงสร้าง A และ B): ไม่ถูกต้องตามหลักการรักษาและกลไกเภสัชวิทยาในข้อนี้
- ข้อ ง. (ไม่ใช่ทั้ง A และ B): ไม่ถูกต้องตามหลักการรักษาและกลไกเภสัชวิทยาในข้อนี้
- ข้อ จ. (ตัดสินไม่ได้): ไม่ถูกต้องตามหลักการรักษาและกลไกเภสัชวิทยาในข้อนี้
📖 Guideline อ้างอิง: Foye's Principles of Medicinal Chemistry (8th Edition)
📌 จุดจำก่อนสอบ: ทบทวนหลักการสำคัญ ข้อบ่งใช้ กลไกของยา และข้อกำหนดทางเภสัชตำรับในหมวด 13. Medicinal Chemistry ให้แม่นยำก่อนสอบ</t>
        </is>
      </c>
      <c r="K51" t="inlineStr">
        <is>
          <t>มีรูปโครงสร้างสาร A/B</t>
        </is>
      </c>
      <c r="L51" t="inlineStr">
        <is>
          <t>Medicinal Chemistry</t>
        </is>
      </c>
      <c r="M51" t="inlineStr">
        <is>
          <t>Product</t>
        </is>
      </c>
      <c r="N51" t="inlineStr">
        <is>
          <t>[TEST] Quick Ingestion</t>
        </is>
      </c>
      <c r="O51" t="inlineStr">
        <is>
          <t>Mock</t>
        </is>
      </c>
      <c r="P51" t="inlineStr">
        <is>
          <t>Mock RxCU83 ครั้งที่ 1</t>
        </is>
      </c>
      <c r="Q51" t="inlineStr">
        <is>
          <t>13. Medicinal Chemistry</t>
        </is>
      </c>
      <c r="R51" t="inlineStr">
        <is>
          <t>CASE_PRD_M83_AR_C01_Q4</t>
        </is>
      </c>
    </row>
    <row r="52">
      <c r="A52" t="n">
        <v>50</v>
      </c>
      <c r="B52" t="inlineStr">
        <is>
          <t>อาหาร หรือปัจจัยใดกระตุ้นให้เกิด allergic rhinitis / อาการคัดจมูกกำเริบได้</t>
        </is>
      </c>
      <c r="D52" t="inlineStr">
        <is>
          <t>เครื่องดื่มแอลกอฮอล์</t>
        </is>
      </c>
      <c r="E52" t="inlineStr">
        <is>
          <t>อาหารที่มีสารกันบูด sulfite เช่น ไวน์ อาหารแปรรูป</t>
        </is>
      </c>
      <c r="F52" t="inlineStr">
        <is>
          <t>อาหารที่มีรสจัด หรือเผ็ดที่กระตุ้นอาการคัดจมูก</t>
        </is>
      </c>
      <c r="G52" t="inlineStr">
        <is>
          <t>สูบบุหรี่และควันบุหรี่</t>
        </is>
      </c>
      <c r="H52" t="inlineStr">
        <is>
          <t>ถูกทุกข้อ</t>
        </is>
      </c>
      <c r="I52" t="n">
        <v>5</v>
      </c>
      <c r="J52" t="inlineStr">
        <is>
          <t>✅ คำตอบที่ถูกต้อง: ข้อ จ. ถูกทุกข้อ
💡 Background: การบริบาลทางเภสัชกรรมและการเตรียมยาในหัวข้อ 7. Immunologic (Track: Clinic) มีความสำคัญอย่างยิ่งต่อการประเมินผู้ป่วยและการประกันคุณภาพยา
🎯 ทำไมข้อนี้ถึงถูก: ปัจจัยที่ไม่ใช่สารก่อภูมิแพ้โดยตรง (Non-allergic triggers) เช่น แอลกอฮอล์, สารประกอบซัลไฟต์, อาหารรสจัด/เผ็ดร้อน และควันบุหรี่ สามารถกระตุ้นเยื่อบุโพรงจมูกให้เกิด Vasodilation และหลั่งสารสื่อประสาท ทำให้คัดจมูกและน้ำมูกไหลกำเริบได้
🔍 ข้ออื่นผิดเพราะอะไร:
- ข้อ ก. (เครื่องดื่มแอลกอฮอล์): ไม่ถูกต้องตามหลักการรักษาและกลไกเภสัชวิทยาในข้อนี้
- ข้อ ข. (อาหารที่มีสารกันบูด sulfite เช่น ไวน์ อาหารแปรรูป): ไม่ถูกต้องตามหลักการรักษาและกลไกเภสัชวิทยาในข้อนี้
- ข้อ ค. (อาหารที่มีรสจัด หรือเผ็ดที่กระตุ้นอาการคัดจมูก): ไม่ถูกต้องตามหลักการรักษาและกลไกเภสัชวิทยาในข้อนี้
- ข้อ ง. (สูบบุหรี่และควันบุหรี่): ไม่ถูกต้องตามหลักการรักษาและกลไกเภสัชวิทยาในข้อนี้
📖 Guideline อ้างอิง: แนวทางเวชปฏิบัติการรักษาโรคจมูกอักเสบภูมิแพ้ในคนไทย พ.ศ. 2565 (สมาคมสภาองค์กรโรคภูมิแพ้ โรคหืด และวิทยาภูมิคุ้มกันแห่งประเทศไทย)
📌 จุดจำก่อนสอบ: ทบทวนหลักการสำคัญ ข้อบ่งใช้ กลไกของยา และข้อกำหนดทางเภสัชตำรับในหมวด 7. Immunologic ให้แม่นยำก่อนสอบ</t>
        </is>
      </c>
      <c r="L52" t="inlineStr">
        <is>
          <t>Allergic rhinitis</t>
        </is>
      </c>
      <c r="M52" t="inlineStr">
        <is>
          <t>Clinic</t>
        </is>
      </c>
      <c r="N52" t="inlineStr">
        <is>
          <t>[TEST] Quick Ingestion</t>
        </is>
      </c>
      <c r="O52" t="inlineStr">
        <is>
          <t>Mock</t>
        </is>
      </c>
      <c r="P52" t="inlineStr">
        <is>
          <t>Mock RxCU83 ครั้งที่ 1</t>
        </is>
      </c>
      <c r="Q52" t="inlineStr">
        <is>
          <t>7. Immunologic</t>
        </is>
      </c>
      <c r="R52" t="inlineStr">
        <is>
          <t>CASE_CLN_M83_AR_C02_Q1</t>
        </is>
      </c>
    </row>
    <row r="53">
      <c r="A53" t="n">
        <v>51</v>
      </c>
      <c r="B53" t="inlineStr">
        <is>
          <t>Oxymetazoline เป็นยาในบัญชียาหลักแห่งชาติ บัญชี ข ข้อใดถูกต้องเกี่ยวกับข้อกำหนดการสั่งใช้</t>
        </is>
      </c>
      <c r="D53" t="inlineStr">
        <is>
          <t>ยานี้อยู่ภายใต้ระบบการควบคุมและติดตามการใช้ยาให้เหมาะสม (Authorized system)</t>
        </is>
      </c>
      <c r="E53" t="inlineStr">
        <is>
          <t>ยานี้เบิกจ่ายของผ่านกระทรวง ทบวง กรม หน่วยงานรัฐ</t>
        </is>
      </c>
      <c r="F53" t="inlineStr">
        <is>
          <t>ยานี้มีการใช้งานที่ซับซ้อน ต้องใช้ร่วมกับยาในบัญชียาหลักแห่งชาติตัวอื่น อย่างน้อย 2 ชนิดขึ้นไป</t>
        </is>
      </c>
      <c r="G53" t="inlineStr">
        <is>
          <t>ยานี้ต้องสั่งใช้โดยผู้เชี่ยวชาญเฉพาะทาง ENT เท่านั้น</t>
        </is>
      </c>
      <c r="H53" t="inlineStr">
        <is>
          <t>ยาที่เบิกจ่ายได้ในโรงพยาบาลชุมชนขึ้นไป และเบิกจ่ายได้ทุกสิทธิการรักษา</t>
        </is>
      </c>
      <c r="I53" t="n">
        <v>5</v>
      </c>
      <c r="J53" t="inlineStr">
        <is>
          <t>✅ คำตอบที่ถูกต้อง: ข้อ จ. ยาที่เบิกจ่ายได้ในโรงพยาบาลชุมชนขึ้นไป และเบิกจ่ายได้ทุกสิทธิการรักษา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ยาบัญชี ข เป็นยาที่ใช้สำหรับข้อบ่งใช้หรือเงื่อนไขเฉพาะเจาะจง มีความจำเป็นและมีทางเลือกจำกัด สามารถจัดหาและสั่งจ่ายได้ตั้งแต่ระดับโรงพยาบาลชุมชน (รพช.) ขึ้นไปตามสิทธิการรักษาพยาบาลขั้นพื้นฐาน
🔍 ข้ออื่นผิดเพราะอะไร:
- ข้อ ก. (ยานี้อยู่ภายใต้ระบบการควบคุมและติดตามการใช้ยาให้เหมาะสม (Aut): ไม่ถูกต้องตามหลักการรักษาและกลไกเภสัชวิทยาในข้อนี้
- ข้อ ข. (ยานี้เบิกจ่ายของผ่านกระทรวง ทบวง กรม หน่วยงานรัฐ): ไม่ถูกต้องตามหลักการรักษาและกลไกเภสัชวิทยาในข้อนี้
- ข้อ ค. (ยานี้มีการใช้งานที่ซับซ้อน ต้องใช้ร่วมกับยาในบัญชียาหลักแห่ง): ไม่ถูกต้องตามหลักการรักษาและกลไกเภสัชวิทยาในข้อนี้
- ข้อ ง. (ยานี้ต้องสั่งใช้โดยผู้เชี่ยวชาญเฉพาะทาง ENT เท่านั้น):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53" t="inlineStr">
        <is>
          <t>Pharmacy Laws &amp; Ethics</t>
        </is>
      </c>
      <c r="M53" t="inlineStr">
        <is>
          <t>SAP</t>
        </is>
      </c>
      <c r="N53" t="inlineStr">
        <is>
          <t>[TEST] Quick Ingestion</t>
        </is>
      </c>
      <c r="O53" t="inlineStr">
        <is>
          <t>Mock</t>
        </is>
      </c>
      <c r="P53" t="inlineStr">
        <is>
          <t>Mock RxCU83 ครั้งที่ 1</t>
        </is>
      </c>
      <c r="Q53" t="inlineStr">
        <is>
          <t>2. Pharmacy Administration &amp; Sy</t>
        </is>
      </c>
      <c r="R53" t="inlineStr">
        <is>
          <t>CASE_SAP_M83_AR_C01_Q1</t>
        </is>
      </c>
    </row>
    <row r="54">
      <c r="A54" t="n">
        <v>52</v>
      </c>
      <c r="B54" t="inlineStr">
        <is>
          <t>ผู้ป่วยเด็กหญิงอายุ 3 ปี 6 เดือน มาพบแพทย์ที่ OPD CC: ซึม เบื่ออาหาร ผิวซีด HPI: 1 year PTA มารดารู้สึกว่าไม่ค่อยเล่น นั่งเล่นของเล่น ไม่ค่อยวิ่ง กินน้อย 1 month PTA เริ่มซึม เบื่ออาหาร 3 days PTA ซึม บ่นง่วงนอนบ่อย ประวัติคลอด: Prematurity 35 week, BW 2300 g และมี Celiac disease ได้รับ Multivitamin syrup (Lysine, Vit B1,2,3,6, Nicotinamide, D-panthenol, Calcium) น้ำหนัก 11 kg ส่วนสูง 83 cm, Lab: Hb 10.1 g/dL, HCT 29%, MCV 69 fL, MCHC 34.1 g/dL, MCH 33 pg, %RDW 18%, reticulocyte count 1.4% PE: ผิวซีด เยื่อบุตาซีด แพทย์วินิจฉัย IDA สั่ง Ferrous sulphate syrup (25mg/5mL) PO BID PC ค่าแล็ปตัวใด ไม่ได้ใช้ ในการช่วยวินิจฉัยภาวะโลหิตจางในรายนี้</t>
        </is>
      </c>
      <c r="D54" t="inlineStr">
        <is>
          <t>Hb / HCT</t>
        </is>
      </c>
      <c r="E54" t="inlineStr">
        <is>
          <t>MCV</t>
        </is>
      </c>
      <c r="F54" t="inlineStr">
        <is>
          <t>MCHC</t>
        </is>
      </c>
      <c r="G54" t="inlineStr">
        <is>
          <t>RDW</t>
        </is>
      </c>
      <c r="H54" t="inlineStr">
        <is>
          <t>WBC (White blood cell count)</t>
        </is>
      </c>
      <c r="I54" t="n">
        <v>5</v>
      </c>
      <c r="J54" t="inlineStr">
        <is>
          <t>✅ คำตอบที่ถูกต้อง: ข้อ จ. WBC (White blood cell count)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การวินิจฉัยแยกโรคกลุ่มโลหิตจาง (Anemia) อาศัยดัชนีเม็ดเลือดแดง (RBC indices) ได้แก่ Hb, HCT, MCV (แยก microcytic), RDW (แยก IDA vs Thalassemia trait) ส่วนจำนวนเม็ดเลือดขาว (WBC) ใช้ประเมินภาวะติดเชื้อหรือระบบภูมิคุ้มกัน ไม่ได้เป็นเกณฑ์วินิจฉัยภาวะโลหิตจางจากการขาดธาตุเหล็ก
🔍 ข้ออื่นผิดเพราะอะไร:
- ข้อ ก. (Hb / HCT): ไม่ถูกต้องตามหลักการรักษาและกลไกเภสัชวิทยาในข้อนี้
- ข้อ ข. (MCV): ไม่ถูกต้องตามหลักการรักษาและกลไกเภสัชวิทยาในข้อนี้
- ข้อ ค. (MCHC): ไม่ถูกต้องตามหลักการรักษาและกลไกเภสัชวิทยาในข้อนี้
- ข้อ ง. (RDW):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54" t="inlineStr">
        <is>
          <t>Anemia</t>
        </is>
      </c>
      <c r="M54" t="inlineStr">
        <is>
          <t>Clinic</t>
        </is>
      </c>
      <c r="N54" t="inlineStr">
        <is>
          <t>[TEST] Quick Ingestion</t>
        </is>
      </c>
      <c r="O54" t="inlineStr">
        <is>
          <t>Mock</t>
        </is>
      </c>
      <c r="P54" t="inlineStr">
        <is>
          <t>Mock RxCU83 ครั้งที่ 1</t>
        </is>
      </c>
      <c r="Q54" t="inlineStr">
        <is>
          <t>6. Hematologic</t>
        </is>
      </c>
      <c r="R54" t="inlineStr">
        <is>
          <t>CASE_CLN_M83_IDA_C01_Q1</t>
        </is>
      </c>
    </row>
    <row r="55">
      <c r="A55" t="n">
        <v>53</v>
      </c>
      <c r="B55" t="inlineStr">
        <is>
          <t>ส่วนประกอบใน Multivitamin syrup ในข้อใด มีอันตรกิริยา (Drug Interaction) กับยา Ferrous sulphate syrup ทำให้การดูดซึมธาตุเหล็กลดลง</t>
        </is>
      </c>
      <c r="D55" t="inlineStr">
        <is>
          <t>Lysine</t>
        </is>
      </c>
      <c r="E55" t="inlineStr">
        <is>
          <t>Nicotinamide</t>
        </is>
      </c>
      <c r="F55" t="inlineStr">
        <is>
          <t>D-panthenol</t>
        </is>
      </c>
      <c r="G55" t="inlineStr">
        <is>
          <t>Vitamin D</t>
        </is>
      </c>
      <c r="H55" t="inlineStr">
        <is>
          <t>Calcium</t>
        </is>
      </c>
      <c r="I55" t="n">
        <v>5</v>
      </c>
      <c r="J55" t="inlineStr">
        <is>
          <t>✅ คำตอบที่ถูกต้อง: ข้อ จ. Calcium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แคลเซียม (Calcium) แย่งจับกับตัวขนส่ง divalent metal transporter 1 (DMT1) ที่เยื่อบุลำไส้เล็ก และอาจเกิดสารประกอบเชิงซ้อนที่ไม่ละลายน้ำ ทำให้การดูดซึมธาตุเหล็กลดลงอย่างมีนัยสำคัญ จึงควรแยกเวลารับประทานอย่างน้อย 2 ชั่วโมง
🔍 ข้ออื่นผิดเพราะอะไร:
- ข้อ ก. (Lysine): ไม่ถูกต้องตามหลักการรักษาและกลไกเภสัชวิทยาในข้อนี้
- ข้อ ข. (Nicotinamide): ไม่ถูกต้องตามหลักการรักษาและกลไกเภสัชวิทยาในข้อนี้
- ข้อ ค. (D-panthenol): ไม่ถูกต้องตามหลักการรักษาและกลไกเภสัชวิทยาในข้อนี้
- ข้อ ง. (Vitamin D):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55" t="inlineStr">
        <is>
          <t>Anemia</t>
        </is>
      </c>
      <c r="M55" t="inlineStr">
        <is>
          <t>Clinic</t>
        </is>
      </c>
      <c r="N55" t="inlineStr">
        <is>
          <t>[TEST] Quick Ingestion</t>
        </is>
      </c>
      <c r="O55" t="inlineStr">
        <is>
          <t>Mock</t>
        </is>
      </c>
      <c r="P55" t="inlineStr">
        <is>
          <t>Mock RxCU83 ครั้งที่ 1</t>
        </is>
      </c>
      <c r="Q55" t="inlineStr">
        <is>
          <t>6. Hematologic</t>
        </is>
      </c>
      <c r="R55" t="inlineStr">
        <is>
          <t>CASE_CLN_M83_IDA_C01_Q2</t>
        </is>
      </c>
    </row>
    <row r="56">
      <c r="A56" t="n">
        <v>54</v>
      </c>
      <c r="B56" t="inlineStr">
        <is>
          <t>ข้อใดคืออาการไม่พึงประสงค์ (ADR) ที่พบบ่อยจากการรับประทานยาเสริมธาตุเหล็ก (Ferrous sulfate)</t>
        </is>
      </c>
      <c r="D56" t="inlineStr">
        <is>
          <t>ขาดวิตามินบี 12</t>
        </is>
      </c>
      <c r="E56" t="inlineStr">
        <is>
          <t>ท้องผูก (Constipation) และอุจจาระมีสีดำ</t>
        </is>
      </c>
      <c r="F56" t="inlineStr">
        <is>
          <t>ปัสสาวะมีสีดำคล้ำ</t>
        </is>
      </c>
      <c r="G56" t="inlineStr">
        <is>
          <t>ปวดศีรษะไมเกรนรุนแรง</t>
        </is>
      </c>
      <c r="H56" t="inlineStr">
        <is>
          <t>เป็นแผลในกระเพาะปัสสาวะ</t>
        </is>
      </c>
      <c r="I56" t="n">
        <v>2</v>
      </c>
      <c r="J56" t="inlineStr">
        <is>
          <t>✅ คำตอบที่ถูกต้อง: ข้อ ข. ท้องผูก (Constipation) และอุจจาระมีสีดำ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ธาตุเหล็กในทางเดินอาหารก่อให้เกิดการระคายเคืองเยื่อบุกระเพาะและลำไส้ ทำให้เกิดอาการคลื่นไส้ แน่นท้อง ท้องผูก (Constipation) และธาตุเหล็กที่ไม่ถูกดูดซึมจะทำปฏิกิริยากับ H2S เกิดเป็น Iron sulfide ทำให้อุจจาระเป็นสีดำเข้ม
🔍 ข้ออื่นผิดเพราะอะไร:
- ข้อ ก. (ขาดวิตามินบี 12): ไม่ถูกต้องตามหลักการรักษาและกลไกเภสัชวิทยาในข้อนี้
- ข้อ ค. (ปัสสาวะมีสีดำคล้ำ): ไม่ถูกต้องตามหลักการรักษาและกลไกเภสัชวิทยาในข้อนี้
- ข้อ ง. (ปวดศีรษะไมเกรนรุนแรง): ไม่ถูกต้องตามหลักการรักษาและกลไกเภสัชวิทยาในข้อนี้
- ข้อ จ. (เป็นแผลในกระเพาะปัสสาวะ):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56" t="inlineStr">
        <is>
          <t>Anemia</t>
        </is>
      </c>
      <c r="M56" t="inlineStr">
        <is>
          <t>Clinic</t>
        </is>
      </c>
      <c r="N56" t="inlineStr">
        <is>
          <t>[TEST] Quick Ingestion</t>
        </is>
      </c>
      <c r="O56" t="inlineStr">
        <is>
          <t>Mock</t>
        </is>
      </c>
      <c r="P56" t="inlineStr">
        <is>
          <t>Mock RxCU83 ครั้งที่ 1</t>
        </is>
      </c>
      <c r="Q56" t="inlineStr">
        <is>
          <t>6. Hematologic</t>
        </is>
      </c>
      <c r="R56" t="inlineStr">
        <is>
          <t>CASE_CLN_M83_IDA_C01_Q3</t>
        </is>
      </c>
    </row>
    <row r="57">
      <c r="A57" t="n">
        <v>55</v>
      </c>
      <c r="B57" t="inlineStr">
        <is>
          <t>กลไกทางเภสัชวิทยาที่สำคัญของ ferrous sulphate syrup ที่ใช้รักษาภาวะโลหิตจางจากการขาดธาตุเหล็กคือข้อใด</t>
        </is>
      </c>
      <c r="D57" t="inlineStr">
        <is>
          <t>เพิ่มการสร้าง erythropoietin จากไต</t>
        </is>
      </c>
      <c r="E57" t="inlineStr">
        <is>
          <t>เพิ่มการสร้าง intrinsic factor จากกระเพาะอาหาร</t>
        </is>
      </c>
      <c r="F57" t="inlineStr">
        <is>
          <t>จัดหาธาตุเหล็กในรูป ferrous (Fe2+) สำหรับการสร้าง heme และ hemoglobin ในเม็ดเลือดแดง</t>
        </is>
      </c>
      <c r="G57" t="inlineStr">
        <is>
          <t>ยับยั้งการทำลายเม็ดเลือดแดงจากม้าม</t>
        </is>
      </c>
      <c r="H57" t="inlineStr">
        <is>
          <t>เพิ่มการสร้าง transferrin โดยตรงในกระแสเลือด</t>
        </is>
      </c>
      <c r="I57" t="n">
        <v>3</v>
      </c>
      <c r="J57" t="inlineStr">
        <is>
          <t>✅ คำตอบที่ถูกต้อง: ข้อ ค. จัดหาธาตุเหล็กในรูป ferrous (Fe2+) สำหรับการสร้าง heme และ hemoglobin ในเม็ดเลือดแดง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Ferrous sulfate ให้ Fe2+ ที่ดูดซึมได้ดีที่ลำไส้เล็กส่วนต้น เพื่อเข้าสู่กระบวนการ Erythropoiesis ในไขกระดูก นำไปสังเคราะห์เป็นกลุ่ม Heme ร่วมกับโกลบินเพื่อสร้างโมเลกุลฮีโมโกลบินที่สมบูรณ์
🔍 ข้ออื่นผิดเพราะอะไร:
- ข้อ ก. (เพิ่มการสร้าง erythropoietin จากไต): ไม่ถูกต้องตามหลักการรักษาและกลไกเภสัชวิทยาในข้อนี้
- ข้อ ข. (เพิ่มการสร้าง intrinsic factor จากกระเพาะอาหาร): ไม่ถูกต้องตามหลักการรักษาและกลไกเภสัชวิทยาในข้อนี้
- ข้อ ง. (ยับยั้งการทำลายเม็ดเลือดแดงจากม้าม): ไม่ถูกต้องตามหลักการรักษาและกลไกเภสัชวิทยาในข้อนี้
- ข้อ จ. (เพิ่มการสร้าง transferrin โดยตรงในกระแสเลือด):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57" t="inlineStr">
        <is>
          <t>Anemia</t>
        </is>
      </c>
      <c r="M57" t="inlineStr">
        <is>
          <t>Clinic</t>
        </is>
      </c>
      <c r="N57" t="inlineStr">
        <is>
          <t>[TEST] Quick Ingestion</t>
        </is>
      </c>
      <c r="O57" t="inlineStr">
        <is>
          <t>Mock</t>
        </is>
      </c>
      <c r="P57" t="inlineStr">
        <is>
          <t>Mock RxCU83 ครั้งที่ 1</t>
        </is>
      </c>
      <c r="Q57" t="inlineStr">
        <is>
          <t>6. Hematologic</t>
        </is>
      </c>
      <c r="R57" t="inlineStr">
        <is>
          <t>CASE_CLN_M83_IDA_C01_Q4</t>
        </is>
      </c>
    </row>
    <row r="58">
      <c r="A58" t="n">
        <v>56</v>
      </c>
      <c r="B58" t="inlineStr">
        <is>
          <t>หากผู้ป่วยไม่ได้เป็น iron deficiency anemia แต่ตรวจยืนยันพบว่าเป็น Megaloblastic anemia จากการขาดวิตามินบี 12 การรักษาควรเปลี่ยนเป็นข้อใด</t>
        </is>
      </c>
      <c r="D58" t="inlineStr">
        <is>
          <t>Ferrous Sulfate syrup PO</t>
        </is>
      </c>
      <c r="E58" t="inlineStr">
        <is>
          <t>Hydroxocobalamin / Cyanocobalamin</t>
        </is>
      </c>
      <c r="F58" t="inlineStr">
        <is>
          <t>Folic acid เพียงอย่างเดียว</t>
        </is>
      </c>
      <c r="G58" t="inlineStr">
        <is>
          <t>Ascorbic acid PO</t>
        </is>
      </c>
      <c r="H58" t="inlineStr">
        <is>
          <t>Deferasirox PO</t>
        </is>
      </c>
      <c r="I58" t="n">
        <v>2</v>
      </c>
      <c r="J58" t="inlineStr">
        <is>
          <t>✅ คำตอบที่ถูกต้อง: ข้อ ข. Hydroxocobalamin / Cyanocobalamin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การรักษาภาวะขาดวิตามินบี 12 ต้องให้ Cyanocobalamin หรือ Hydroxocobalamin เสริม การให้ Folic acid เดี่ยวๆ อาจช่วยแก้ไขเรื่องภาวะโลหิตจางได้ชั่วคราวแต่จะบดบังและทำให้อาการทางระบบประสาท (Subacute combined degeneration of spinal cord) ดำเนินโรครุนแรงขึ้นอย่างถาวร
🔍 ข้ออื่นผิดเพราะอะไร:
- ข้อ ก. (Ferrous Sulfate syrup PO): ไม่ถูกต้องตามหลักการรักษาและกลไกเภสัชวิทยาในข้อนี้
- ข้อ ค. (Folic acid เพียงอย่างเดียว): ไม่ถูกต้องตามหลักการรักษาและกลไกเภสัชวิทยาในข้อนี้
- ข้อ ง. (Ascorbic acid PO): ไม่ถูกต้องตามหลักการรักษาและกลไกเภสัชวิทยาในข้อนี้
- ข้อ จ. (Deferasirox PO):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58" t="inlineStr">
        <is>
          <t>Anemia</t>
        </is>
      </c>
      <c r="M58" t="inlineStr">
        <is>
          <t>Clinic</t>
        </is>
      </c>
      <c r="N58" t="inlineStr">
        <is>
          <t>[TEST] Quick Ingestion</t>
        </is>
      </c>
      <c r="O58" t="inlineStr">
        <is>
          <t>Mock</t>
        </is>
      </c>
      <c r="P58" t="inlineStr">
        <is>
          <t>Mock RxCU83 ครั้งที่ 1</t>
        </is>
      </c>
      <c r="Q58" t="inlineStr">
        <is>
          <t>6. Hematologic</t>
        </is>
      </c>
      <c r="R58" t="inlineStr">
        <is>
          <t>CASE_CLN_M83_IDA_C01_Q5</t>
        </is>
      </c>
    </row>
    <row r="59">
      <c r="A59" t="n">
        <v>57</v>
      </c>
      <c r="B59" t="inlineStr">
        <is>
          <t>สารช่วยในข้อใด ไม่จำเป็น สำหรับการตั้งตำรับยาน้ำเชื่อม ferrous sulfate syrup</t>
        </is>
      </c>
      <c r="D59" t="inlineStr">
        <is>
          <t>Citric acid</t>
        </is>
      </c>
      <c r="E59" t="inlineStr">
        <is>
          <t>Disodium EDTA</t>
        </is>
      </c>
      <c r="F59" t="inlineStr">
        <is>
          <t>Paraben (Methyl/Propyl paraben)</t>
        </is>
      </c>
      <c r="G59" t="inlineStr">
        <is>
          <t>Sodium metabisulfite</t>
        </is>
      </c>
      <c r="H59" t="inlineStr">
        <is>
          <t>Sucrose</t>
        </is>
      </c>
      <c r="I59" t="n">
        <v>2</v>
      </c>
      <c r="J59" t="inlineStr">
        <is>
          <t>✅ คำตอบที่ถูกต้อง: ข้อ ข. Disodium EDTA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ในตำรับยาน้ำ ferrous sulfate ต้องมีสารต้านออกซิเดชัน (Antioxidant เช่น Sodium metabisulfite, Citric acid/Ascorbic acid) เพื่อป้องกันการเปลี่ยนรูป Fe2+ เป็น Fe3+, มีสารกันเสีย (Paraben) และสารให้ความหวาน (Sucrose) ส่วน Disodium EDTA จัดเป็น Strong Chelating agent ซึ่งจะไปจับกับประจุ Fe2+ ทำให้ขัดขวางการปลดปล่อยและการดูดซึมของตัวยาสำคัญ จึงไม่ใส่ในตำรับนี้
🔍 ข้ออื่นผิดเพราะอะไร:
- ข้อ ก. (Citric acid): ไม่ถูกต้องตามหลักการรักษาและกลไกเภสัชวิทยาในข้อนี้
- ข้อ ค. (Paraben (Methyl/Propyl paraben)): ไม่ถูกต้องตามหลักการรักษาและกลไกเภสัชวิทยาในข้อนี้
- ข้อ ง. (Sodium metabisulfite): ไม่ถูกต้องตามหลักการรักษาและกลไกเภสัชวิทยาในข้อนี้
- ข้อ จ. (Sucrose):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59" t="inlineStr">
        <is>
          <t>Solutions, Syrups &amp; Elixirs</t>
        </is>
      </c>
      <c r="M59" t="inlineStr">
        <is>
          <t>Product</t>
        </is>
      </c>
      <c r="N59" t="inlineStr">
        <is>
          <t>[TEST] Quick Ingestion</t>
        </is>
      </c>
      <c r="O59" t="inlineStr">
        <is>
          <t>Mock</t>
        </is>
      </c>
      <c r="P59" t="inlineStr">
        <is>
          <t>Mock RxCU83 ครั้งที่ 1</t>
        </is>
      </c>
      <c r="Q59" t="inlineStr">
        <is>
          <t>6. Solid Dosage Forms</t>
        </is>
      </c>
      <c r="R59" t="inlineStr">
        <is>
          <t>CASE_PRD_M83_IDA_C01_Q1</t>
        </is>
      </c>
    </row>
    <row r="60">
      <c r="A60" t="n">
        <v>58</v>
      </c>
      <c r="B60" t="inlineStr">
        <is>
          <t>ภาชนะบรรจุชนิดใดเหมาะสมที่สุดแก่การบรรจุยาน้ำเชื่อม ferrous sulfate syrup เพื่อรักษาความคงตัวของตัวยา</t>
        </is>
      </c>
      <c r="D60" t="inlineStr">
        <is>
          <t>Tight container ทั่วไป</t>
        </is>
      </c>
      <c r="E60" t="inlineStr">
        <is>
          <t>Children resistant container</t>
        </is>
      </c>
      <c r="F60" t="inlineStr">
        <is>
          <t>Glass container แบบใส</t>
        </is>
      </c>
      <c r="G60" t="inlineStr">
        <is>
          <t>Amber glass container (ขวดแก้วสีชา)</t>
        </is>
      </c>
      <c r="H60" t="inlineStr">
        <is>
          <t>Opaque plastic container แบบโปร่งแสง</t>
        </is>
      </c>
      <c r="I60" t="n">
        <v>4</v>
      </c>
      <c r="J60" t="inlineStr">
        <is>
          <t>✅ คำตอบที่ถูกต้อง: ข้อ ง. Amber glass container (ขวดแก้วสีชา)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สารละลายธาตุเหล็ก ferrous ไวต่อแสงและออกซิเจนสูง (เกิด Photo-oxidation เปลี่ยนเป็น ferric oxide ตกตะกอนสีน้ำตาลแดง) จึงจำเป็นต้องบรรจุในขวดแก้วสีชา (Amber glass container) ที่มีคุณสมบัติป้องกันแสงและทึบอากาศ
🔍 ข้ออื่นผิดเพราะอะไร:
- ข้อ ก. (Tight container ทั่วไป): ไม่ถูกต้องตามหลักการรักษาและกลไกเภสัชวิทยาในข้อนี้
- ข้อ ข. (Children resistant container): ไม่ถูกต้องตามหลักการรักษาและกลไกเภสัชวิทยาในข้อนี้
- ข้อ ค. (Glass container แบบใส): ไม่ถูกต้องตามหลักการรักษาและกลไกเภสัชวิทยาในข้อนี้
- ข้อ จ. (Opaque plastic container แบบโปร่งแสง):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60" t="inlineStr">
        <is>
          <t>Container &amp; Closure Systems</t>
        </is>
      </c>
      <c r="M60" t="inlineStr">
        <is>
          <t>Product</t>
        </is>
      </c>
      <c r="N60" t="inlineStr">
        <is>
          <t>[TEST] Quick Ingestion</t>
        </is>
      </c>
      <c r="O60" t="inlineStr">
        <is>
          <t>Mock</t>
        </is>
      </c>
      <c r="P60" t="inlineStr">
        <is>
          <t>Mock RxCU83 ครั้งที่ 1</t>
        </is>
      </c>
      <c r="Q60" t="inlineStr">
        <is>
          <t>6. Solid Dosage Forms</t>
        </is>
      </c>
      <c r="R60" t="inlineStr">
        <is>
          <t>CASE_PRD_M83_IDA_C01_Q2</t>
        </is>
      </c>
    </row>
    <row r="61">
      <c r="A61" t="n">
        <v>59</v>
      </c>
      <c r="B61" t="inlineStr">
        <is>
          <t>ผลิตภัณฑ์สารละลาย 4% w/v Ferrous sulphate (Heptahydrate, MW = 278) หากรับประทานปริมาณ 100 mg จะได้รับปริมาณ Elemental iron (Fe, MW = 56) คิดเป็นกี่มิลลิกรัม</t>
        </is>
      </c>
      <c r="D61" t="inlineStr">
        <is>
          <t>10.1 mg</t>
        </is>
      </c>
      <c r="E61" t="inlineStr">
        <is>
          <t>14.2 mg</t>
        </is>
      </c>
      <c r="F61" t="inlineStr">
        <is>
          <t>20.1 mg</t>
        </is>
      </c>
      <c r="G61" t="inlineStr">
        <is>
          <t>25.0 mg</t>
        </is>
      </c>
      <c r="H61" t="inlineStr">
        <is>
          <t>30.0 mg</t>
        </is>
      </c>
      <c r="I61" t="n">
        <v>3</v>
      </c>
      <c r="J61" t="inlineStr">
        <is>
          <t>✅ คำตอบที่ถูกต้อง: ข้อ ค. 20.1 mg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คำนวณตามสัดส่วน MW: (MW Fe / MW Ferrous sulfate heptahydrate)  ขนาดยา = (56 / 278)  100 mg = 0.2014  100 mg ≈ 20.1 mg ของ Elemental iron (หรือคิดเป็นประมาณร้อยละ 20 โดยน้ำหนัก)
🔍 ข้ออื่นผิดเพราะอะไร:
- ข้อ ก. (10.1 mg): ไม่ถูกต้องตามหลักการรักษาและกลไกเภสัชวิทยาในข้อนี้
- ข้อ ข. (14.2 mg): ไม่ถูกต้องตามหลักการรักษาและกลไกเภสัชวิทยาในข้อนี้
- ข้อ ง. (25.0 mg): ไม่ถูกต้องตามหลักการรักษาและกลไกเภสัชวิทยาในข้อนี้
- ข้อ จ. (30.0 mg):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61" t="inlineStr">
        <is>
          <t>Compounding adjustments</t>
        </is>
      </c>
      <c r="M61" t="inlineStr">
        <is>
          <t>Product</t>
        </is>
      </c>
      <c r="N61" t="inlineStr">
        <is>
          <t>[TEST] Quick Ingestion</t>
        </is>
      </c>
      <c r="O61" t="inlineStr">
        <is>
          <t>Mock</t>
        </is>
      </c>
      <c r="P61" t="inlineStr">
        <is>
          <t>Mock RxCU83 ครั้งที่ 1</t>
        </is>
      </c>
      <c r="Q61" t="inlineStr">
        <is>
          <t>6. Solid Dosage Forms</t>
        </is>
      </c>
      <c r="R61" t="inlineStr">
        <is>
          <t>CASE_PRD_M83_IDA_C01_Q3</t>
        </is>
      </c>
    </row>
    <row r="62">
      <c r="A62" t="n">
        <v>60</v>
      </c>
      <c r="B62" t="inlineStr">
        <is>
          <t>คำถาม: ผลการตรวจเลือดในข้อใด จำเป็นต้องมีเพิ่มเติม เพื่อช่วยในการยืนยันและวินิจฉัยภาวะ Iron Deficiency Anemia (IDA) ให้แม่นยำที่สุด</t>
        </is>
      </c>
      <c r="D62" t="inlineStr">
        <is>
          <t>Serum levels of folate and vitamin B12</t>
        </is>
      </c>
      <c r="E62" t="inlineStr">
        <is>
          <t>WBC differential count</t>
        </is>
      </c>
      <c r="F62" t="inlineStr">
        <is>
          <t>Serum Albumin</t>
        </is>
      </c>
      <c r="G62" t="inlineStr">
        <is>
          <t>Serum Ferritin และ Transferrin Saturation (TSAT)</t>
        </is>
      </c>
      <c r="H62" t="inlineStr">
        <is>
          <t>Serum Ferritin และ Vitamin C level</t>
        </is>
      </c>
      <c r="I62" t="n">
        <v>4</v>
      </c>
      <c r="J62" t="inlineStr">
        <is>
          <t>✅ คำตอบที่ถูกต้อง: ข้อ ง. Serum Ferritin และ Transferrin Saturation (TSAT)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การยืนยันภาวะโลหิตจางจากการขาดธาตุเหล็ก (IDA) ที่ชัดเจนที่สุด ต้องอาศัยการตรวจดูระดับเหล็กสะสมในร่างกาย คือ Serum Ferritin (มักต่ำกว่า 15-30 ng/mL) และ Transferrin Saturation (TSAT &lt; 20%)
🔍 ข้ออื่นผิดเพราะอะไร:
- ข้อ ก. (Serum levels of folate and vitamin B12): ไม่ถูกต้องตามหลักการรักษาและกลไกเภสัชวิทยาในข้อนี้
- ข้อ ข. (WBC differential count): ไม่ถูกต้องตามหลักการรักษาและกลไกเภสัชวิทยาในข้อนี้
- ข้อ ค. (Serum Albumin): ไม่ถูกต้องตามหลักการรักษาและกลไกเภสัชวิทยาในข้อนี้
- ข้อ จ. (Serum Ferritin และ Vitamin C level):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62" t="inlineStr">
        <is>
          <t>Anemia</t>
        </is>
      </c>
      <c r="M62" t="inlineStr">
        <is>
          <t>Clinic</t>
        </is>
      </c>
      <c r="N62" t="inlineStr">
        <is>
          <t>[TEST] Quick Ingestion</t>
        </is>
      </c>
      <c r="O62" t="inlineStr">
        <is>
          <t>Mock</t>
        </is>
      </c>
      <c r="P62" t="inlineStr">
        <is>
          <t>Mock RxCU83 ครั้งที่ 1</t>
        </is>
      </c>
      <c r="Q62" t="inlineStr">
        <is>
          <t>6. Hematologic</t>
        </is>
      </c>
      <c r="R62" t="inlineStr">
        <is>
          <t>CASE_CLN_M83_IDA_C02_Q1</t>
        </is>
      </c>
    </row>
    <row r="63">
      <c r="A63" t="n">
        <v>61</v>
      </c>
      <c r="B63" t="inlineStr">
        <is>
          <t>ข้อใดถูกต้องเกี่ยวกับการให้คำแนะนำการปฏิบัติตัวและการรับประทานอาหารในผู้ป่วยโลหิตจางจากการขาดธาตุเหล็ก</t>
        </is>
      </c>
      <c r="D63" t="inlineStr">
        <is>
          <t>กินผักโฟลิกสูง</t>
        </is>
      </c>
      <c r="E63" t="inlineStr">
        <is>
          <t>กินผลไม้วิตามินซีสูง</t>
        </is>
      </c>
      <c r="F63" t="inlineStr">
        <is>
          <t>กินวิตามินบี 12 เสริมเป็นหลัก</t>
        </is>
      </c>
      <c r="G63" t="inlineStr">
        <is>
          <t>กินอาหารที่มีกรดออกซาลิกสูงเป็นประจำ</t>
        </is>
      </c>
      <c r="H63" t="inlineStr">
        <is>
          <t>ดื่มชากาแฟ หรือนมถั่วเหลืองพร้อมยา</t>
        </is>
      </c>
      <c r="I63" t="n">
        <v>2</v>
      </c>
      <c r="J63" t="inlineStr">
        <is>
          <t>✅ คำตอบที่ถูกต้อง: ข้อ ข. กินผลไม้วิตามินซีสูง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วิตามินซี (Ascorbic acid) ช่วยรีดิวซ์ Fe3+ ให้อยู่ในรูป Fe2+ ซึ่งละลายน้ำและดูดซึมได้ดีขึ้นที่ลำไส้เล็ก จึงแนะนำให้รับประทานผลไม้หรือน้ำผลไม้ที่มีวิตามินซีสูงร่วมด้วย
🔍 ข้ออื่นผิดเพราะอะไร:
- ข้อ ก. (กินผักโฟลิกสูง): ไม่ถูกต้องตามหลักการรักษาและกลไกเภสัชวิทยาในข้อนี้
- ข้อ ค. (กินวิตามินบี 12 เสริมเป็นหลัก): ไม่ถูกต้องตามหลักการรักษาและกลไกเภสัชวิทยาในข้อนี้
- ข้อ ง. (กินอาหารที่มีกรดออกซาลิกสูงเป็นประจำ): ไม่ถูกต้องตามหลักการรักษาและกลไกเภสัชวิทยาในข้อนี้
- ข้อ จ. (ดื่มชากาแฟ หรือนมถั่วเหลืองพร้อมยา):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63" t="inlineStr">
        <is>
          <t>Anemia</t>
        </is>
      </c>
      <c r="M63" t="inlineStr">
        <is>
          <t>Clinic</t>
        </is>
      </c>
      <c r="N63" t="inlineStr">
        <is>
          <t>[TEST] Quick Ingestion</t>
        </is>
      </c>
      <c r="O63" t="inlineStr">
        <is>
          <t>Mock</t>
        </is>
      </c>
      <c r="P63" t="inlineStr">
        <is>
          <t>Mock RxCU83 ครั้งที่ 1</t>
        </is>
      </c>
      <c r="Q63" t="inlineStr">
        <is>
          <t>6. Hematologic</t>
        </is>
      </c>
      <c r="R63" t="inlineStr">
        <is>
          <t>CASE_CLN_M83_IDA_C02_Q2</t>
        </is>
      </c>
    </row>
    <row r="64">
      <c r="A64" t="n">
        <v>62</v>
      </c>
      <c r="B64" t="inlineStr">
        <is>
          <t>วิธีคำนวณหาปริมาณธาตุเหล็กของ ferrous fumarate / ferrous sulfate ที่แนะนำตามมาตรฐาน Pharmacopoeia มักใช้วิธีการไทเทรตแบบใด</t>
        </is>
      </c>
      <c r="D64" t="inlineStr">
        <is>
          <t>Acid-base titration</t>
        </is>
      </c>
      <c r="E64" t="inlineStr">
        <is>
          <t>Redox titration (Permanganometry / Cerimetry)</t>
        </is>
      </c>
      <c r="F64" t="inlineStr">
        <is>
          <t>Complexometric titration</t>
        </is>
      </c>
      <c r="G64" t="inlineStr">
        <is>
          <t>Gravimetric titration</t>
        </is>
      </c>
      <c r="H64" t="inlineStr">
        <is>
          <t>Colorimetric titration</t>
        </is>
      </c>
      <c r="I64" t="n">
        <v>2</v>
      </c>
      <c r="J64" t="inlineStr">
        <is>
          <t>✅ คำตอบที่ถูกต้อง: ข้อ ข. Redox titration (Permanganometry / Cerimetry)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การหาปริมาณตัวยาสำคัญของเกลือธาตุเหล็ก (Fe2+) ตามเภสัชตำรับ (Pharmacopoeia) ใช้วิธี Oxidation-Reduction (Redox) titration เช่น การใช้สารละลายมาตรฐาน Cerium (IV) หรือ Potassium permanganate เป็นตัวไทแทรนต์
🔍 ข้ออื่นผิดเพราะอะไร:
- ข้อ ก. (Acid-base titration): ไม่ถูกต้องตามหลักการรักษาและกลไกเภสัชวิทยาในข้อนี้
- ข้อ ค. (Complexometric titration): ไม่ถูกต้องตามหลักการรักษาและกลไกเภสัชวิทยาในข้อนี้
- ข้อ ง. (Gravimetric titration): ไม่ถูกต้องตามหลักการรักษาและกลไกเภสัชวิทยาในข้อนี้
- ข้อ จ. (Colorimetric titration):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64" t="inlineStr">
        <is>
          <t>Redox titration</t>
        </is>
      </c>
      <c r="M64" t="inlineStr">
        <is>
          <t>Product</t>
        </is>
      </c>
      <c r="N64" t="inlineStr">
        <is>
          <t>[TEST] Quick Ingestion</t>
        </is>
      </c>
      <c r="O64" t="inlineStr">
        <is>
          <t>Mock</t>
        </is>
      </c>
      <c r="P64" t="inlineStr">
        <is>
          <t>Mock RxCU83 ครั้งที่ 1</t>
        </is>
      </c>
      <c r="Q64" t="inlineStr">
        <is>
          <t>1. Titrations</t>
        </is>
      </c>
      <c r="R64" t="inlineStr">
        <is>
          <t>CASE_PRD_M83_IDA_C01_Q4</t>
        </is>
      </c>
    </row>
    <row r="65">
      <c r="A65" t="n">
        <v>63</v>
      </c>
      <c r="B65" t="inlineStr">
        <is>
          <t>คำแนะนำทั่วไปในการรับประทานยาเสริมธาตุเหล็ก เช่น ferrous fumarate ข้อใดถูกต้อง</t>
        </is>
      </c>
      <c r="D65" t="inlineStr">
        <is>
          <t>ควรรับประทานพร้อมกับ calcium เพื่อเพิ่มการดูดซึม</t>
        </is>
      </c>
      <c r="E65" t="inlineStr">
        <is>
          <t>ควรรับประทานพร้อมกับนม เพื่อลดการระคายเคืองกระเพาะอาหาร</t>
        </is>
      </c>
      <c r="F65" t="inlineStr">
        <is>
          <t>ควรรับประทานพร้อม vitamin c หรือน้ำส้ม เพื่อเพิ่มการดูดซึม</t>
        </is>
      </c>
      <c r="G65" t="inlineStr">
        <is>
          <t>ควรรับประทานร่วมกับยาลดกรด เพื่อเพิ่มประสิทธิภาพการรักษา</t>
        </is>
      </c>
      <c r="H65" t="inlineStr">
        <is>
          <t>ควรรับประทานร่วมกับชา/กาแฟ เพื่อช่วยเรื่องการดูดซึม</t>
        </is>
      </c>
      <c r="I65" t="n">
        <v>3</v>
      </c>
      <c r="J65" t="inlineStr">
        <is>
          <t>✅ คำตอบที่ถูกต้อง: ข้อ ค. ควรรับประทานพร้อม vitamin c หรือน้ำส้ม เพื่อเพิ่มการดูดซึม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วิตามินซีช่วยส่งเสริมการดูดซึมธาตุเหล็ก ส่วนนม แคลเซียม ยาลดกรด ชา และกาแฟ จะยับยั้งและขัดขวางการดูดซึมธาตุเหล็กอย่างมีนัยสำคัญ
🔍 ข้ออื่นผิดเพราะอะไร:
- ข้อ ก. (ควรรับประทานพร้อมกับ calcium เพื่อเพิ่มการดูดซึม): ไม่ถูกต้องตามหลักการรักษาและกลไกเภสัชวิทยาในข้อนี้
- ข้อ ข. (ควรรับประทานพร้อมกับนม เพื่อลดการระคายเคืองกระเพาะอาหาร): ไม่ถูกต้องตามหลักการรักษาและกลไกเภสัชวิทยาในข้อนี้
- ข้อ ง. (ควรรับประทานร่วมกับยาลดกรด เพื่อเพิ่มประสิทธิภาพการรักษา): ไม่ถูกต้องตามหลักการรักษาและกลไกเภสัชวิทยาในข้อนี้
- ข้อ จ. (ควรรับประทานร่วมกับชา/กาแฟ เพื่อช่วยเรื่องการดูดซึม):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65" t="inlineStr">
        <is>
          <t>Anemia</t>
        </is>
      </c>
      <c r="M65" t="inlineStr">
        <is>
          <t>Clinic</t>
        </is>
      </c>
      <c r="N65" t="inlineStr">
        <is>
          <t>[TEST] Quick Ingestion</t>
        </is>
      </c>
      <c r="O65" t="inlineStr">
        <is>
          <t>Mock</t>
        </is>
      </c>
      <c r="P65" t="inlineStr">
        <is>
          <t>Mock RxCU83 ครั้งที่ 1</t>
        </is>
      </c>
      <c r="Q65" t="inlineStr">
        <is>
          <t>6. Hematologic</t>
        </is>
      </c>
      <c r="R65" t="inlineStr">
        <is>
          <t>CASE_CLN_M83_IDA_C02_Q3</t>
        </is>
      </c>
    </row>
    <row r="66">
      <c r="A66" t="n">
        <v>64</v>
      </c>
      <c r="B66" t="inlineStr">
        <is>
          <t>ข้อใด ไม่ใช่ ปัจจัยที่ส่งผลต่อการเกิด Biological Immunogenicity (การกระตุ้นภูมิคุ้มกันต้านยาชีววัตถุ)</t>
        </is>
      </c>
      <c r="D66" t="inlineStr">
        <is>
          <t>โครงสร้างโปรตีนที่ไม่คล้ายกับ Human endogenous protein</t>
        </is>
      </c>
      <c r="E66" t="inlineStr">
        <is>
          <t>การเกิดการเสื่อมสลายหรือจับกลุ่มของโปรตีน (Aggregation)</t>
        </is>
      </c>
      <c r="F66" t="inlineStr">
        <is>
          <t>Excipient ในตำรับที่ส่งผลต่อ conformational change</t>
        </is>
      </c>
      <c r="G66" t="inlineStr">
        <is>
          <t>ขนาดยาและความถี่ในการบริหารยา</t>
        </is>
      </c>
      <c r="H66" t="inlineStr">
        <is>
          <t>อัตราการให้ยาเข้าสู่ systematic circulation น้อยกว่า IV bolus โดยตรง</t>
        </is>
      </c>
      <c r="I66" t="n">
        <v>5</v>
      </c>
      <c r="J66" t="inlineStr">
        <is>
          <t>✅ คำตอบที่ถูกต้อง: ข้อ จ. อัตราการให้ยาเข้าสู่ systematic circulation น้อยกว่า IV bolus โดยตรง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เส้นทางการให้ยาใต้ผิวหนัง (SC) หรือกล้ามเนื้อ (IM) จะกระตุ้นภูมิคุ้มกัน (Immunogenicity) ได้สูงกว่าการให้ทางหลอดเลือดดำ (IV) เนื่องจากสัมผัสกับ Antigen-presenting cells (Dendritic cells) บริเวณผิวหนังมากกว่า
🔍 ข้ออื่นผิดเพราะอะไร:
- ข้อ ก. (โครงสร้างโปรตีนที่ไม่คล้ายกับ Human endogenous protein): ไม่ถูกต้องตามหลักการรักษาและกลไกเภสัชวิทยาในข้อนี้
- ข้อ ข. (การเกิดการเสื่อมสลายหรือจับกลุ่มของโปรตีน (Aggregation)): ไม่ถูกต้องตามหลักการรักษาและกลไกเภสัชวิทยาในข้อนี้
- ข้อ ค. (Excipient ในตำรับที่ส่งผลต่อ conformational change): ไม่ถูกต้องตามหลักการรักษาและกลไกเภสัชวิทยาในข้อนี้
- ข้อ ง. (ขนาดยาและความถี่ในการบริหารยา):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66" t="inlineStr">
        <is>
          <t>Biosimilars &amp; Quality Control</t>
        </is>
      </c>
      <c r="M66" t="inlineStr">
        <is>
          <t>Product</t>
        </is>
      </c>
      <c r="N66" t="inlineStr">
        <is>
          <t>[TEST] Quick Ingestion</t>
        </is>
      </c>
      <c r="O66" t="inlineStr">
        <is>
          <t>Mock</t>
        </is>
      </c>
      <c r="P66" t="inlineStr">
        <is>
          <t>Mock RxCU83 ครั้งที่ 1</t>
        </is>
      </c>
      <c r="Q66" t="inlineStr">
        <is>
          <t>1. Titrations</t>
        </is>
      </c>
      <c r="R66" t="inlineStr">
        <is>
          <t>CASE_PRD_M83_IDA_C01_Q5</t>
        </is>
      </c>
    </row>
    <row r="67">
      <c r="A67" t="n">
        <v>65</v>
      </c>
      <c r="B67" t="inlineStr">
        <is>
          <t>การศึกษาในผู้ป่วย 500 คนที่สงสัยว่าเป็นโรคโลหิตจาง (anemia) นักวิจัยได้วัดระดับ Hemoglobin (Hb, g/dL) ของผู้ป่วย และแบ่งกลุ่มผู้ป่วยตามเพศ (ชาย/หญิง) เพื่อศึกษาระดับ Hb ที่แตกต่างกันระหว่างเพศ ข้อใดถูกต้องเกี่ยวกับชนิดของตัวแปรและการเลือกใช้การวิเคราะห์ทางสถิติ</t>
        </is>
      </c>
      <c r="D67" t="inlineStr">
        <is>
          <t>Hb เป็นตัวแปรเชิงกลุ่ม (categorical variable) เสมอ จึงควรใช้ Chi-square test ในการเปรียบเทียบระหว่างเพศ</t>
        </is>
      </c>
      <c r="E67" t="inlineStr">
        <is>
          <t>Hb เป็นตัวแปรเชิงจำนวนต่อเนื่อง (continuous variable) หากมีการกระจายแบบปกติ ควรใช้ Independent t-test (หากไม่ปกติใช้ Mann-Whitney U test)</t>
        </is>
      </c>
      <c r="F67" t="inlineStr">
        <is>
          <t>หากจำแนก Hb เป็นกลุ่ม สามารถใช้ Chi-square test ในการหาความสัมพันธ์ระหว่างเพศได้</t>
        </is>
      </c>
      <c r="G67" t="inlineStr">
        <is>
          <t>Hb เป็นข้อมูลเชิงจำนวน แต่ควรใช้ Mann-Whitney U Test ในการวิเคราะห์เสมอเนื่องจากข้อมูลชีววิทยามักไม่ปกติ</t>
        </is>
      </c>
      <c r="H67" t="inlineStr">
        <is>
          <t>Hb เป็นตัวแปร ordinal เนื่องจากมีค่าจากต่ำไปสูง</t>
        </is>
      </c>
      <c r="I67" t="n">
        <v>2</v>
      </c>
      <c r="J67" t="inlineStr">
        <is>
          <t>✅ คำตอบที่ถูกต้อง: ข้อ ข. Hb เป็นตัวแปรเชิงจำนวนต่อเนื่อง (continuous variable) หากมีการกระจายแบบปกติ ควรใช้ Independent t-test (หากไม่ปกติใช้ Mann-Whitney U test)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ระดับ Hemoglobin ที่ถูกจำแนกออกเป็นกลุ่ม (เช่น ซีด vs ไม่ซีด) จะกลายเป็นตัวแปรประเภท Categorical variable ซึ่งสามารถทดสอบความสัมพันธ์กับกลุ่มเพศ (ชาย/หญิง) โดยใช้ Chi-square test ได้
🔍 ข้ออื่นผิดเพราะอะไร:
- ข้อ ก. (Hb เป็นตัวแปรเชิงกลุ่ม (categorical variable) เสมอ จึงควรใช้): ไม่ถูกต้องตามหลักการรักษาและกลไกเภสัชวิทยาในข้อนี้
- ข้อ ค. (หากจำแนก Hb เป็นกลุ่ม สามารถใช้ Chi-square test ในการหาความส): ไม่ถูกต้องตามหลักการรักษาและกลไกเภสัชวิทยาในข้อนี้
- ข้อ ง. (Hb เป็นข้อมูลเชิงจำนวน แต่ควรใช้ Mann-Whitney U Test ในการวิ): ไม่ถูกต้องตามหลักการรักษาและกลไกเภสัชวิทยาในข้อนี้
- ข้อ จ. (Hb เป็นตัวแปร ordinal เนื่องจากมีค่าจากต่ำไปสูง):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67" t="inlineStr">
        <is>
          <t>Research &amp; Biostats</t>
        </is>
      </c>
      <c r="M67" t="inlineStr">
        <is>
          <t>SAP</t>
        </is>
      </c>
      <c r="N67" t="inlineStr">
        <is>
          <t>[TEST] Quick Ingestion</t>
        </is>
      </c>
      <c r="O67" t="inlineStr">
        <is>
          <t>Mock</t>
        </is>
      </c>
      <c r="P67" t="inlineStr">
        <is>
          <t>Mock RxCU83 ครั้งที่ 1</t>
        </is>
      </c>
      <c r="Q67" t="inlineStr">
        <is>
          <t>2. Pharmacy Administration &amp; Sy</t>
        </is>
      </c>
      <c r="R67" t="inlineStr">
        <is>
          <t>CASE_SAP_M83_IDA_C01_Q1</t>
        </is>
      </c>
    </row>
    <row r="68">
      <c r="A68" t="n">
        <v>66</v>
      </c>
      <c r="B68" t="inlineStr">
        <is>
          <t>ผู้ป่วยหญิง 58 ปี นน. 66 กก. สส. 163 ซม. ECOG 1 มาด้วยไอเรื้อรัง กินยากดไอไม่หาย ได้รับ amlodipine สูบบุหรี่ 20 pack-year ดื่มแอลกอฮอล์สัปดาห์ละ 2 ครั้ง ตรวจพบ: EGFR mutation: negative, PD-L1 tumor proportion score (TPS) 80% (High); Dx: Non-small cell lung cancer (adenocarcinoma) stage IV metastasis to liver ควรให้ยาใดเป็น First-line immunotherapy</t>
        </is>
      </c>
      <c r="D68" t="inlineStr">
        <is>
          <t>Atezolizumab + Bevacizumab</t>
        </is>
      </c>
      <c r="E68" t="inlineStr">
        <is>
          <t>Amivantamab + Lazertinib</t>
        </is>
      </c>
      <c r="F68" t="inlineStr">
        <is>
          <t>Carboplatin + Paclitaxel</t>
        </is>
      </c>
      <c r="G68" t="inlineStr">
        <is>
          <t>Osimertinib + Pemetrexed</t>
        </is>
      </c>
      <c r="H68" t="inlineStr">
        <is>
          <t>Pembrolizumab monotherapy</t>
        </is>
      </c>
      <c r="I68" t="n">
        <v>5</v>
      </c>
      <c r="J68" t="inlineStr">
        <is>
          <t>✅ คำตอบที่ถูกต้อง: ข้อ จ. Pembrolizumab monotherapy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ผู้ป่วย Advanced/Metastatic NSCLC ที่ไม่มี EGFR/ALK mutation และมีระดับ PD-L1 TPS ≥ 50% (High expression) สามารถเลือกใช้ Pembrolizumab monotherapy เป็น First-line treatment ได้อย่างมีประสิทธิภาพ
🔍 ข้ออื่นผิดเพราะอะไร:
- ข้อ ก. (Atezolizumab + Bevacizumab): ไม่ถูกต้องตามหลักการรักษาและกลไกเภสัชวิทยาในข้อนี้
- ข้อ ข. (Amivantamab + Lazertinib): ไม่ถูกต้องตามหลักการรักษาและกลไกเภสัชวิทยาในข้อนี้
- ข้อ ค. (Carboplatin + Paclitaxel): ไม่ถูกต้องตามหลักการรักษาและกลไกเภสัชวิทยาในข้อนี้
- ข้อ ง. (Osimertinib + Pemetrexed):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68" t="inlineStr">
        <is>
          <t>Oncologic</t>
        </is>
      </c>
      <c r="M68" t="inlineStr">
        <is>
          <t>Clinic</t>
        </is>
      </c>
      <c r="N68" t="inlineStr">
        <is>
          <t>[TEST] Quick Ingestion</t>
        </is>
      </c>
      <c r="O68" t="inlineStr">
        <is>
          <t>Mock</t>
        </is>
      </c>
      <c r="P68" t="inlineStr">
        <is>
          <t>Mock RxCU83 ครั้งที่ 1</t>
        </is>
      </c>
      <c r="Q68" t="inlineStr">
        <is>
          <t>14. Oncologic</t>
        </is>
      </c>
      <c r="R68" t="inlineStr">
        <is>
          <t>CASE_CLN_M83_LUNG_C01_Q1</t>
        </is>
      </c>
    </row>
    <row r="69">
      <c r="A69" t="n">
        <v>67</v>
      </c>
      <c r="B69" t="inlineStr">
        <is>
          <t>ในผู้ป่วยที่ได้รับยาเคมีบำบัดหรือยาภูมิคุ้มกันบำบัดรักษาโรคมะเร็งปอด ควรเริ่มนัดติดตามอาการไม่พึงประสงค์และการตอบสนองเบื้องต้นของผู้ป่วยหลังเริ่มการรักษาเมื่อใด</t>
        </is>
      </c>
      <c r="D69" t="inlineStr">
        <is>
          <t>หลัง 1-2 สัปดาห์</t>
        </is>
      </c>
      <c r="E69" t="inlineStr">
        <is>
          <t>หลัง 1 เดือน</t>
        </is>
      </c>
      <c r="F69" t="inlineStr">
        <is>
          <t>หลัง 2 เดือน</t>
        </is>
      </c>
      <c r="G69" t="inlineStr">
        <is>
          <t>หลังสิ้นสุดการรักษาทั้งหมด</t>
        </is>
      </c>
      <c r="H69" t="inlineStr">
        <is>
          <t>ไม่จำเป็นต้องติดตาม</t>
        </is>
      </c>
      <c r="I69" t="n">
        <v>1</v>
      </c>
      <c r="J69" t="inlineStr">
        <is>
          <t>✅ คำตอบที่ถูกต้อง: ข้อ ก. หลัง 1-2 สัปดาห์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การติดตาม ADR เฉียบพลัน, toxicities ต่ออวัยวะต่างๆ หรือภาวะแทรกซ้อนจากการรักษาด้วยยามะเร็ง ควรติดตามอย่างใกล้ชิดตั้งแต่ 1–2 สัปดาห์แรกหลังได้รับยา
🔍 ข้ออื่นผิดเพราะอะไร:
- ข้อ ข. (หลัง 1 เดือน): ไม่ถูกต้องตามหลักการรักษาและกลไกเภสัชวิทยาในข้อนี้
- ข้อ ค. (หลัง 2 เดือน): ไม่ถูกต้องตามหลักการรักษาและกลไกเภสัชวิทยาในข้อนี้
- ข้อ ง. (หลังสิ้นสุดการรักษาทั้งหมด): ไม่ถูกต้องตามหลักการรักษาและกลไกเภสัชวิทยาในข้อนี้
- ข้อ จ. (ไม่จำเป็นต้องติดตาม):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69" t="inlineStr">
        <is>
          <t>Oncologic</t>
        </is>
      </c>
      <c r="M69" t="inlineStr">
        <is>
          <t>Clinic</t>
        </is>
      </c>
      <c r="N69" t="inlineStr">
        <is>
          <t>[TEST] Quick Ingestion</t>
        </is>
      </c>
      <c r="O69" t="inlineStr">
        <is>
          <t>Mock</t>
        </is>
      </c>
      <c r="P69" t="inlineStr">
        <is>
          <t>Mock RxCU83 ครั้งที่ 1</t>
        </is>
      </c>
      <c r="Q69" t="inlineStr">
        <is>
          <t>14. Oncologic</t>
        </is>
      </c>
      <c r="R69" t="inlineStr">
        <is>
          <t>CASE_CLN_M83_LUNG_C01_Q2</t>
        </is>
      </c>
    </row>
    <row r="70">
      <c r="A70" t="n">
        <v>68</v>
      </c>
      <c r="B70" t="inlineStr">
        <is>
          <t>ข้อใดถูกต้องเกี่ยวกับอาการไม่พึงประสงค์ทางภูมิคุ้มกัน (immune-related adverse events: irAEs) จากการใช้ยากลุ่ม Immune checkpoint inhibitors</t>
        </is>
      </c>
      <c r="D70" t="inlineStr">
        <is>
          <t>ลำดับการเกิดคือ colitis &gt; endocrinepathy &gt; skin &gt; liver toxicity</t>
        </is>
      </c>
      <c r="E70" t="inlineStr">
        <is>
          <t>Endocrine toxicity คือการเกิด hypothyroidism ให้รักษาด้วย high-dose steroid เสมอ</t>
        </is>
      </c>
      <c r="F70" t="inlineStr">
        <is>
          <t>สามารถเกิดได้กับหลายอวัยวะ (ผิวหนัง ทางเดินอาหาร ตับ ต่อมไร้ท่อ ปอด) และเกิดขึ้นได้แม้จะหยุดยาไปแล้ว</t>
        </is>
      </c>
      <c r="G70" t="inlineStr">
        <is>
          <t>ไม่จำเป็นต้องหยุดยา และอาการสามารถหายได้เองเสมอโดยไม่ต้องใช้ยาคอร์ติโคสเตียรอยด์</t>
        </is>
      </c>
      <c r="H70" t="inlineStr">
        <is>
          <t>ผื่นทางผิวหนังจะเกิดเฉพาะกับผู้ป่วยที่มีผล EGFR mutation positive เท่านั้น</t>
        </is>
      </c>
      <c r="I70" t="n">
        <v>3</v>
      </c>
      <c r="J70" t="inlineStr">
        <is>
          <t>✅ คำตอบที่ถูกต้อง: ข้อ ค. สามารถเกิดได้กับหลายอวัยวะ (ผิวหนัง ทางเดินอาหาร ตับ ต่อมไร้ท่อ ปอด) และเกิดขึ้นได้แม้จะหยุดยาไปแล้ว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irAEs สามารถส่งผลกระทบต่ออวัยวะใดก็ได้ในร่างกาย และเนื่องจากระบบภูมิคุ้มกันถูกกระตุ้น อาการแสดงอาจเกิดขึ้นล่าช้าหรือคงอยู่ได้นานหลายเดือนแม้จะหยุดการให้ยาไปแล้ว
🔍 ข้ออื่นผิดเพราะอะไร:
- ข้อ ก. (ลำดับการเกิดคือ colitis &gt; endocrinepathy &gt; skin &gt; liver toxi): ไม่ถูกต้องตามหลักการรักษาและกลไกเภสัชวิทยาในข้อนี้
- ข้อ ข. (Endocrine toxicity คือการเกิด hypothyroidism ให้รักษาด้วย hi): ไม่ถูกต้องตามหลักการรักษาและกลไกเภสัชวิทยาในข้อนี้
- ข้อ ง. (ไม่จำเป็นต้องหยุดยา และอาการสามารถหายได้เองเสมอโดยไม่ต้องใช้): ไม่ถูกต้องตามหลักการรักษาและกลไกเภสัชวิทยาในข้อนี้
- ข้อ จ. (ผื่นทางผิวหนังจะเกิดเฉพาะกับผู้ป่วยที่มีผล EGFR mutation pos):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70" t="inlineStr">
        <is>
          <t>Oncologic</t>
        </is>
      </c>
      <c r="M70" t="inlineStr">
        <is>
          <t>Clinic</t>
        </is>
      </c>
      <c r="N70" t="inlineStr">
        <is>
          <t>[TEST] Quick Ingestion</t>
        </is>
      </c>
      <c r="O70" t="inlineStr">
        <is>
          <t>Mock</t>
        </is>
      </c>
      <c r="P70" t="inlineStr">
        <is>
          <t>Mock RxCU83 ครั้งที่ 1</t>
        </is>
      </c>
      <c r="Q70" t="inlineStr">
        <is>
          <t>14. Oncologic</t>
        </is>
      </c>
      <c r="R70" t="inlineStr">
        <is>
          <t>CASE_CLN_M83_LUNG_C01_Q3</t>
        </is>
      </c>
    </row>
    <row r="71">
      <c r="A71" t="n">
        <v>69</v>
      </c>
      <c r="B71" t="inlineStr">
        <is>
          <t>ยา Pembrolizumab ที่เลือกใช้ในผู้ป่วยรายนี้ มีกลไกการออกฤทธิ์เกี่ยวข้องกับ biomarker ใด</t>
        </is>
      </c>
      <c r="D71" t="inlineStr">
        <is>
          <t>จับกับ MHC class 1 เพิ่ม antigen presentation</t>
        </is>
      </c>
      <c r="E71" t="inlineStr">
        <is>
          <t>จับ CTLA-4 บน T cell เพิ่มการทำงานของ Treg</t>
        </is>
      </c>
      <c r="F71" t="inlineStr">
        <is>
          <t>จับ PD-L1 บน tumor cell เพิ่ม cytotoxic T lymphocyte</t>
        </is>
      </c>
      <c r="G71" t="inlineStr">
        <is>
          <t>จับกับ PD-1 receptor บน T cell ยับยั้งไม่ให้จับกับ PD-L1 ส่งผลให้ฟื้นคืนการทำงานของ T cell ในการกำจัดเซลล์มะเร็ง</t>
        </is>
      </c>
      <c r="H71" t="inlineStr">
        <is>
          <t>จับ EGFR เพื่อหยุดสัญญาณกระตุ้นการแบ่งตัวของเซลล์</t>
        </is>
      </c>
      <c r="I71" t="n">
        <v>4</v>
      </c>
      <c r="J71" t="inlineStr">
        <is>
          <t>✅ คำตอบที่ถูกต้อง: ข้อ ง. จับกับ PD-1 receptor บน T cell ยับยั้งไม่ให้จับกับ PD-L1 ส่งผลให้ฟื้นคืนการทำงานของ T cell ในการกำจัดเซลล์มะเร็ง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Pembrolizumab เป็น Humanized monoclonal antibody ที่ออกฤทธิ์จับกับ PD-1 receptor บน T-lymphocyte ขัดขวางไม่ให้จับกับ PD-L1/PD-L2 บนผิวเซลล์มะเร็ง ทำให้เซลล์ T-cell สามารถทำลายเซลล์มะเร็งได้
🔍 ข้ออื่นผิดเพราะอะไร:
- ข้อ ก. (จับกับ MHC class 1 เพิ่ม antigen presentation): ไม่ถูกต้องตามหลักการรักษาและกลไกเภสัชวิทยาในข้อนี้
- ข้อ ข. (จับ CTLA-4 บน T cell เพิ่มการทำงานของ Treg): ไม่ถูกต้องตามหลักการรักษาและกลไกเภสัชวิทยาในข้อนี้
- ข้อ ค. (จับ PD-L1 บน tumor cell เพิ่ม cytotoxic T lymphocyte): ไม่ถูกต้องตามหลักการรักษาและกลไกเภสัชวิทยาในข้อนี้
- ข้อ จ. (จับ EGFR เพื่อหยุดสัญญาณกระตุ้นการแบ่งตัวของเซลล์):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71" t="inlineStr">
        <is>
          <t>Oncologic</t>
        </is>
      </c>
      <c r="M71" t="inlineStr">
        <is>
          <t>Clinic</t>
        </is>
      </c>
      <c r="N71" t="inlineStr">
        <is>
          <t>[TEST] Quick Ingestion</t>
        </is>
      </c>
      <c r="O71" t="inlineStr">
        <is>
          <t>Mock</t>
        </is>
      </c>
      <c r="P71" t="inlineStr">
        <is>
          <t>Mock RxCU83 ครั้งที่ 1</t>
        </is>
      </c>
      <c r="Q71" t="inlineStr">
        <is>
          <t>14. Oncologic</t>
        </is>
      </c>
      <c r="R71" t="inlineStr">
        <is>
          <t>CASE_CLN_M83_LUNG_C01_Q4</t>
        </is>
      </c>
    </row>
    <row r="72">
      <c r="A72" t="n">
        <v>70</v>
      </c>
      <c r="B72" t="inlineStr">
        <is>
          <t>ถ้าผลการตรวจเพิ่มเติมพบว่าผู้ป่วยรายนี้มี EGFR exon 19 deletion เป็นผลบวก (Positive) ควรปรับเปลี่ยนแผนการรักษาเป็นข้อใด</t>
        </is>
      </c>
      <c r="D72" t="inlineStr">
        <is>
          <t>รักษาตามเดิมด้วย Pembrolizumab monotherapy</t>
        </is>
      </c>
      <c r="E72" t="inlineStr">
        <is>
          <t>Pembrolizumab ร่วมกับเคมีบำบัด</t>
        </is>
      </c>
      <c r="F72" t="inlineStr">
        <is>
          <t>Cetuximab monotherapy</t>
        </is>
      </c>
      <c r="G72" t="inlineStr">
        <is>
          <t>Bevacizumab + carboplatin + paclitaxel</t>
        </is>
      </c>
      <c r="H72" t="inlineStr">
        <is>
          <t>EGFR tyrosine kinase inhibitor (EGFR-TKI เช่น Osimertinib)</t>
        </is>
      </c>
      <c r="I72" t="n">
        <v>5</v>
      </c>
      <c r="J72" t="inlineStr">
        <is>
          <t>✅ คำตอบที่ถูกต้อง: ข้อ จ. EGFR tyrosine kinase inhibitor (EGFR-TKI เช่น Osimertinib)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หากตรวจพบความผิดปกติทางพันธุกรรมชนิด EGFR sensitizing mutation (เช่น Exon 19 deletion หรือ L858R) การรักษามาตรฐานอันดับแรกคือการใช้ยากลุ่ม Targeted therapy (EGFR-TKIs) เช่น Osimertinib
🔍 ข้ออื่นผิดเพราะอะไร:
- ข้อ ก. (รักษาตามเดิมด้วย Pembrolizumab monotherapy): ไม่ถูกต้องตามหลักการรักษาและกลไกเภสัชวิทยาในข้อนี้
- ข้อ ข. (Pembrolizumab ร่วมกับเคมีบำบัด): ไม่ถูกต้องตามหลักการรักษาและกลไกเภสัชวิทยาในข้อนี้
- ข้อ ค. (Cetuximab monotherapy): ไม่ถูกต้องตามหลักการรักษาและกลไกเภสัชวิทยาในข้อนี้
- ข้อ ง. (Bevacizumab + carboplatin + paclitaxel):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72" t="inlineStr">
        <is>
          <t>Oncologic</t>
        </is>
      </c>
      <c r="M72" t="inlineStr">
        <is>
          <t>Clinic</t>
        </is>
      </c>
      <c r="N72" t="inlineStr">
        <is>
          <t>[TEST] Quick Ingestion</t>
        </is>
      </c>
      <c r="O72" t="inlineStr">
        <is>
          <t>Mock</t>
        </is>
      </c>
      <c r="P72" t="inlineStr">
        <is>
          <t>Mock RxCU83 ครั้งที่ 1</t>
        </is>
      </c>
      <c r="Q72" t="inlineStr">
        <is>
          <t>14. Oncologic</t>
        </is>
      </c>
      <c r="R72" t="inlineStr">
        <is>
          <t>CASE_CLN_M83_LUNG_C01_Q5</t>
        </is>
      </c>
    </row>
    <row r="73">
      <c r="A73" t="n">
        <v>71</v>
      </c>
      <c r="B73" t="inlineStr">
        <is>
          <t>ลักษณะสำคัญของ Monoclonal antibody (mAb) ที่ทำให้ต้องเตรียมในรูปแบบยาฉีด (Injectable dosage form) เท่านั้น คือข้อใด</t>
        </is>
      </c>
      <c r="D73" t="inlineStr">
        <is>
          <t>ขนาดโมเลกุลเล็ก ดูดซึมผ่าน GI tract ได้ดี</t>
        </is>
      </c>
      <c r="E73" t="inlineStr">
        <is>
          <t>เป็นโปรตีนโมเลกุลใหญ่ ไวต่อเอนไซม์ protease และถูกทำลายในทางเดินอาหารเมื่อให้โดยการรับประทาน</t>
        </is>
      </c>
      <c r="F73" t="inlineStr">
        <is>
          <t>คงตัวสูงในสภาวะ pH ที่เป็นกรดของกระเพาะอาหาร</t>
        </is>
      </c>
      <c r="G73" t="inlineStr">
        <is>
          <t>ผ่าน hepatic first-pass metabolism ได้ดีมาก</t>
        </is>
      </c>
      <c r="H73" t="inlineStr">
        <is>
          <t>มีค่า Log P สูงมากจึงดูดซึมได้รวดเร็ว</t>
        </is>
      </c>
      <c r="I73" t="n">
        <v>2</v>
      </c>
      <c r="J73" t="inlineStr">
        <is>
          <t>✅ คำตอบที่ถูกต้อง: ข้อ ข. เป็นโปรตีนโมเลกุลใหญ่ ไวต่อเอนไซม์ protease และถูกทำลายในทางเดินอาหารเมื่อให้โดยการรับประทาน
💡 Background: การบริบาลทางเภสัชกรรมและการเตรียมยาในหัวข้อ 10. Biotech Products (Track: Product) มีความสำคัญอย่างยิ่งต่อการประเมินผู้ป่วยและการประกันคุณภาพยา
🎯 ทำไมข้อนี้ถึงถูก: สารชีววัตถุประเภทแอนติบอดีเป็นโปรตีนโมเลกุลขนาดใหญ่ ซึ่งจะถูกกรดในกระเพาะอาหารทำให้เสียสภาพ (Denaturation) และถูกย่อยสลายด้วยเอนไซม์ Protease ในทางเดินอาหารจนหมด จึงไม่สามารถบริหารโดยการรับประทานได้
🔍 ข้ออื่นผิดเพราะอะไร:
- ข้อ ก. (ขนาดโมเลกุลเล็ก ดูดซึมผ่าน GI tract ได้ดี): ไม่ถูกต้องตามหลักการรักษาและกลไกเภสัชวิทยาในข้อนี้
- ข้อ ค. (คงตัวสูงในสภาวะ pH ที่เป็นกรดของกระเพาะอาหาร): ไม่ถูกต้องตามหลักการรักษาและกลไกเภสัชวิทยาในข้อนี้
- ข้อ ง. (ผ่าน hepatic first-pass metabolism ได้ดีมาก): ไม่ถูกต้องตามหลักการรักษาและกลไกเภสัชวิทยาในข้อนี้
- ข้อ จ. (มีค่า Log P สูงมากจึงดูดซึมได้รวดเร็ว): ไม่ถูกต้องตามหลักการรักษาและกลไกเภสัชวิทยาในข้อนี้
📖 Guideline อ้างอิง: WHO Guidelines on Evaluation of Similar Biotherapeutic Products (SBPs) &amp; USP General Chapter &lt;129&gt; Analytical Procedures for Recombinant Therapeutic Monoclonal Antibodies
📌 จุดจำก่อนสอบ: ทบทวนหลักการสำคัญ ข้อบ่งใช้ กลไกของยา และข้อกำหนดทางเภสัชตำรับในหมวด 10. Biotech Products ให้แม่นยำก่อนสอบ</t>
        </is>
      </c>
      <c r="L73" t="inlineStr">
        <is>
          <t>Biotech Products</t>
        </is>
      </c>
      <c r="M73" t="inlineStr">
        <is>
          <t>Product</t>
        </is>
      </c>
      <c r="N73" t="inlineStr">
        <is>
          <t>[TEST] Quick Ingestion</t>
        </is>
      </c>
      <c r="O73" t="inlineStr">
        <is>
          <t>Mock</t>
        </is>
      </c>
      <c r="P73" t="inlineStr">
        <is>
          <t>Mock RxCU83 ครั้งที่ 1</t>
        </is>
      </c>
      <c r="Q73" t="inlineStr">
        <is>
          <t>10. Biotech Products</t>
        </is>
      </c>
      <c r="R73" t="inlineStr">
        <is>
          <t>CASE_PRD_M83_LUNG_C01_Q1</t>
        </is>
      </c>
    </row>
    <row r="74">
      <c r="A74" t="n">
        <v>72</v>
      </c>
      <c r="B74" t="inlineStr">
        <is>
          <t>ข้อใดส่งผลกระทบต่อความไม่คงตัวของ pembrolizumab ในรูปแบบสารละลายสำหรับยาฉีดมากที่สุดในระหว่างการเตรียมและการจัดเก็บ</t>
        </is>
      </c>
      <c r="D74" t="inlineStr">
        <is>
          <t>Hydrolysis ที่ตำแหน่ง ester bond</t>
        </is>
      </c>
      <c r="E74" t="inlineStr">
        <is>
          <t>Aggregation (การรวมกลุ่มของโปรตีน) เมื่อเกิดการเปลี่ยนแปลง pH หรือการเขย่าอย่างรุนแรง</t>
        </is>
      </c>
      <c r="F74" t="inlineStr">
        <is>
          <t>Oxidation ที่ sulfhydryl ของ excipient</t>
        </is>
      </c>
      <c r="G74" t="inlineStr">
        <is>
          <t>Crystallization เมื่ออุณหภูมิลดต่ำลง</t>
        </is>
      </c>
      <c r="H74" t="inlineStr">
        <is>
          <t>Racemization ที่ chiral center</t>
        </is>
      </c>
      <c r="I74" t="n">
        <v>2</v>
      </c>
      <c r="J74" t="inlineStr">
        <is>
          <t>✅ คำตอบที่ถูกต้อง: ข้อ ข. Aggregation (การรวมกลุ่มของโปรตีน) เมื่อเกิดการเปลี่ยนแปลง pH หรือการเขย่าอย่างรุนแรง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ยาชีววัตถุกลุ่มโปรตีนและ mAb ไวต่อแรงเฉือนเชิงกล (Shear stress จากการเขย่า) และการเปลี่ยนแปลงประจุ/pH ซึ่งจะเหนี่ยวนำให้โปรตีนคลายตัวและเกิดการรวมกลุ่มกันเป็นตะกอน (Protein aggregation)
🔍 ข้ออื่นผิดเพราะอะไร:
- ข้อ ก. (Hydrolysis ที่ตำแหน่ง ester bond): ไม่ถูกต้องตามหลักการรักษาและกลไกเภสัชวิทยาในข้อนี้
- ข้อ ค. (Oxidation ที่ sulfhydryl ของ excipient): ไม่ถูกต้องตามหลักการรักษาและกลไกเภสัชวิทยาในข้อนี้
- ข้อ ง. (Crystallization เมื่ออุณหภูมิลดต่ำลง): ไม่ถูกต้องตามหลักการรักษาและกลไกเภสัชวิทยาในข้อนี้
- ข้อ จ. (Racemization ที่ chiral center):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74" t="inlineStr">
        <is>
          <t>Biosimilars &amp; Quality Control</t>
        </is>
      </c>
      <c r="M74" t="inlineStr">
        <is>
          <t>Product</t>
        </is>
      </c>
      <c r="N74" t="inlineStr">
        <is>
          <t>[TEST] Quick Ingestion</t>
        </is>
      </c>
      <c r="O74" t="inlineStr">
        <is>
          <t>Mock</t>
        </is>
      </c>
      <c r="P74" t="inlineStr">
        <is>
          <t>Mock RxCU83 ครั้งที่ 1</t>
        </is>
      </c>
      <c r="Q74" t="inlineStr">
        <is>
          <t>1. Titrations</t>
        </is>
      </c>
      <c r="R74" t="inlineStr">
        <is>
          <t>CASE_PRD_M83_LUNG_C01_Q2</t>
        </is>
      </c>
    </row>
    <row r="75">
      <c r="A75" t="n">
        <v>73</v>
      </c>
      <c r="B75" t="inlineStr">
        <is>
          <t>ข้อใดเป็นสารช่วย (Excipients) ที่นิยมใช้ใน formulation ของยาฉีด monoclonal antibody เพื่อลดการเกิด aggregation และเพิ่ม stability ของโปรตีน</t>
        </is>
      </c>
      <c r="D75" t="inlineStr">
        <is>
          <t>Sorbitol</t>
        </is>
      </c>
      <c r="E75" t="inlineStr">
        <is>
          <t>Mannitol</t>
        </is>
      </c>
      <c r="F75" t="inlineStr">
        <is>
          <t>Polysorbate 80 (Surfactant)</t>
        </is>
      </c>
      <c r="G75" t="inlineStr">
        <is>
          <t>Sodium Chloride</t>
        </is>
      </c>
      <c r="H75" t="inlineStr">
        <is>
          <t>PEG 400</t>
        </is>
      </c>
      <c r="I75" t="n">
        <v>3</v>
      </c>
      <c r="J75" t="inlineStr">
        <is>
          <t>✅ คำตอบที่ถูกต้อง: ข้อ ค. Polysorbate 80 (Surfactant)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Polysorbate 80 หรือ Polysorbate 20 เป็นนอนไอออนิกเซอร์แฟกแทนต์ที่ช่วยแย่งจับที่รอยต่อระหว่างของเหลวกับอากาศ/ผิวภาชนะ ป้องกันไม่ให้โปรตีนสัมผัสพื้นผิวและลดการเกิดการรวมกลุ่ม (Anti-aggregation)
🔍 ข้ออื่นผิดเพราะอะไร:
- ข้อ ก. (Sorbitol): ไม่ถูกต้องตามหลักการรักษาและกลไกเภสัชวิทยาในข้อนี้
- ข้อ ข. (Mannitol): ไม่ถูกต้องตามหลักการรักษาและกลไกเภสัชวิทยาในข้อนี้
- ข้อ ง. (Sodium Chloride): ไม่ถูกต้องตามหลักการรักษาและกลไกเภสัชวิทยาในข้อนี้
- ข้อ จ. (PEG 400):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75" t="inlineStr">
        <is>
          <t>Excipients classification</t>
        </is>
      </c>
      <c r="M75" t="inlineStr">
        <is>
          <t>Product</t>
        </is>
      </c>
      <c r="N75" t="inlineStr">
        <is>
          <t>[TEST] Quick Ingestion</t>
        </is>
      </c>
      <c r="O75" t="inlineStr">
        <is>
          <t>Mock</t>
        </is>
      </c>
      <c r="P75" t="inlineStr">
        <is>
          <t>Mock RxCU83 ครั้งที่ 1</t>
        </is>
      </c>
      <c r="Q75" t="inlineStr">
        <is>
          <t>6. Solid Dosage Forms</t>
        </is>
      </c>
      <c r="R75" t="inlineStr">
        <is>
          <t>CASE_PRD_M83_LUNG_C01_Q3</t>
        </is>
      </c>
    </row>
    <row r="76">
      <c r="A76" t="n">
        <v>74</v>
      </c>
      <c r="B76" t="inlineStr">
        <is>
          <t>ข้อใดเป็นเทคนิคที่เหมาะสมในการพิสูจน์ Chirality / อัตลักษณ์การหมุนระนาบแสงของวัตถุดิบยา Paclitaxel</t>
        </is>
      </c>
      <c r="D76" t="inlineStr">
        <is>
          <t>NIR (Near infrared spectroscopy)</t>
        </is>
      </c>
      <c r="E76" t="inlineStr">
        <is>
          <t>Karl Fischer titration</t>
        </is>
      </c>
      <c r="F76" t="inlineStr">
        <is>
          <t>Polarimeter (การวัด Optical rotation)</t>
        </is>
      </c>
      <c r="G76" t="inlineStr">
        <is>
          <t>Refractometer</t>
        </is>
      </c>
      <c r="H76" t="inlineStr">
        <is>
          <t>Mass spectrometry</t>
        </is>
      </c>
      <c r="I76" t="n">
        <v>3</v>
      </c>
      <c r="J76" t="inlineStr">
        <is>
          <t>✅ คำตอบที่ถูกต้อง: ข้อ ค. Polarimeter (การวัด Optical rotation)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Paclitaxel เป็นโมเลกุลที่มีศูนย์ไครัล (Chiral centers) หลายตำแหน่ง การวัดความสามารถในการหมุนระนาบของแสงโพลาไรซ์ (Optical rotation / Specific rotation) ด้วยเครื่อง Polarimeter จึงเป็นวิธีจำเพาะในการตรวจสอบ Chiral purity และอัตลักษณ์
🔍 ข้ออื่นผิดเพราะอะไร:
- ข้อ ก. (NIR (Near infrared spectroscopy)): ไม่ถูกต้องตามหลักการรักษาและกลไกเภสัชวิทยาในข้อนี้
- ข้อ ข. (Karl Fischer titration): ไม่ถูกต้องตามหลักการรักษาและกลไกเภสัชวิทยาในข้อนี้
- ข้อ ง. (Refractometer): ไม่ถูกต้องตามหลักการรักษาและกลไกเภสัชวิทยาในข้อนี้
- ข้อ จ. (Mass spectrometry):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76" t="inlineStr">
        <is>
          <t>Polarimetry</t>
        </is>
      </c>
      <c r="M76" t="inlineStr">
        <is>
          <t>Product</t>
        </is>
      </c>
      <c r="N76" t="inlineStr">
        <is>
          <t>[TEST] Quick Ingestion</t>
        </is>
      </c>
      <c r="O76" t="inlineStr">
        <is>
          <t>Mock</t>
        </is>
      </c>
      <c r="P76" t="inlineStr">
        <is>
          <t>Mock RxCU83 ครั้งที่ 1</t>
        </is>
      </c>
      <c r="Q76" t="inlineStr">
        <is>
          <t>1. Titrations</t>
        </is>
      </c>
      <c r="R76" t="inlineStr">
        <is>
          <t>CASE_PRD_M83_LUNG_C01_Q4</t>
        </is>
      </c>
    </row>
    <row r="77">
      <c r="A77" t="n">
        <v>75</v>
      </c>
      <c r="B77" t="inlineStr">
        <is>
          <t>เหตุผลหลักในการตรวจวิเคราะห์ Bacterial Endotoxin Test (BET) ในยาฉีด Paclitaxel injection คือข้อใด</t>
        </is>
      </c>
      <c r="D77" t="inlineStr">
        <is>
          <t>เพื่อให้มั่นใจว่าไม่มีเชื้อราเจริญเติบโตในยา</t>
        </is>
      </c>
      <c r="E77" t="inlineStr">
        <is>
          <t>เพื่อป้องกันการเกิดปฏิกิริยาไข้ (Pyrogenic reaction / Endotoxin shock) ในผู้ป่วย</t>
        </is>
      </c>
      <c r="F77" t="inlineStr">
        <is>
          <t>เพื่อวัดความเข้มข้นของสารกันเสีย</t>
        </is>
      </c>
      <c r="G77" t="inlineStr">
        <is>
          <t>เพื่อประเมินความคงตัวของยาที่อุณหภูมิสูง</t>
        </is>
      </c>
      <c r="H77" t="inlineStr">
        <is>
          <t>เพื่อวัดความแรงในการออกฤทธิ์ต้านมะเร็ง</t>
        </is>
      </c>
      <c r="I77" t="n">
        <v>2</v>
      </c>
      <c r="J77" t="inlineStr">
        <is>
          <t>✅ คำตอบที่ถูกต้อง: ข้อ ข. เพื่อป้องกันการเกิดปฏิกิริยาไข้ (Pyrogenic reaction / Endotoxin shock) ในผู้ป่วย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เอนโดท็อกซินจากแบคทีเรียแกรมลบ (Lipopolysaccharide) เป็นสารก่อไข้รุนแรง (Pyrogen) หากปนเปื้อนในยาฉีดจะกระตุ้นเม็ดเลือดขาวให้หลั่งไซโตไคน์จนเกิดภาวะไข้ หนาวสั่น ช็อก หรือเสียชีวิตได้
🔍 ข้ออื่นผิดเพราะอะไร:
- ข้อ ก. (เพื่อให้มั่นใจว่าไม่มีเชื้อราเจริญเติบโตในยา): ไม่ถูกต้องตามหลักการรักษาและกลไกเภสัชวิทยาในข้อนี้
- ข้อ ค. (เพื่อวัดความเข้มข้นของสารกันเสีย): ไม่ถูกต้องตามหลักการรักษาและกลไกเภสัชวิทยาในข้อนี้
- ข้อ ง. (เพื่อประเมินความคงตัวของยาที่อุณหภูมิสูง): ไม่ถูกต้องตามหลักการรักษาและกลไกเภสัชวิทยาในข้อนี้
- ข้อ จ. (เพื่อวัดความแรงในการออกฤทธิ์ต้านมะเร็ง):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77" t="inlineStr">
        <is>
          <t>Sterility &amp; Pyrogen testing</t>
        </is>
      </c>
      <c r="M77" t="inlineStr">
        <is>
          <t>Product</t>
        </is>
      </c>
      <c r="N77" t="inlineStr">
        <is>
          <t>[TEST] Quick Ingestion</t>
        </is>
      </c>
      <c r="O77" t="inlineStr">
        <is>
          <t>Mock</t>
        </is>
      </c>
      <c r="P77" t="inlineStr">
        <is>
          <t>Mock RxCU83 ครั้งที่ 1</t>
        </is>
      </c>
      <c r="Q77" t="inlineStr">
        <is>
          <t>1. Titrations</t>
        </is>
      </c>
      <c r="R77" t="inlineStr">
        <is>
          <t>CASE_PRD_M83_LUNG_C01_Q5</t>
        </is>
      </c>
    </row>
    <row r="78">
      <c r="A78" t="n">
        <v>76</v>
      </c>
      <c r="B78" t="inlineStr">
        <is>
          <t>ข้อใดเป็นกลไกการออกฤทธิ์ของยา Anti-PD-1 ในการรักษาโรคมะเร็งปอดชนิดเซลล์ไม่เล็ก (NSCLC)</t>
        </is>
      </c>
      <c r="D78" t="inlineStr">
        <is>
          <t>จับกับ PD-L1 บนเซลล์มะเร็งโดยตรง</t>
        </is>
      </c>
      <c r="E78" t="inlineStr">
        <is>
          <t>จับกับ PD-1 receptor บน T cell เพื่อปลดล็อกการกดภูมิคุ้มกัน</t>
        </is>
      </c>
      <c r="F78" t="inlineStr">
        <is>
          <t>กระตุ้นให้เซลล์มะเร็งสร้าง antigen มากขึ้น</t>
        </is>
      </c>
      <c r="G78" t="inlineStr">
        <is>
          <t>จับกับ CTLA-4 บนผิวเซลล์เม็ดเลือดขาว</t>
        </is>
      </c>
      <c r="H78" t="inlineStr">
        <is>
          <t>จับกับ cytoplasmic tyrosine kinase domain</t>
        </is>
      </c>
      <c r="I78" t="n">
        <v>2</v>
      </c>
      <c r="J78" t="inlineStr">
        <is>
          <t>✅ คำตอบที่ถูกต้อง: ข้อ ข. จับกับ PD-1 receptor บน T cell เพื่อปลดล็อกการกดภูมิคุ้มกัน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ยา Anti-PD-1 (เช่น Pembrolizumab, Nivolumab) ออกฤทธิ์จับจำเพาะกับตัวรับ PD-1 บนเซลล์ T-lymphocyte เพื่อยับยั้งไม่ให้เกิดสัญญาณยับยั้งการทำงานของ T-cell ฟื้นฟูให้ระบบภูมิคุ้มกันเข้าทำลายเซลล์มะเร็งได้
🔍 ข้ออื่นผิดเพราะอะไร:
- ข้อ ก. (จับกับ PD-L1 บนเซลล์มะเร็งโดยตรง): ไม่ถูกต้องตามหลักการรักษาและกลไกเภสัชวิทยาในข้อนี้
- ข้อ ค. (กระตุ้นให้เซลล์มะเร็งสร้าง antigen มากขึ้น): ไม่ถูกต้องตามหลักการรักษาและกลไกเภสัชวิทยาในข้อนี้
- ข้อ ง. (จับกับ CTLA-4 บนผิวเซลล์เม็ดเลือดขาว): ไม่ถูกต้องตามหลักการรักษาและกลไกเภสัชวิทยาในข้อนี้
- ข้อ จ. (จับกับ cytoplasmic tyrosine kinase domain):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78" t="inlineStr">
        <is>
          <t>Oncologic</t>
        </is>
      </c>
      <c r="M78" t="inlineStr">
        <is>
          <t>Clinic</t>
        </is>
      </c>
      <c r="N78" t="inlineStr">
        <is>
          <t>[TEST] Quick Ingestion</t>
        </is>
      </c>
      <c r="O78" t="inlineStr">
        <is>
          <t>Mock</t>
        </is>
      </c>
      <c r="P78" t="inlineStr">
        <is>
          <t>Mock RxCU83 ครั้งที่ 1</t>
        </is>
      </c>
      <c r="Q78" t="inlineStr">
        <is>
          <t>14. Oncologic</t>
        </is>
      </c>
      <c r="R78" t="inlineStr">
        <is>
          <t>CASE_CLN_M83_LUNG_C02_Q1</t>
        </is>
      </c>
    </row>
    <row r="79">
      <c r="A79" t="n">
        <v>77</v>
      </c>
      <c r="B79" t="inlineStr">
        <is>
          <t>ในการใช้ยา Immune checkpoint inhibitor (ICI) สำหรับ NSCLC ข้อใดเป็นตัวบ่งชี้ทางชีวภาพ (Biomarker) หลักที่บ่งบอกว่าผู้ป่วยมีโอกาสตอบสนองต่อการรักษาได้ดี</t>
        </is>
      </c>
      <c r="D79" t="inlineStr">
        <is>
          <t>CEA (Carcinoembryonic antigen) สูง</t>
        </is>
      </c>
      <c r="E79" t="inlineStr">
        <is>
          <t>TPS ของ PD-L1 (Tumor Proportion Score ≥ 50%)</t>
        </is>
      </c>
      <c r="F79" t="inlineStr">
        <is>
          <t>TMB ต่ำ (Low Tumor Mutational Burden)</t>
        </is>
      </c>
      <c r="G79" t="inlineStr">
        <is>
          <t>LDH ในเลือดสูง</t>
        </is>
      </c>
      <c r="H79" t="inlineStr">
        <is>
          <t>EGFR exon 19 deletion เป็นบวก</t>
        </is>
      </c>
      <c r="I79" t="n">
        <v>2</v>
      </c>
      <c r="J79" t="inlineStr">
        <is>
          <t>✅ คำตอบที่ถูกต้อง: ข้อ ข. TPS ของ PD-L1 (Tumor Proportion Score ≥ 50%)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ค่า PD-L1 Tumor Proportion Score (TPS) ที่สูง (โดยเฉพาะ ≥ 50%) มีความสัมพันธ์อย่างมีนัยสำคัญกับอัตราการตอบสนองต่อยา (Response rate) และอัตราการรอดชีวิตที่ยาวนานขึ้นในการใช้ยา Anti-PD-1 แบบเดี่ยว
🔍 ข้ออื่นผิดเพราะอะไร:
- ข้อ ก. (CEA (Carcinoembryonic antigen) สูง): ไม่ถูกต้องตามหลักการรักษาและกลไกเภสัชวิทยาในข้อนี้
- ข้อ ค. (TMB ต่ำ (Low Tumor Mutational Burden)): ไม่ถูกต้องตามหลักการรักษาและกลไกเภสัชวิทยาในข้อนี้
- ข้อ ง. (LDH ในเลือดสูง): ไม่ถูกต้องตามหลักการรักษาและกลไกเภสัชวิทยาในข้อนี้
- ข้อ จ. (EGFR exon 19 deletion เป็นบวก):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79" t="inlineStr">
        <is>
          <t>Oncologic</t>
        </is>
      </c>
      <c r="M79" t="inlineStr">
        <is>
          <t>Clinic</t>
        </is>
      </c>
      <c r="N79" t="inlineStr">
        <is>
          <t>[TEST] Quick Ingestion</t>
        </is>
      </c>
      <c r="O79" t="inlineStr">
        <is>
          <t>Mock</t>
        </is>
      </c>
      <c r="P79" t="inlineStr">
        <is>
          <t>Mock RxCU83 ครั้งที่ 1</t>
        </is>
      </c>
      <c r="Q79" t="inlineStr">
        <is>
          <t>14. Oncologic</t>
        </is>
      </c>
      <c r="R79" t="inlineStr">
        <is>
          <t>CASE_CLN_M83_LUNG_C02_Q2</t>
        </is>
      </c>
    </row>
    <row r="80">
      <c r="A80" t="n">
        <v>78</v>
      </c>
      <c r="B80" t="inlineStr">
        <is>
          <t>ข้อใดเป็นกระบวนการที่เกี่ยวข้องกับ Upstream process ของการผลิตยาชีววัตถุ เช่น Monoclonal antibody</t>
        </is>
      </c>
      <c r="D80" t="inlineStr">
        <is>
          <t>การเตรียมสูตรตำรับ (formulation) และบรรจุปราศจากเชื้อ</t>
        </is>
      </c>
      <c r="E80" t="inlineStr">
        <is>
          <t>การทำให้บริสุทธิ์ด้วย affinity chromatography</t>
        </is>
      </c>
      <c r="F80" t="inlineStr">
        <is>
          <t>การเพาะเลี้ยงเซลล์และหมักเชื้อภายใน bioreactor เพื่อผลิตโปรตีน</t>
        </is>
      </c>
      <c r="G80" t="inlineStr">
        <is>
          <t>การทดสอบความคงตัวของผลิตภัณฑ์หลังบรรจุ</t>
        </is>
      </c>
      <c r="H80" t="inlineStr">
        <is>
          <t>การกรองเพื่อความบริสุทธิ์ (Ultrafiltration / Diafiltration)</t>
        </is>
      </c>
      <c r="I80" t="n">
        <v>3</v>
      </c>
      <c r="J80" t="inlineStr">
        <is>
          <t>✅ คำตอบที่ถูกต้อง: ข้อ ค. การเพาะเลี้ยงเซลล์และหมักเชื้อภายใน bioreactor เพื่อผลิตโปรตีน
💡 Background: การบริบาลทางเภสัชกรรมและการเตรียมยาในหัวข้อ 10. Biotech Products (Track: Product) มีความสำคัญอย่างยิ่งต่อการประเมินผู้ป่วยและการประกันคุณภาพยา
🎯 ทำไมข้อนี้ถึงถูก: Upstream processing ครอบคลุมตั้งแต่ขั้นตอนการเตรียมสายพันธุ์เซลล์ (Cell banking), การขยายขนาดเพาะเลี้ยง (Inoculum expansion) ไปจนถึงการเพาะเลี้ยงเซลล์ใน Bioreactor เพื่อให้เซลล์ผลิตโปรตีนเป้าหมาย
🔍 ข้ออื่นผิดเพราะอะไร:
- ข้อ ก. (การเตรียมสูตรตำรับ (formulation) และบรรจุปราศจากเชื้อ): ไม่ถูกต้องตามหลักการรักษาและกลไกเภสัชวิทยาในข้อนี้
- ข้อ ข. (การทำให้บริสุทธิ์ด้วย affinity chromatography): ไม่ถูกต้องตามหลักการรักษาและกลไกเภสัชวิทยาในข้อนี้
- ข้อ ง. (การทดสอบความคงตัวของผลิตภัณฑ์หลังบรรจุ): ไม่ถูกต้องตามหลักการรักษาและกลไกเภสัชวิทยาในข้อนี้
- ข้อ จ. (การกรองเพื่อความบริสุทธิ์ (Ultrafiltration / Diafiltration)): ไม่ถูกต้องตามหลักการรักษาและกลไกเภสัชวิทยาในข้อนี้
📖 Guideline อ้างอิง: WHO Guidelines on Evaluation of Similar Biotherapeutic Products (SBPs) &amp; USP General Chapter &lt;129&gt; Analytical Procedures for Recombinant Therapeutic Monoclonal Antibodies
📌 จุดจำก่อนสอบ: ทบทวนหลักการสำคัญ ข้อบ่งใช้ กลไกของยา และข้อกำหนดทางเภสัชตำรับในหมวด 10. Biotech Products ให้แม่นยำก่อนสอบ</t>
        </is>
      </c>
      <c r="L80" t="inlineStr">
        <is>
          <t>Cell culture &amp; fermentation</t>
        </is>
      </c>
      <c r="M80" t="inlineStr">
        <is>
          <t>Product</t>
        </is>
      </c>
      <c r="N80" t="inlineStr">
        <is>
          <t>[TEST] Quick Ingestion</t>
        </is>
      </c>
      <c r="O80" t="inlineStr">
        <is>
          <t>Mock</t>
        </is>
      </c>
      <c r="P80" t="inlineStr">
        <is>
          <t>Mock RxCU83 ครั้งที่ 1</t>
        </is>
      </c>
      <c r="Q80" t="inlineStr">
        <is>
          <t>10. Biotech Products</t>
        </is>
      </c>
      <c r="R80" t="inlineStr">
        <is>
          <t>CASE_PRD_M83_LUNG_C01_Q6</t>
        </is>
      </c>
    </row>
    <row r="81">
      <c r="A81" t="n">
        <v>79</v>
      </c>
      <c r="B81" t="inlineStr">
        <is>
          <t>ในการเพาะเลี้ยงเซลล์เพื่อผลิต mAb ใน Bioreactor ปัจจัยวิกฤตใดที่ต้องควบคุมอย่างเคร่งครัดเพื่อให้เซลล์เจริญเติบโตได้ดีและสังเคราะห์โปรตีนได้อย่างมีประสิทธิภาพ</t>
        </is>
      </c>
      <c r="D81" t="inlineStr">
        <is>
          <t>ควบคุม pH, อุณหภูมิ (Temperature) และระดับออกซิเจนละลาย (Dissolved O2)</t>
        </is>
      </c>
      <c r="E81" t="inlineStr">
        <is>
          <t>ใส่ตัวทำละลายอินทรีย์เพื่อเร่งให้โปรตีนพับตัว</t>
        </is>
      </c>
      <c r="F81" t="inlineStr">
        <is>
          <t>ใส่ reducing agent ความเข้มข้นสูงเพื่อป้องกันพันธะไดซัลไฟด์</t>
        </is>
      </c>
      <c r="G81" t="inlineStr">
        <is>
          <t>สเตอไรล์ด้วยการฉายแสงยูวีตลอดเวลาของการเพาะเลี้ยง</t>
        </is>
      </c>
      <c r="H81" t="inlineStr">
        <is>
          <t>ใส่เอนไซม์ protease เพื่อย่อยสลายโปรตีนที่พับตัวผิดรูป</t>
        </is>
      </c>
      <c r="I81" t="n">
        <v>1</v>
      </c>
      <c r="J81" t="inlineStr">
        <is>
          <t>✅ คำตอบที่ถูกต้อง: ข้อ ก. ควบคุม pH, อุณหภูมิ (Temperature) และระดับออกซิเจนละลาย (Dissolved O2)
💡 Background: การบริบาลทางเภสัชกรรมและการเตรียมยาในหัวข้อ 10. Biotech Products (Track: Product) มีความสำคัญอย่างยิ่งต่อการประเมินผู้ป่วยและการประกันคุณภาพยา
🎯 ทำไมข้อนี้ถึงถูก: สภาวะแวดล้อมที่เหมาะสมสำหรับการเจริญของเซลล์สัตว์เลี้ยงลูกด้วยนม (เช่น CHO cells) ต้องควบคุม pH (~6.8-7.2), อุณหภูมิ (~36.5-37 °C) และ Dissolved Oxygen (DO) ให้อยู่ในช่วงที่จำเพาะเพื่อคงความมีชีวิตของเซลล์
🔍 ข้ออื่นผิดเพราะอะไร:
- ข้อ ข. (ใส่ตัวทำละลายอินทรีย์เพื่อเร่งให้โปรตีนพับตัว): ไม่ถูกต้องตามหลักการรักษาและกลไกเภสัชวิทยาในข้อนี้
- ข้อ ค. (ใส่ reducing agent ความเข้มข้นสูงเพื่อป้องกันพันธะไดซัลไฟด์): ไม่ถูกต้องตามหลักการรักษาและกลไกเภสัชวิทยาในข้อนี้
- ข้อ ง. (สเตอไรล์ด้วยการฉายแสงยูวีตลอดเวลาของการเพาะเลี้ยง): ไม่ถูกต้องตามหลักการรักษาและกลไกเภสัชวิทยาในข้อนี้
- ข้อ จ. (ใส่เอนไซม์ protease เพื่อย่อยสลายโปรตีนที่พับตัวผิดรูป): ไม่ถูกต้องตามหลักการรักษาและกลไกเภสัชวิทยาในข้อนี้
📖 Guideline อ้างอิง: WHO Guidelines on Evaluation of Similar Biotherapeutic Products (SBPs) &amp; USP General Chapter &lt;129&gt; Analytical Procedures for Recombinant Therapeutic Monoclonal Antibodies
📌 จุดจำก่อนสอบ: ทบทวนหลักการสำคัญ ข้อบ่งใช้ กลไกของยา และข้อกำหนดทางเภสัชตำรับในหมวด 10. Biotech Products ให้แม่นยำก่อนสอบ</t>
        </is>
      </c>
      <c r="L81" t="inlineStr">
        <is>
          <t>Cell culture &amp; fermentation</t>
        </is>
      </c>
      <c r="M81" t="inlineStr">
        <is>
          <t>Product</t>
        </is>
      </c>
      <c r="N81" t="inlineStr">
        <is>
          <t>[TEST] Quick Ingestion</t>
        </is>
      </c>
      <c r="O81" t="inlineStr">
        <is>
          <t>Mock</t>
        </is>
      </c>
      <c r="P81" t="inlineStr">
        <is>
          <t>Mock RxCU83 ครั้งที่ 1</t>
        </is>
      </c>
      <c r="Q81" t="inlineStr">
        <is>
          <t>10. Biotech Products</t>
        </is>
      </c>
      <c r="R81" t="inlineStr">
        <is>
          <t>CASE_PRD_M83_LUNG_C01_Q7</t>
        </is>
      </c>
    </row>
    <row r="82">
      <c r="A82" t="n">
        <v>80</v>
      </c>
      <c r="B82" t="inlineStr">
        <is>
          <t>การกลายพันธุ์แบบ Exon 19 deletion บนยีน EGFR ในผู้ป่วย NSCLC ส่งผลต่อกลไกการทำงานของเอนไซม์และยา EGFR-TKI อย่างไร</t>
        </is>
      </c>
      <c r="D82" t="inlineStr">
        <is>
          <t>ทำให้ EGFR kinase domain เกิด Constitutive activation และเพิ่มความไวในการจับกับยา EGFR-TKI</t>
        </is>
      </c>
      <c r="E82" t="inlineStr">
        <is>
          <t>ยับยั้งการแสดงออกของยีนต้านการตายของเซลล์ BCL-2</t>
        </is>
      </c>
      <c r="F82" t="inlineStr">
        <is>
          <t>เพิ่มการจับของ Ligand ภายนอกเซลล์</t>
        </is>
      </c>
      <c r="G82" t="inlineStr">
        <is>
          <t>ลดการเคลื่อนตัวของตัวรับเข้าสู่เซลล์เพื่อทำลาย</t>
        </is>
      </c>
      <c r="H82" t="inlineStr">
        <is>
          <t>ยับยั้งการรวมตัวแบบ Heterodimer กับ HER2</t>
        </is>
      </c>
      <c r="I82" t="n">
        <v>1</v>
      </c>
      <c r="J82" t="inlineStr">
        <is>
          <t>✅ คำตอบที่ถูกต้อง: ข้อ ก. ทำให้ EGFR kinase domain เกิด Constitutive activation และเพิ่มความไวในการจับกับยา EGFR-TKI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การหลุดหายไปของเบสใน Exon 19 ทำให้ไทโรซีนไคเนสโดเมนของ EGFR อยู่ในสภาวะกระตุ้นการทำงานตลอดเวลา (Constitutively active) ส่งสัญญาณกระตุ้นการแบ่งเซลล์ และทำให้จับกับยายับยั้ง EGFR-TKI ได้แน่นขึ้นอย่างจำเพาะ
🔍 ข้ออื่นผิดเพราะอะไร:
- ข้อ ข. (ยับยั้งการแสดงออกของยีนต้านการตายของเซลล์ BCL-2): ไม่ถูกต้องตามหลักการรักษาและกลไกเภสัชวิทยาในข้อนี้
- ข้อ ค. (เพิ่มการจับของ Ligand ภายนอกเซลล์): ไม่ถูกต้องตามหลักการรักษาและกลไกเภสัชวิทยาในข้อนี้
- ข้อ ง. (ลดการเคลื่อนตัวของตัวรับเข้าสู่เซลล์เพื่อทำลาย): ไม่ถูกต้องตามหลักการรักษาและกลไกเภสัชวิทยาในข้อนี้
- ข้อ จ. (ยับยั้งการรวมตัวแบบ Heterodimer กับ HER2):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82" t="inlineStr">
        <is>
          <t>Oncologic</t>
        </is>
      </c>
      <c r="M82" t="inlineStr">
        <is>
          <t>Clinic</t>
        </is>
      </c>
      <c r="N82" t="inlineStr">
        <is>
          <t>[TEST] Quick Ingestion</t>
        </is>
      </c>
      <c r="O82" t="inlineStr">
        <is>
          <t>Mock</t>
        </is>
      </c>
      <c r="P82" t="inlineStr">
        <is>
          <t>Mock RxCU83 ครั้งที่ 1</t>
        </is>
      </c>
      <c r="Q82" t="inlineStr">
        <is>
          <t>14. Oncologic</t>
        </is>
      </c>
      <c r="R82" t="inlineStr">
        <is>
          <t>CASE_CLN_M83_LUNG_C02_Q3</t>
        </is>
      </c>
    </row>
    <row r="83">
      <c r="A83" t="n">
        <v>81</v>
      </c>
      <c r="B83" t="inlineStr">
        <is>
          <t>การกลายพันธุ์แบบ T790M ของ EGFR ในผู้ป่วย NSCLC ทำให้ผู้ป่วยดื้อต่อยา Gefitinib และ Erlotinib กลไกเกิดจากอะไร</t>
        </is>
      </c>
      <c r="D83" t="inlineStr">
        <is>
          <t>เพิ่มความสามารถในการจับกับ ATP ที่ kinase domain และเกิด steric hindrance ขัดขวางการจับของยา</t>
        </is>
      </c>
      <c r="E83" t="inlineStr">
        <is>
          <t>เพิ่ม Stearic hindrance ทำให้ไม่จับ ATP ที่ binding pocket</t>
        </is>
      </c>
      <c r="F83" t="inlineStr">
        <is>
          <t>ยับยั้งการรวมตัวของตัวรับที่ผิวเซลล์</t>
        </is>
      </c>
      <c r="G83" t="inlineStr">
        <is>
          <t>เพิ่มการขับยาออกนอกเซลล์ผ่าน P-gp</t>
        </is>
      </c>
      <c r="H83" t="inlineStr">
        <is>
          <t>เปลี่ยนแปลง phosphorylation site</t>
        </is>
      </c>
      <c r="I83" t="n">
        <v>1</v>
      </c>
      <c r="J83" t="inlineStr">
        <is>
          <t>✅ คำตอบที่ถูกต้อง: ข้อ ก. เพิ่มความสามารถในการจับกับ ATP ที่ kinase domain และเกิด steric hindrance ขัดขวางการจับของยา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การแทนที่กรดอะมิโน Threonine ด้วย Methionine ที่ตำแหน่ง 790 (T790M) ทำให้เกิด steric hindrance กีดกันยากลุ่ม 1st gen TKI และยังเพิ่ม affinity ในการจับกับ ATP กลับคืนมา ทำให้ยาจับกับเอนไซม์ได้ลดลงอย่างมาก
🔍 ข้ออื่นผิดเพราะอะไร:
- ข้อ ข. (เพิ่ม Stearic hindrance ทำให้ไม่จับ ATP ที่ binding pocket): ไม่ถูกต้องตามหลักการรักษาและกลไกเภสัชวิทยาในข้อนี้
- ข้อ ค. (ยับยั้งการรวมตัวของตัวรับที่ผิวเซลล์): ไม่ถูกต้องตามหลักการรักษาและกลไกเภสัชวิทยาในข้อนี้
- ข้อ ง. (เพิ่มการขับยาออกนอกเซลล์ผ่าน P-gp): ไม่ถูกต้องตามหลักการรักษาและกลไกเภสัชวิทยาในข้อนี้
- ข้อ จ. (เปลี่ยนแปลง phosphorylation site):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83" t="inlineStr">
        <is>
          <t>Oncologic</t>
        </is>
      </c>
      <c r="M83" t="inlineStr">
        <is>
          <t>Clinic</t>
        </is>
      </c>
      <c r="N83" t="inlineStr">
        <is>
          <t>[TEST] Quick Ingestion</t>
        </is>
      </c>
      <c r="O83" t="inlineStr">
        <is>
          <t>Mock</t>
        </is>
      </c>
      <c r="P83" t="inlineStr">
        <is>
          <t>Mock RxCU83 ครั้งที่ 1</t>
        </is>
      </c>
      <c r="Q83" t="inlineStr">
        <is>
          <t>14. Oncologic</t>
        </is>
      </c>
      <c r="R83" t="inlineStr">
        <is>
          <t>CASE_CLN_M83_LUNG_C02_Q4</t>
        </is>
      </c>
    </row>
    <row r="84">
      <c r="A84" t="n">
        <v>82</v>
      </c>
      <c r="B84" t="inlineStr">
        <is>
          <t>ข้อใดคือลักษณะที่ถูกต้องของยาชีววัตถุคล้ายคลึง (Biosimilar) เปรียบเทียบกับยาชีววัตถุอ้างอิง (Reference biological drug)</t>
        </is>
      </c>
      <c r="D84" t="inlineStr">
        <is>
          <t>มีโครงสร้างเหมือนกันทุกประการ 100%</t>
        </is>
      </c>
      <c r="E84" t="inlineStr">
        <is>
          <t>ต้องแสดงข้อมูลความคล้ายคลึง (Biosimilarity) ด้านคุณภาพ ความปลอดภัย และประสิทธิภาพ (Quality, safety, efficacy)</t>
        </is>
      </c>
      <c r="F84" t="inlineStr">
        <is>
          <t>ไม่ต้องทำการทดสอบทางคลินิก (clinical trials)</t>
        </is>
      </c>
      <c r="G84" t="inlineStr">
        <is>
          <t>ไม่ต้องแสดงข้อมูล Immunogenicity เพราะถือว่าโครงสร้างเหมือนกัน</t>
        </is>
      </c>
      <c r="H84" t="inlineStr">
        <is>
          <t>ถือว่าเป็นยาชื่อสามัญ (Generic drug) ทั่วไป</t>
        </is>
      </c>
      <c r="I84" t="n">
        <v>2</v>
      </c>
      <c r="J84" t="inlineStr">
        <is>
          <t>✅ คำตอบที่ถูกต้อง: ข้อ ข. ต้องแสดงข้อมูลความคล้ายคลึง (Biosimilarity) ด้านคุณภาพ ความปลอดภัย และประสิทธิภาพ (Quality, safety, efficacy)
💡 Background: การบริบาลทางเภสัชกรรมและการเตรียมยาในหัวข้อ 10. Biotech Products (Track: Product) มีความสำคัญอย่างยิ่งต่อการประเมินผู้ป่วยและการประกันคุณภาพยา
🎯 ทำไมข้อนี้ถึงถูก: ยาชีววัตถุคล้ายคลึงไม่สามารถเหมือนยาต้นแบบได้ 100% เนื่องจากกระบวนการผลิตทางชีวภาพ จึงต้องมีการศึกษาเปรียบเทียบ (Comparability exercise) ครอบคลุมทั้งคุณภาพ ความปลอดภัย ฤทธิ์ทางคลินิก และการเกิดภูมิคุ้มกันต้านยา
🔍 ข้ออื่นผิดเพราะอะไร:
- ข้อ ก. (มีโครงสร้างเหมือนกันทุกประการ 100%): ไม่ถูกต้องตามหลักการรักษาและกลไกเภสัชวิทยาในข้อนี้
- ข้อ ค. (ไม่ต้องทำการทดสอบทางคลินิก (clinical trials)): ไม่ถูกต้องตามหลักการรักษาและกลไกเภสัชวิทยาในข้อนี้
- ข้อ ง. (ไม่ต้องแสดงข้อมูล Immunogenicity เพราะถือว่าโครงสร้างเหมือนก): ไม่ถูกต้องตามหลักการรักษาและกลไกเภสัชวิทยาในข้อนี้
- ข้อ จ. (ถือว่าเป็นยาชื่อสามัญ (Generic drug) ทั่วไป): ไม่ถูกต้องตามหลักการรักษาและกลไกเภสัชวิทยาในข้อนี้
📖 Guideline อ้างอิง: WHO Guidelines on Evaluation of Similar Biotherapeutic Products (SBPs) &amp; USP General Chapter &lt;129&gt; Analytical Procedures for Recombinant Therapeutic Monoclonal Antibodies
📌 จุดจำก่อนสอบ: ทบทวนหลักการสำคัญ ข้อบ่งใช้ กลไกของยา และข้อกำหนดทางเภสัชตำรับในหมวด 10. Biotech Products ให้แม่นยำก่อนสอบ</t>
        </is>
      </c>
      <c r="L84" t="inlineStr">
        <is>
          <t>Biosimilars &amp; Quality Control</t>
        </is>
      </c>
      <c r="M84" t="inlineStr">
        <is>
          <t>Product</t>
        </is>
      </c>
      <c r="N84" t="inlineStr">
        <is>
          <t>[TEST] Quick Ingestion</t>
        </is>
      </c>
      <c r="O84" t="inlineStr">
        <is>
          <t>Mock</t>
        </is>
      </c>
      <c r="P84" t="inlineStr">
        <is>
          <t>Mock RxCU83 ครั้งที่ 1</t>
        </is>
      </c>
      <c r="Q84" t="inlineStr">
        <is>
          <t>10. Biotech Products</t>
        </is>
      </c>
      <c r="R84" t="inlineStr">
        <is>
          <t>CASE_PRD_M83_LUNG_C01_Q8</t>
        </is>
      </c>
    </row>
    <row r="85">
      <c r="A85" t="n">
        <v>83</v>
      </c>
      <c r="B85"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CI: 0.50–0.85) ข้อใดกล่าวถูกต้อง</t>
        </is>
      </c>
      <c r="D85" t="inlineStr">
        <is>
          <t>B ลดความเสี่ยงการเสียชีวิต (Death risk) ได้ 35% เมื่อเทียบกับ A</t>
        </is>
      </c>
      <c r="E85" t="inlineStr">
        <is>
          <t>HR ใกล้เคียง 1 หมายความว่าไม่มีความแตกต่างอย่างมีนัยสำคัญ</t>
        </is>
      </c>
      <c r="F85" t="inlineStr">
        <is>
          <t>Median OS ของ A แปลว่าคนไข้ที่ใช้ A มีมัธยฐานอัตราการรอดชีวิต 28%</t>
        </is>
      </c>
      <c r="G85" t="inlineStr">
        <is>
          <t>A ลดความเสี่ยงการเสียชีวิตได้ 65% เมื่อเทียบกับ B</t>
        </is>
      </c>
      <c r="H85" t="inlineStr">
        <is>
          <t>Median OS ของ B มากกว่า 18 เดือนแต่ไม่มีนัยสำคัญทางสถิติ</t>
        </is>
      </c>
      <c r="I85" t="n">
        <v>1</v>
      </c>
      <c r="J85" t="inlineStr">
        <is>
          <t>✅ คำตอบที่ถูกต้อง: ข้อ ก. B ลดความเสี่ยงการเสียชีวิต (Death risk) ได้ 35% เมื่อเทียบกับ A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ค่า Hazard Ratio (HR) = 0.65 แปลว่าความเสี่ยงของการเกิดเหตุการณ์ (การเสียชีวิต) ในกลุ่ม B คิดเป็น 65% ของกลุ่ม A หรือกลุ่ม B สามารถลดความเสี่ยงของการเสียชีวิตลงได้ 100% - 65% = 35% อย่างมีนัยสำคัญทางสถิติ (ช่วง 95% CI ไม่คร่อม 1)
🔍 ข้ออื่นผิดเพราะอะไร:
- ข้อ ข. (HR ใกล้เคียง 1 หมายความว่าไม่มีความแตกต่างอย่างมีนัยสำคัญ): ไม่ถูกต้องตามหลักการรักษาและกลไกเภสัชวิทยาในข้อนี้
- ข้อ ค. (Median OS ของ A แปลว่าคนไข้ที่ใช้ A มีมัธยฐานอัตราการรอดชีวิ): ไม่ถูกต้องตามหลักการรักษาและกลไกเภสัชวิทยาในข้อนี้
- ข้อ ง. (A ลดความเสี่ยงการเสียชีวิตได้ 65% เมื่อเทียบกับ B): ไม่ถูกต้องตามหลักการรักษาและกลไกเภสัชวิทยาในข้อนี้
- ข้อ จ. (Median OS ของ B มากกว่า 18 เดือนแต่ไม่มีนัยสำคัญทางสถิติ):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85" t="inlineStr">
        <is>
          <t>Research &amp; Biostats</t>
        </is>
      </c>
      <c r="M85" t="inlineStr">
        <is>
          <t>SAP</t>
        </is>
      </c>
      <c r="N85" t="inlineStr">
        <is>
          <t>[TEST] Quick Ingestion</t>
        </is>
      </c>
      <c r="O85" t="inlineStr">
        <is>
          <t>Mock</t>
        </is>
      </c>
      <c r="P85" t="inlineStr">
        <is>
          <t>Mock RxCU83 ครั้งที่ 1</t>
        </is>
      </c>
      <c r="Q85" t="inlineStr">
        <is>
          <t>2. Pharmacy Administration &amp; Sy</t>
        </is>
      </c>
      <c r="R85" t="inlineStr">
        <is>
          <t>CASE_SAP_M83_LUNG_C01_Q1</t>
        </is>
      </c>
    </row>
    <row r="86">
      <c r="A86" t="n">
        <v>84</v>
      </c>
      <c r="B86" t="inlineStr">
        <is>
          <t>หญิงอายุ 32 ปี น้ำหนัก 60 กก. เพิ่งคลอดบุตรได้ 4 สัปดาห์ ให้นมบุตร ต้องการคุมกำเนิด ควรเลือกใช้ยาคุมกำเนิดชนิดใดที่ปลอดภัยและไม่รบกวนน้ำนม</t>
        </is>
      </c>
      <c r="D86" t="inlineStr">
        <is>
          <t>Norethisterone 5 mg</t>
        </is>
      </c>
      <c r="E86" t="inlineStr">
        <is>
          <t>Levonorgestrel 1.5 mg</t>
        </is>
      </c>
      <c r="F86" t="inlineStr">
        <is>
          <t>Dienogest 2 mg</t>
        </is>
      </c>
      <c r="G86" t="inlineStr">
        <is>
          <t>Desogestrel 75 mcg (Progestin-only pill)</t>
        </is>
      </c>
      <c r="H86" t="inlineStr">
        <is>
          <t>Ethinylestradiol 30 mcg + Drospirenone 3 mg</t>
        </is>
      </c>
      <c r="I86" t="n">
        <v>4</v>
      </c>
      <c r="J86" t="inlineStr">
        <is>
          <t>✅ คำตอบที่ถูกต้อง: ข้อ ง. Desogestrel 75 mcg (Progestin-only pill)
💡 Background: การบริบาลทางเภสัชกรรมและการเตรียมยาในหัวข้อ 12. GynaecologicGenitourinary (Track: Clinic) มีความสำคัญอย่างยิ่งต่อการประเมินผู้ป่วยและการประกันคุณภาพยา
🎯 ทำไมข้อนี้ถึงถูก: หญิงให้นมบุตรหลังคลอดควรหลีกเลี่ยงฮอร์โมนเอสโตรเจนเพราะลดการหลั่งน้ำนมและเพิ่มความเสี่ยง VTE ยาคุมกำเนิดชนิดฮอร์โมนเดี่ยว Progestin-only pills (POPs) ชนิด Desogestrel 75 mcg มีประสิทธิภาพสูง ยับยั้งการตกไข่ได้ดี และปลอดภัยต่อการให้นมบุตร
🔍 ข้ออื่นผิดเพราะอะไร:
- ข้อ ก. (Norethisterone 5 mg): ไม่ถูกต้องตามหลักการรักษาและกลไกเภสัชวิทยาในข้อนี้
- ข้อ ข. (Levonorgestrel 1.5 mg): ไม่ถูกต้องตามหลักการรักษาและกลไกเภสัชวิทยาในข้อนี้
- ข้อ ค. (Dienogest 2 mg): ไม่ถูกต้องตามหลักการรักษาและกลไกเภสัชวิทยาในข้อนี้
- ข้อ จ. (Ethinylestradiol 30 mcg + Drospirenone 3 mg): ไม่ถูกต้องตามหลักการรักษาและกลไกเภสัชวิทยาในข้อนี้
📖 Guideline อ้างอิง: แนวทางเวชปฏิบัติการวางแผนครอบครัวและการคุมกำเนิด พ.ศ. 2564 (ราชวิทยาลัยสูตินรีแพทย์แห่งประเทศไทย &amp; WHO MEC 2020)
📌 จุดจำก่อนสอบ: ทบทวนหลักการสำคัญ ข้อบ่งใช้ กลไกของยา และข้อกำหนดทางเภสัชตำรับในหมวด 12. GynaecologicGenitourinary ให้แม่นยำก่อนสอบ</t>
        </is>
      </c>
      <c r="L86" t="inlineStr">
        <is>
          <t>Oral contraceptive</t>
        </is>
      </c>
      <c r="M86" t="inlineStr">
        <is>
          <t>Clinic</t>
        </is>
      </c>
      <c r="N86" t="inlineStr">
        <is>
          <t>[TEST] Quick Ingestion</t>
        </is>
      </c>
      <c r="O86" t="inlineStr">
        <is>
          <t>Mock</t>
        </is>
      </c>
      <c r="P86" t="inlineStr">
        <is>
          <t>Mock RxCU83 ครั้งที่ 1</t>
        </is>
      </c>
      <c r="Q86" t="inlineStr">
        <is>
          <t>12. GynaecologicGenitourinary</t>
        </is>
      </c>
      <c r="R86" t="inlineStr">
        <is>
          <t>CASE_CLN_M83_OC_C01_Q1</t>
        </is>
      </c>
    </row>
    <row r="87">
      <c r="A87" t="n">
        <v>85</v>
      </c>
      <c r="B87" t="inlineStr">
        <is>
          <t>ข้อใด ไม่ใช่ อาการข้างเคียงรุนแรงที่ต้องเฝ้าระวัง (Severe warning signs / ACHES) ของยาเม็ดคุมกำเนิดชนิดฮอร์โมนรวม</t>
        </is>
      </c>
      <c r="D87" t="inlineStr">
        <is>
          <t>ปวดศีรษะรุนแรง (Severe headache)</t>
        </is>
      </c>
      <c r="E87" t="inlineStr">
        <is>
          <t>ปวดท้องรุนแรง (Severe abdominal pain)</t>
        </is>
      </c>
      <c r="F87" t="inlineStr">
        <is>
          <t>การมองเห็นผิดปกติ (Eye problems/Blurry vision)</t>
        </is>
      </c>
      <c r="G87" t="inlineStr">
        <is>
          <t>คัดตึงเต้านม (Breast tenderness)</t>
        </is>
      </c>
      <c r="H87" t="inlineStr">
        <is>
          <t>หายใจลำบากหรือเจ็บหน้าอกรุนแรง (Chest pain/SOB)</t>
        </is>
      </c>
      <c r="I87" t="n">
        <v>4</v>
      </c>
      <c r="J87" t="inlineStr">
        <is>
          <t>✅ คำตอบที่ถูกต้อง: ข้อ ง. คัดตึงเต้านม (Breast tenderness)
💡 Background: การบริบาลทางเภสัชกรรมและการเตรียมยาในหัวข้อ 12. GynaecologicGenitourinary (Track: Clinic) มีความสำคัญอย่างยิ่งต่อการประเมินผู้ป่วยและการประกันคุณภาพยา
🎯 ทำไมข้อนี้ถึงถูก: อาการสัญญาณเตือนภาวะลิ่มเลือดอุดตันรุนแรงจำด้วย ACHES (Abdominal pain, Chest pain, Headaches, Eye problems, Severe leg pain) ส่วนอาการคัดตึงเต้านมเป็นผลข้างเคียงทั่วไปจากเอสโตรเจนที่พบได้บ่อยและไม่อันตรายถึงชีวิต
🔍 ข้ออื่นผิดเพราะอะไร:
- ข้อ ก. (ปวดศีรษะรุนแรง (Severe headache)): ไม่ถูกต้องตามหลักการรักษาและกลไกเภสัชวิทยาในข้อนี้
- ข้อ ข. (ปวดท้องรุนแรง (Severe abdominal pain)): ไม่ถูกต้องตามหลักการรักษาและกลไกเภสัชวิทยาในข้อนี้
- ข้อ ค. (การมองเห็นผิดปกติ (Eye problems/Blurry vision)): ไม่ถูกต้องตามหลักการรักษาและกลไกเภสัชวิทยาในข้อนี้
- ข้อ จ. (หายใจลำบากหรือเจ็บหน้าอกรุนแรง (Chest pain/SOB)): ไม่ถูกต้องตามหลักการรักษาและกลไกเภสัชวิทยาในข้อนี้
📖 Guideline อ้างอิง: แนวทางเวชปฏิบัติการวางแผนครอบครัวและการคุมกำเนิด พ.ศ. 2564 (ราชวิทยาลัยสูตินรีแพทย์แห่งประเทศไทย &amp; WHO MEC 2020)
📌 จุดจำก่อนสอบ: ทบทวนหลักการสำคัญ ข้อบ่งใช้ กลไกของยา และข้อกำหนดทางเภสัชตำรับในหมวด 12. GynaecologicGenitourinary ให้แม่นยำก่อนสอบ</t>
        </is>
      </c>
      <c r="L87" t="inlineStr">
        <is>
          <t>Oral contraceptive</t>
        </is>
      </c>
      <c r="M87" t="inlineStr">
        <is>
          <t>Clinic</t>
        </is>
      </c>
      <c r="N87" t="inlineStr">
        <is>
          <t>[TEST] Quick Ingestion</t>
        </is>
      </c>
      <c r="O87" t="inlineStr">
        <is>
          <t>Mock</t>
        </is>
      </c>
      <c r="P87" t="inlineStr">
        <is>
          <t>Mock RxCU83 ครั้งที่ 1</t>
        </is>
      </c>
      <c r="Q87" t="inlineStr">
        <is>
          <t>12. GynaecologicGenitourinary</t>
        </is>
      </c>
      <c r="R87" t="inlineStr">
        <is>
          <t>CASE_CLN_M83_OC_C01_Q2</t>
        </is>
      </c>
    </row>
    <row r="88">
      <c r="A88" t="n">
        <v>86</v>
      </c>
      <c r="B88" t="inlineStr">
        <is>
          <t>ข้อใดเป็นคำแนะนำการใช้ยาคุมกำเนิดชนิดแผ่นแปะผิวหนัง (Transdermal contraceptive patch) ที่ถูกต้อง</t>
        </is>
      </c>
      <c r="D88" t="inlineStr">
        <is>
          <t>เปลี่ยนแผ่นใหม่ทุก 3 วัน</t>
        </is>
      </c>
      <c r="E88" t="inlineStr">
        <is>
          <t>แปะซ้อน 2 แผ่นเพื่อกันหลุด</t>
        </is>
      </c>
      <c r="F88" t="inlineStr">
        <is>
          <t>สามารถตัดแบ่งครึ่งแผ่นได้หากน้ำหนักตัวน้อย</t>
        </is>
      </c>
      <c r="G88" t="inlineStr">
        <is>
          <t>แปะบริเวณเต้านมเพื่อเพิ่มการดูดซึม</t>
        </is>
      </c>
      <c r="H88" t="inlineStr">
        <is>
          <t>แปะสัปดาห์ละ 1 แผ่นต่อเนื่อง 3 สัปดาห์ แล้วเว้นไม่แปะ 1 สัปดาห์</t>
        </is>
      </c>
      <c r="I88" t="n">
        <v>5</v>
      </c>
      <c r="J88" t="inlineStr">
        <is>
          <t>✅ คำตอบที่ถูกต้อง: ข้อ จ. แปะสัปดาห์ละ 1 แผ่นต่อเนื่อง 3 สัปดาห์ แล้วเว้นไม่แปะ 1 สัปดาห์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การใช้แผ่นแปะคุมกำเนิดฮอร์โมนรวม ให้แปะแผ่นละ 7 วัน (เปลี่ยนแผ่นใหม่สัปดาห์ละ 1 ครั้ง) ติดต่อกัน 3 สัปดาห์ (3 แผ่น) และสัปดาห์ที่ 4 เป็นสัปดาห์ที่เว้นการแปะเพื่อให้มีประจำเดือน
🔍 ข้ออื่นผิดเพราะอะไร:
- ข้อ ก. (เปลี่ยนแผ่นใหม่ทุก 3 วัน): ไม่ถูกต้องตามหลักการรักษาและกลไกเภสัชวิทยาในข้อนี้
- ข้อ ข. (แปะซ้อน 2 แผ่นเพื่อกันหลุด): ไม่ถูกต้องตามหลักการรักษาและกลไกเภสัชวิทยาในข้อนี้
- ข้อ ค. (สามารถตัดแบ่งครึ่งแผ่นได้หากน้ำหนักตัวน้อย): ไม่ถูกต้องตามหลักการรักษาและกลไกเภสัชวิทยาในข้อนี้
- ข้อ ง. (แปะบริเวณเต้านมเพื่อเพิ่มการดูดซึม):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88" t="inlineStr">
        <is>
          <t>Transdermal Delivery (TDS)</t>
        </is>
      </c>
      <c r="M88" t="inlineStr">
        <is>
          <t>Product</t>
        </is>
      </c>
      <c r="N88" t="inlineStr">
        <is>
          <t>[TEST] Quick Ingestion</t>
        </is>
      </c>
      <c r="O88" t="inlineStr">
        <is>
          <t>Mock</t>
        </is>
      </c>
      <c r="P88" t="inlineStr">
        <is>
          <t>Mock RxCU83 ครั้งที่ 1</t>
        </is>
      </c>
      <c r="Q88" t="inlineStr">
        <is>
          <t>6. Solid Dosage Forms</t>
        </is>
      </c>
      <c r="R88" t="inlineStr">
        <is>
          <t>CASE_PRD_M83_OC_C01_Q1</t>
        </is>
      </c>
    </row>
    <row r="89">
      <c r="A89" t="n">
        <v>87</v>
      </c>
      <c r="B89" t="inlineStr">
        <is>
          <t>ข้อใดอธิบายกลไกหลักของยาคุมกำเนิดชนิดฮอร์โมนรวม (Combined hormonal contraceptives) ในการป้องกันการตั้งครรภ์</t>
        </is>
      </c>
      <c r="D89" t="inlineStr">
        <is>
          <t>Prevention of endometrial proliferation and maturation</t>
        </is>
      </c>
      <c r="E89" t="inlineStr">
        <is>
          <t>Negative feedback inhibition to suppress LH and FSH surge ป้องกันการตกไข่</t>
        </is>
      </c>
      <c r="F89" t="inlineStr">
        <is>
          <t>Sensitize hypothalamus to the positive feedback of estrogen</t>
        </is>
      </c>
      <c r="G89" t="inlineStr">
        <is>
          <t>Delay implantation โดยตรง</t>
        </is>
      </c>
      <c r="H89" t="inlineStr">
        <is>
          <t>Reduce chance of conception by sperm lysis</t>
        </is>
      </c>
      <c r="I89" t="n">
        <v>2</v>
      </c>
      <c r="J89" t="inlineStr">
        <is>
          <t>✅ คำตอบที่ถูกต้อง: ข้อ ข. Negative feedback inhibition to suppress LH and FSH surge ป้องกันการตกไข่
💡 Background: การบริบาลทางเภสัชกรรมและการเตรียมยาในหัวข้อ 12. GynaecologicGenitourinary (Track: Clinic) มีความสำคัญอย่างยิ่งต่อการประเมินผู้ป่วยและการประกันคุณภาพยา
🎯 ทำไมข้อนี้ถึงถูก: เอสโตรเจนและโปรเจสตินออกฤทธิ์ยับยั้งแบบป้อนกลับเชิงลบ (Negative feedback) ที่ต่อมใต้สมองส่วนหน้า ยับยั้งการหลั่ง FSH และขัดขวาง LH surge ทำให้ไม่เกิดการตกไข่ (Inhibition of ovulation) ซึ่งเป็นกลไกหลักที่สุด
🔍 ข้ออื่นผิดเพราะอะไร:
- ข้อ ก. (Prevention of endometrial proliferation and maturation): ไม่ถูกต้องตามหลักการรักษาและกลไกเภสัชวิทยาในข้อนี้
- ข้อ ค. (Sensitize hypothalamus to the positive feedback of estrogen): ไม่ถูกต้องตามหลักการรักษาและกลไกเภสัชวิทยาในข้อนี้
- ข้อ ง. (Delay implantation โดยตรง): ไม่ถูกต้องตามหลักการรักษาและกลไกเภสัชวิทยาในข้อนี้
- ข้อ จ. (Reduce chance of conception by sperm lysis): ไม่ถูกต้องตามหลักการรักษาและกลไกเภสัชวิทยาในข้อนี้
📖 Guideline อ้างอิง: แนวทางเวชปฏิบัติการวางแผนครอบครัวและการคุมกำเนิด พ.ศ. 2564 (ราชวิทยาลัยสูตินรีแพทย์แห่งประเทศไทย &amp; WHO MEC 2020)
📌 จุดจำก่อนสอบ: ทบทวนหลักการสำคัญ ข้อบ่งใช้ กลไกของยา และข้อกำหนดทางเภสัชตำรับในหมวด 12. GynaecologicGenitourinary ให้แม่นยำก่อนสอบ</t>
        </is>
      </c>
      <c r="L89" t="inlineStr">
        <is>
          <t>Oral contraceptive</t>
        </is>
      </c>
      <c r="M89" t="inlineStr">
        <is>
          <t>Clinic</t>
        </is>
      </c>
      <c r="N89" t="inlineStr">
        <is>
          <t>[TEST] Quick Ingestion</t>
        </is>
      </c>
      <c r="O89" t="inlineStr">
        <is>
          <t>Mock</t>
        </is>
      </c>
      <c r="P89" t="inlineStr">
        <is>
          <t>Mock RxCU83 ครั้งที่ 1</t>
        </is>
      </c>
      <c r="Q89" t="inlineStr">
        <is>
          <t>12. GynaecologicGenitourinary</t>
        </is>
      </c>
      <c r="R89" t="inlineStr">
        <is>
          <t>CASE_CLN_M83_OC_C01_Q3</t>
        </is>
      </c>
    </row>
    <row r="90">
      <c r="A90" t="n">
        <v>88</v>
      </c>
      <c r="B90" t="inlineStr">
        <is>
          <t>ข้อใด ไม่ใช่ เหตุผลในการเลือกจ่ายยาคุมชนิดโปรเจสตินเดี่ยว (Progestin-only) แทนการจ่ายยาคุมกำเนิดชนิดฮอร์โมนรวม</t>
        </is>
      </c>
      <c r="D90" t="inlineStr">
        <is>
          <t>มีภาวะปวดไมเกรนรุนแรงร่วมกับมีอาการเตือน (Migraine with aura)</t>
        </is>
      </c>
      <c r="E90" t="inlineStr">
        <is>
          <t>อยู่ระหว่างการให้นมบุตร</t>
        </is>
      </c>
      <c r="F90" t="inlineStr">
        <is>
          <t>มีเลือดออกกระปริดกระปรอยทางช่องคลอดโดยไม่ทราบสาเหตุ</t>
        </is>
      </c>
      <c r="G90" t="inlineStr">
        <is>
          <t>มีประวัติโรคเกี่ยวกับหลอดเลือดหัวใจหรือลิ่มเลือดอุดตัน</t>
        </is>
      </c>
      <c r="H90" t="inlineStr">
        <is>
          <t>มีอาการคลื่นไส้อาเจียนรุนแรงจากเอสโตรเจน</t>
        </is>
      </c>
      <c r="I90" t="n">
        <v>3</v>
      </c>
      <c r="J90" t="inlineStr">
        <is>
          <t>✅ คำตอบที่ถูกต้อง: ข้อ ค. มีเลือดออกกระปริดกระปรอยทางช่องคลอดโดยไม่ทราบสาเหตุ
💡 Background: การบริบาลทางเภสัชกรรมและการเตรียมยาในหัวข้อ 12. GynaecologicGenitourinary (Track: Clinic) มีความสำคัญอย่างยิ่งต่อการประเมินผู้ป่วยและการประกันคุณภาพยา
🎯 ทำไมข้อนี้ถึงถูก: เลือดออกผิดปกติทางช่องคลอดโดยยังไม่ได้รับการวินิจฉัยหาสาเหตุ เป็นข้อห้ามใช้ทั้งยาคุมฮอร์โมนรวมและฮอร์โมนเดี่ยว ส่วนข้ออื่นๆ เป็นข้อบ่งชี้ที่ควรเลี่ยงเอสโตรเจนและหันมาใช้โปรเจสตินเดี่ยวแทน
🔍 ข้ออื่นผิดเพราะอะไร:
- ข้อ ก. (มีภาวะปวดไมเกรนรุนแรงร่วมกับมีอาการเตือน (Migraine with aura): ไม่ถูกต้องตามหลักการรักษาและกลไกเภสัชวิทยาในข้อนี้
- ข้อ ข. (อยู่ระหว่างการให้นมบุตร): ไม่ถูกต้องตามหลักการรักษาและกลไกเภสัชวิทยาในข้อนี้
- ข้อ ง. (มีประวัติโรคเกี่ยวกับหลอดเลือดหัวใจหรือลิ่มเลือดอุดตัน): ไม่ถูกต้องตามหลักการรักษาและกลไกเภสัชวิทยาในข้อนี้
- ข้อ จ. (มีอาการคลื่นไส้อาเจียนรุนแรงจากเอสโตรเจน): ไม่ถูกต้องตามหลักการรักษาและกลไกเภสัชวิทยาในข้อนี้
📖 Guideline อ้างอิง: แนวทางเวชปฏิบัติการวางแผนครอบครัวและการคุมกำเนิด พ.ศ. 2564 (ราชวิทยาลัยสูตินรีแพทย์แห่งประเทศไทย &amp; WHO MEC 2020)
📌 จุดจำก่อนสอบ: ทบทวนหลักการสำคัญ ข้อบ่งใช้ กลไกของยา และข้อกำหนดทางเภสัชตำรับในหมวด 12. GynaecologicGenitourinary ให้แม่นยำก่อนสอบ</t>
        </is>
      </c>
      <c r="L90" t="inlineStr">
        <is>
          <t>Oral contraceptive</t>
        </is>
      </c>
      <c r="M90" t="inlineStr">
        <is>
          <t>Clinic</t>
        </is>
      </c>
      <c r="N90" t="inlineStr">
        <is>
          <t>[TEST] Quick Ingestion</t>
        </is>
      </c>
      <c r="O90" t="inlineStr">
        <is>
          <t>Mock</t>
        </is>
      </c>
      <c r="P90" t="inlineStr">
        <is>
          <t>Mock RxCU83 ครั้งที่ 1</t>
        </is>
      </c>
      <c r="Q90" t="inlineStr">
        <is>
          <t>12. GynaecologicGenitourinary</t>
        </is>
      </c>
      <c r="R90" t="inlineStr">
        <is>
          <t>CASE_CLN_M83_OC_C01_Q4</t>
        </is>
      </c>
    </row>
    <row r="91">
      <c r="A91" t="n">
        <v>89</v>
      </c>
      <c r="B91" t="inlineStr">
        <is>
          <t>ข้อใด ไม่ใช่ สารที่นำมาใช้เป็นสารช่วยในกระบวนการเคลือบน้ำตาลของยาเม็ด (Sugar coating process)</t>
        </is>
      </c>
      <c r="D91" t="inlineStr">
        <is>
          <t>Calcium carbonate (Subcoating powder)</t>
        </is>
      </c>
      <c r="E91" t="inlineStr">
        <is>
          <t>Wax (Carnuba/Beeswax สำหรับขัดเงา)</t>
        </is>
      </c>
      <c r="F91" t="inlineStr">
        <is>
          <t>Gelatin (Binder ในน้ำเชื่อม)</t>
        </is>
      </c>
      <c r="G91" t="inlineStr">
        <is>
          <t>Colloidal silicon dioxide (CSD)</t>
        </is>
      </c>
      <c r="H91" t="inlineStr">
        <is>
          <t>Acrylate polymer (Film former สำหรับฟิล์มโค้ต)</t>
        </is>
      </c>
      <c r="I91" t="n">
        <v>5</v>
      </c>
      <c r="J91" t="inlineStr">
        <is>
          <t>✅ คำตอบที่ถูกต้อง: ข้อ จ. Acrylate polymer (Film former สำหรับฟิล์มโค้ต)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Acrylate polymer (เช่น Eudragit) หรือ Cellulose derivatives เป็นสารก่อฟิล์มหลักในกระบวนการเคลือบฟิล์ม (Film coating) ไม่ได้ใช้ในขั้นตอนการเคลือบน้ำตาลแบบดั้งเดิม (Sugar coating)
🔍 ข้ออื่นผิดเพราะอะไร:
- ข้อ ก. (Calcium carbonate (Subcoating powder)): ไม่ถูกต้องตามหลักการรักษาและกลไกเภสัชวิทยาในข้อนี้
- ข้อ ข. (Wax (Carnuba/Beeswax สำหรับขัดเงา)): ไม่ถูกต้องตามหลักการรักษาและกลไกเภสัชวิทยาในข้อนี้
- ข้อ ค. (Gelatin (Binder ในน้ำเชื่อม)): ไม่ถูกต้องตามหลักการรักษาและกลไกเภสัชวิทยาในข้อนี้
- ข้อ ง. (Colloidal silicon dioxide (CSD)):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91" t="inlineStr">
        <is>
          <t>Tablet Coating</t>
        </is>
      </c>
      <c r="M91" t="inlineStr">
        <is>
          <t>Product</t>
        </is>
      </c>
      <c r="N91" t="inlineStr">
        <is>
          <t>[TEST] Quick Ingestion</t>
        </is>
      </c>
      <c r="O91" t="inlineStr">
        <is>
          <t>Mock</t>
        </is>
      </c>
      <c r="P91" t="inlineStr">
        <is>
          <t>Mock RxCU83 ครั้งที่ 1</t>
        </is>
      </c>
      <c r="Q91" t="inlineStr">
        <is>
          <t>6. Solid Dosage Forms</t>
        </is>
      </c>
      <c r="R91" t="inlineStr">
        <is>
          <t>CASE_PRD_M83_OC_C01_Q2</t>
        </is>
      </c>
    </row>
    <row r="92">
      <c r="A92" t="n">
        <v>90</v>
      </c>
      <c r="B92" t="inlineStr">
        <is>
          <t>ข้อใดคือการควบคุมคุณภาพระหว่างกระบวนการผลิต (In-process control: IPC) ที่สำคัญในการติดตามการพอกตัวของชั้นยาเคลือบน้ำตาล</t>
        </is>
      </c>
      <c r="D92" t="inlineStr">
        <is>
          <t>Uniformity of dosage units</t>
        </is>
      </c>
      <c r="E92" t="inlineStr">
        <is>
          <t>Weight gain (การเพิ่มขึ้นของน้ำหนักเม็ดยา)</t>
        </is>
      </c>
      <c r="F92" t="inlineStr">
        <is>
          <t>Friability test</t>
        </is>
      </c>
      <c r="G92" t="inlineStr">
        <is>
          <t>Dissolution test</t>
        </is>
      </c>
      <c r="H92" t="inlineStr">
        <is>
          <t>Microbial limit test</t>
        </is>
      </c>
      <c r="I92" t="n">
        <v>2</v>
      </c>
      <c r="J92" t="inlineStr">
        <is>
          <t>✅ คำตอบที่ถูกต้อง: ข้อ ข. Weight gain (การเพิ่มขึ้นของน้ำหนักเม็ดยา)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ในการเคลือบน้ำตาลแต่ละขั้นตอน (Subcoating, Smoothing, Coloring) ต้องติดตามการเพิ่มขึ้นของน้ำหนักเม็ดยา (Percent weight gain) อย่างใกล้ชิดเพื่อควบคุมความหนาและการเจริญเติบโตของขนาดเม็ดยาให้ได้มาตรฐาน
🔍 ข้ออื่นผิดเพราะอะไร:
- ข้อ ก. (Uniformity of dosage units): ไม่ถูกต้องตามหลักการรักษาและกลไกเภสัชวิทยาในข้อนี้
- ข้อ ค. (Friability test): ไม่ถูกต้องตามหลักการรักษาและกลไกเภสัชวิทยาในข้อนี้
- ข้อ ง. (Dissolution test): ไม่ถูกต้องตามหลักการรักษาและกลไกเภสัชวิทยาในข้อนี้
- ข้อ จ. (Microbial limit test):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92" t="inlineStr">
        <is>
          <t>Tablet Coating</t>
        </is>
      </c>
      <c r="M92" t="inlineStr">
        <is>
          <t>Product</t>
        </is>
      </c>
      <c r="N92" t="inlineStr">
        <is>
          <t>[TEST] Quick Ingestion</t>
        </is>
      </c>
      <c r="O92" t="inlineStr">
        <is>
          <t>Mock</t>
        </is>
      </c>
      <c r="P92" t="inlineStr">
        <is>
          <t>Mock RxCU83 ครั้งที่ 1</t>
        </is>
      </c>
      <c r="Q92" t="inlineStr">
        <is>
          <t>1. Titrations</t>
        </is>
      </c>
      <c r="R92" t="inlineStr">
        <is>
          <t>CASE_PRD_M83_OC_C01_Q3</t>
        </is>
      </c>
    </row>
    <row r="93">
      <c r="A93" t="n">
        <v>91</v>
      </c>
      <c r="B93" t="inlineStr">
        <is>
          <t>ข้อใด ไม่ถูกต้อง สำหรับยาเม็ดเคลือบน้ำตาล (Sugar-coated tablet)</t>
        </is>
      </c>
      <c r="D93" t="inlineStr">
        <is>
          <t>เป็นยาในรูปแบบ immediate release</t>
        </is>
      </c>
      <c r="E93" t="inlineStr">
        <is>
          <t>ถ้าผู้ป่วยมือเปียกและไปสัมผัสกับเม็ดยา จะทำให้ชั้นนอกของเม็ดเคลือบเกิดการเปลี่ยนแปลงทันที</t>
        </is>
      </c>
      <c r="F93" t="inlineStr">
        <is>
          <t>ผู้ป่วยที่เป็นโรคเบาหวาน สามารถทานยาเม็ดเคลือบน้ำตาลได้ตามปกติ</t>
        </is>
      </c>
      <c r="G93" t="inlineStr">
        <is>
          <t>ใช้ sucrose, lactose, mannitol ในสูตรยา</t>
        </is>
      </c>
      <c r="H93" t="inlineStr">
        <is>
          <t>ยาเม็ดเคลือบน้ำตาล เหมาะกับสูตรตำรับตัวยาที่ไวต่อความชื้นและแสงได้ดีกว่าการเคลือบฟิล์มทุกประเภท</t>
        </is>
      </c>
      <c r="I93" t="n">
        <v>5</v>
      </c>
      <c r="J93" t="inlineStr">
        <is>
          <t>✅ คำตอบที่ถูกต้อง: ข้อ จ. ยาเม็ดเคลือบน้ำตาล เหมาะกับสูตรตำรับตัวยาที่ไวต่อความชื้นและแสงได้ดีกว่าการเคลือบฟิล์มทุกประเภท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การเคลือบน้ำตาลใช้กระบวนการพอกด้วยน้ำเชื่อมหลายรอบ ซึ่งใช้ความร้อนและความชื้นในกระบวนการผลิตสูงมาก จึงไม่เหมาะกับตัวยาสำคัญที่ไวต่อความชื้นและความร้อนสูง (Moisture/Heat labile drugs)
🔍 ข้ออื่นผิดเพราะอะไร:
- ข้อ ก. (เป็นยาในรูปแบบ immediate release): ไม่ถูกต้องตามหลักการรักษาและกลไกเภสัชวิทยาในข้อนี้
- ข้อ ข. (ถ้าผู้ป่วยมือเปียกและไปสัมผัสกับเม็ดยา จะทำให้ชั้นนอกของเม็ด): ไม่ถูกต้องตามหลักการรักษาและกลไกเภสัชวิทยาในข้อนี้
- ข้อ ค. (ผู้ป่วยที่เป็นโรคเบาหวาน สามารถทานยาเม็ดเคลือบน้ำตาลได้ตามปก): ไม่ถูกต้องตามหลักการรักษาและกลไกเภสัชวิทยาในข้อนี้
- ข้อ ง. (ใช้ sucrose, lactose, mannitol ในสูตรยา):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93" t="inlineStr">
        <is>
          <t>Tablet Coating</t>
        </is>
      </c>
      <c r="M93" t="inlineStr">
        <is>
          <t>Product</t>
        </is>
      </c>
      <c r="N93" t="inlineStr">
        <is>
          <t>[TEST] Quick Ingestion</t>
        </is>
      </c>
      <c r="O93" t="inlineStr">
        <is>
          <t>Mock</t>
        </is>
      </c>
      <c r="P93" t="inlineStr">
        <is>
          <t>Mock RxCU83 ครั้งที่ 1</t>
        </is>
      </c>
      <c r="Q93" t="inlineStr">
        <is>
          <t>6. Solid Dosage Forms</t>
        </is>
      </c>
      <c r="R93" t="inlineStr">
        <is>
          <t>CASE_PRD_M83_OC_C01_Q4</t>
        </is>
      </c>
    </row>
    <row r="94">
      <c r="A94" t="n">
        <v>92</v>
      </c>
      <c r="B94" t="inlineStr">
        <is>
          <t>เทคนิคการวิเคราะห์ในข้อใด ไม่เหมาะสม ในการทำ Identification ตัวยา Ethinyl estradiol ในยาเม็ดคุมกำเนิด</t>
        </is>
      </c>
      <c r="D94" t="inlineStr">
        <is>
          <t>HPLC-UV</t>
        </is>
      </c>
      <c r="E94" t="inlineStr">
        <is>
          <t>HPLC-MS</t>
        </is>
      </c>
      <c r="F94" t="inlineStr">
        <is>
          <t>FTIR</t>
        </is>
      </c>
      <c r="G94" t="inlineStr">
        <is>
          <t>ICP-OES / ICP-MS</t>
        </is>
      </c>
      <c r="H94" t="inlineStr">
        <is>
          <t>NMR</t>
        </is>
      </c>
      <c r="I94" t="n">
        <v>4</v>
      </c>
      <c r="J94" t="inlineStr">
        <is>
          <t>✅ คำตอบที่ถูกต้อง: ข้อ ง. ICP-OES / ICP-MS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Ethinyl estradiol เป็นสารอินทรีย์โมเลกุลสังเคราะห์ (Organic molecule) ไม่ใช่แร่ธาตุหรือธาตุโลหะ เทคนิค ICP-OES/MS ซึ่งใช้วิเคราะห์โลหะและธาตุอนินทรีย์จึงไม่สามารถนำมาใช้ในการระบุอัตลักษณ์ของตัวยานี้ได้
🔍 ข้ออื่นผิดเพราะอะไร:
- ข้อ ก. (HPLC-UV): ไม่ถูกต้องตามหลักการรักษาและกลไกเภสัชวิทยาในข้อนี้
- ข้อ ข. (HPLC-MS): ไม่ถูกต้องตามหลักการรักษาและกลไกเภสัชวิทยาในข้อนี้
- ข้อ ค. (FTIR): ไม่ถูกต้องตามหลักการรักษาและกลไกเภสัชวิทยาในข้อนี้
- ข้อ จ. (NMR):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94" t="inlineStr">
        <is>
          <t>Spectroscopy &amp; Optics</t>
        </is>
      </c>
      <c r="M94" t="inlineStr">
        <is>
          <t>Product</t>
        </is>
      </c>
      <c r="N94" t="inlineStr">
        <is>
          <t>[TEST] Quick Ingestion</t>
        </is>
      </c>
      <c r="O94" t="inlineStr">
        <is>
          <t>Mock</t>
        </is>
      </c>
      <c r="P94" t="inlineStr">
        <is>
          <t>Mock RxCU83 ครั้งที่ 1</t>
        </is>
      </c>
      <c r="Q94" t="inlineStr">
        <is>
          <t>1. Titrations</t>
        </is>
      </c>
      <c r="R94" t="inlineStr">
        <is>
          <t>CASE_PRD_M83_OC_C01_Q5</t>
        </is>
      </c>
    </row>
    <row r="95">
      <c r="A95" t="n">
        <v>93</v>
      </c>
      <c r="B95" t="inlineStr">
        <is>
          <t>ข้อใด ไม่จัดเป็น เกณฑ์ข้อกำหนดใน Certificate of Analysis (COA) สำหรับแผ่นแปะยาคุมกำเนิด (Transdermal patch)</t>
        </is>
      </c>
      <c r="D95" t="inlineStr">
        <is>
          <t>Identification</t>
        </is>
      </c>
      <c r="E95" t="inlineStr">
        <is>
          <t>Assay</t>
        </is>
      </c>
      <c r="F95" t="inlineStr">
        <is>
          <t>In vitro drug release</t>
        </is>
      </c>
      <c r="G95" t="inlineStr">
        <is>
          <t>Adhesion (การยึดติดผิว)</t>
        </is>
      </c>
      <c r="H95" t="inlineStr">
        <is>
          <t>Disintegration test</t>
        </is>
      </c>
      <c r="I95" t="n">
        <v>5</v>
      </c>
      <c r="J95" t="inlineStr">
        <is>
          <t>✅ คำตอบที่ถูกต้อง: ข้อ จ. Disintegration test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การทดสอบการแตกตัว (Disintegration test) ใช้สำหรับยาเม็ดหรือแคปซูลรับประทาน แผ่นแปะผิวหนัง (Transdermal patch) จะมีการทดสอบ Adhesive properties, Release rate, Assay และ Uniformity of dosage unit แทน
🔍 ข้ออื่นผิดเพราะอะไร:
- ข้อ ก. (Identification): ไม่ถูกต้องตามหลักการรักษาและกลไกเภสัชวิทยาในข้อนี้
- ข้อ ข. (Assay): ไม่ถูกต้องตามหลักการรักษาและกลไกเภสัชวิทยาในข้อนี้
- ข้อ ค. (In vitro drug release): ไม่ถูกต้องตามหลักการรักษาและกลไกเภสัชวิทยาในข้อนี้
- ข้อ ง. (Adhesion (การยึดติดผิว)):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95" t="inlineStr">
        <is>
          <t>Transdermal Delivery (TDS)</t>
        </is>
      </c>
      <c r="M95" t="inlineStr">
        <is>
          <t>Product</t>
        </is>
      </c>
      <c r="N95" t="inlineStr">
        <is>
          <t>[TEST] Quick Ingestion</t>
        </is>
      </c>
      <c r="O95" t="inlineStr">
        <is>
          <t>Mock</t>
        </is>
      </c>
      <c r="P95" t="inlineStr">
        <is>
          <t>Mock RxCU83 ครั้งที่ 1</t>
        </is>
      </c>
      <c r="Q95" t="inlineStr">
        <is>
          <t>1. Titrations</t>
        </is>
      </c>
      <c r="R95" t="inlineStr">
        <is>
          <t>CASE_PRD_M83_OC_C01_Q6</t>
        </is>
      </c>
    </row>
    <row r="96">
      <c r="A96" t="n">
        <v>94</v>
      </c>
      <c r="B96" t="inlineStr">
        <is>
          <t>หญิงตั้งครรภ์รู้ว่าตนเองต้องระมัดระวังในการเลือกยาคุมกำเนิดชนิดเม็ด จึงเดินทางมาปรึกษาเภสัชกรที่ร้านยาเรื่องการใช้ยาคุมกำเนิด พฤติกรรมดังกล่าวจัดเป็นองค์ประกอบใดตามแบบจำลองความเชื่อด้านสุขภาพ (Health Belief Model: HBM)</t>
        </is>
      </c>
      <c r="D96" t="inlineStr">
        <is>
          <t>Perceived susceptibility</t>
        </is>
      </c>
      <c r="E96" t="inlineStr">
        <is>
          <t>Perceived severity</t>
        </is>
      </c>
      <c r="F96" t="inlineStr">
        <is>
          <t>Perceived benefits</t>
        </is>
      </c>
      <c r="G96" t="inlineStr">
        <is>
          <t>Perceived barriers</t>
        </is>
      </c>
      <c r="H96" t="inlineStr">
        <is>
          <t>Cues to action</t>
        </is>
      </c>
      <c r="I96" t="n">
        <v>3</v>
      </c>
      <c r="J96" t="inlineStr">
        <is>
          <t>✅ คำตอบที่ถูกต้อง: ข้อ ค. Perceived benefits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การที่ผู้ป่วยตระหนักว่าการมาปรึกษาเภสัชกรจะช่วยให้เลือกใช้ยาได้อย่างถูกต้อง ปลอดภัย และป้องกันอันตรายได้ จัดเป็น "การรับรู้ประโยชน์ของการปฏิบัติตัว (Perceived benefits)"
🔍 ข้ออื่นผิดเพราะอะไร:
- ข้อ ก. (Perceived susceptibility): ไม่ถูกต้องตามหลักการรักษาและกลไกเภสัชวิทยาในข้อนี้
- ข้อ ข. (Perceived severity): ไม่ถูกต้องตามหลักการรักษาและกลไกเภสัชวิทยาในข้อนี้
- ข้อ ง. (Perceived barriers): ไม่ถูกต้องตามหลักการรักษาและกลไกเภสัชวิทยาในข้อนี้
- ข้อ จ. (Cues to action):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96" t="inlineStr">
        <is>
          <t>Pharmacy Administration &amp; System</t>
        </is>
      </c>
      <c r="M96" t="inlineStr">
        <is>
          <t>SAP</t>
        </is>
      </c>
      <c r="N96" t="inlineStr">
        <is>
          <t>[TEST] Quick Ingestion</t>
        </is>
      </c>
      <c r="O96" t="inlineStr">
        <is>
          <t>Mock</t>
        </is>
      </c>
      <c r="P96" t="inlineStr">
        <is>
          <t>Mock RxCU83 ครั้งที่ 1</t>
        </is>
      </c>
      <c r="Q96" t="inlineStr">
        <is>
          <t>2. Pharmacy Administration &amp; Sy</t>
        </is>
      </c>
      <c r="R96" t="inlineStr">
        <is>
          <t>CASE_SAP_M83_OC_C01_Q1</t>
        </is>
      </c>
    </row>
    <row r="97">
      <c r="A97" t="n">
        <v>95</v>
      </c>
      <c r="B97" t="inlineStr">
        <is>
          <t>ผู้ป่วยเพศชาย 65 ปี นน. 50 kg มีโรคประจำตัว เบาหวาน, CKD มา รพ. ด้วยไข้ ไอเรื้อรัง 3 สัปดาห์ อ่อนเพลีย น้ำหนักลด ผล CXR ผิดปกติ และ sputum AFB 3+, PCR positive M. tuberculosis ไม่เคยมีประวัติติดเชื้อวัณโรคมาก่อน ควรเลือกสูตรการรักษามาตรฐานสูตรใด</t>
        </is>
      </c>
      <c r="D97" t="inlineStr">
        <is>
          <t>1IRZE / 5IR</t>
        </is>
      </c>
      <c r="E97" t="inlineStr">
        <is>
          <t>2IRZE / 2IR</t>
        </is>
      </c>
      <c r="F97" t="inlineStr">
        <is>
          <t>2IRZE / 4IR</t>
        </is>
      </c>
      <c r="G97" t="inlineStr">
        <is>
          <t>3IRZE / 2IR</t>
        </is>
      </c>
      <c r="H97" t="inlineStr">
        <is>
          <t>3IRZE / 3IR</t>
        </is>
      </c>
      <c r="I97" t="n">
        <v>3</v>
      </c>
      <c r="J97" t="inlineStr">
        <is>
          <t>✅ คำตอบที่ถูกต้อง: ข้อ ค. 2IRZE / 4IR
💡 Background: การบริบาลทางเภสัชกรรมและการเตรียมยาในหัวข้อ 8. Infectious diseases (Track: Clinic) มีความสำคัญอย่างยิ่งต่อการประเมินผู้ป่วยและการประกันคุณภาพยา
🎯 ทำไมข้อนี้ถึงถูก: สูตรมาตรฐานการรักษาวัณโรคปอดรายใหม่ที่ไวต่อยา (New pulmonary TB case) ประกอบด้วย ระยะเข้มข้น 2 เดือนด้วย Isoniazid, Rifampicin, Pyrazinamide, Ethambutol ตามด้วยระยะประคับประคอง 4 เดือนด้วย Isoniazid และ Rifampicin (2HRZE / 4HR หรือ 2IRZE / 4IR)
🔍 ข้ออื่นผิดเพราะอะไร:
- ข้อ ก. (1IRZE / 5IR): ไม่ถูกต้องตามหลักการรักษาและกลไกเภสัชวิทยาในข้อนี้
- ข้อ ข. (2IRZE / 2IR): ไม่ถูกต้องตามหลักการรักษาและกลไกเภสัชวิทยาในข้อนี้
- ข้อ ง. (3IRZE / 2IR): ไม่ถูกต้องตามหลักการรักษาและกลไกเภสัชวิทยาในข้อนี้
- ข้อ จ. (3IRZE / 3IR): ไม่ถูกต้องตามหลักการรักษาและกลไกเภสัชวิทยาในข้อนี้
📖 Guideline อ้างอิง: แนวทางการรักษาวัณโรคในผู้ใหญ่ในประเทศไทย พ.ศ. 2564 (สำนักวัณโรค กรมควบคุมโรค กระทรวงสาธารณสุข)
📌 จุดจำก่อนสอบ: ทบทวนหลักการสำคัญ ข้อบ่งใช้ กลไกของยา และข้อกำหนดทางเภสัชตำรับในหมวด 8. Infectious diseases ให้แม่นยำก่อนสอบ</t>
        </is>
      </c>
      <c r="L97" t="inlineStr">
        <is>
          <t>Tuberculosis</t>
        </is>
      </c>
      <c r="M97" t="inlineStr">
        <is>
          <t>Clinic</t>
        </is>
      </c>
      <c r="N97" t="inlineStr">
        <is>
          <t>[TEST] Quick Ingestion</t>
        </is>
      </c>
      <c r="O97" t="inlineStr">
        <is>
          <t>Mock</t>
        </is>
      </c>
      <c r="P97" t="inlineStr">
        <is>
          <t>Mock RxCU83 ครั้งที่ 1</t>
        </is>
      </c>
      <c r="Q97" t="inlineStr">
        <is>
          <t>8. Infectious diseases</t>
        </is>
      </c>
      <c r="R97" t="inlineStr">
        <is>
          <t>CASE_CLN_M83_TB_C01_Q1</t>
        </is>
      </c>
    </row>
    <row r="98">
      <c r="A98" t="n">
        <v>96</v>
      </c>
      <c r="B98" t="inlineStr">
        <is>
          <t>ผู้ป่วยรับประทานยารักษาวัณโรคสูตร IRZE มา 3 สัปดาห์ มีอาการคลื่นไส้ อาเจียน เบื่ออาหาร ตรวจเลือดพบ ALT สูงขึ้น 4 เท่าของค่าปกติ ควรดำเนินการอย่างไรตามแนวทางเวชปฏิบัติ</t>
        </is>
      </c>
      <c r="D98" t="inlineStr">
        <is>
          <t>หยุดยา E ตัวเดียว</t>
        </is>
      </c>
      <c r="E98" t="inlineStr">
        <is>
          <t>หยุดยา I, R ชั่วคราว</t>
        </is>
      </c>
      <c r="F98" t="inlineStr">
        <is>
          <t>หยุดยา I, R, Z ทันที และรอจนเอนไซม์ตับกลับมาปกติก่อนเริ่มทีละตัว</t>
        </is>
      </c>
      <c r="G98" t="inlineStr">
        <is>
          <t>หยุดยา I, R, Z แล้วลดขนาดยาลงครึ่งหนึ่งทันทีโดยไม่ต้องรอ</t>
        </is>
      </c>
      <c r="H98" t="inlineStr">
        <is>
          <t>ให้รับประทานยาต่อไปได้ตามปกติโดยไม่ต้องหยุดยา</t>
        </is>
      </c>
      <c r="I98" t="n">
        <v>3</v>
      </c>
      <c r="J98" t="inlineStr">
        <is>
          <t>✅ คำตอบที่ถูกต้อง: ข้อ ค. หยุดยา I, R, Z ทันที และรอจนเอนไซม์ตับกลับมาปกติก่อนเริ่มทีละตัว
💡 Background: การบริบาลทางเภสัชกรรมและการเตรียมยาในหัวข้อ 8. Infectious diseases (Track: Clinic) มีความสำคัญอย่างยิ่งต่อการประเมินผู้ป่วยและการประกันคุณภาพยา
🎯 ทำไมข้อนี้ถึงถูก: หากมีอาการของตับอักเสบร่วมกับค่า ALT สูงเกิน 3 เท่าของค่าปกติ (หรือ &gt; 5 เท่าหากไม่มีอาการ) ต้องหยุดยากลุ่มที่ทำให้เกิดพิษต่อตับ ได้แก่ Isoniazid, Rifampicin, Pyrazinamide (H, R, Z) ทันที และรอจนตับฟื้นตัวเป็นปกติจึงค่อย Rechallenge ยาทีละตัว
🔍 ข้ออื่นผิดเพราะอะไร:
- ข้อ ก. (หยุดยา E ตัวเดียว): ไม่ถูกต้องตามหลักการรักษาและกลไกเภสัชวิทยาในข้อนี้
- ข้อ ข. (หยุดยา I, R ชั่วคราว): ไม่ถูกต้องตามหลักการรักษาและกลไกเภสัชวิทยาในข้อนี้
- ข้อ ง. (หยุดยา I, R, Z แล้วลดขนาดยาลงครึ่งหนึ่งทันทีโดยไม่ต้องรอ): ไม่ถูกต้องตามหลักการรักษาและกลไกเภสัชวิทยาในข้อนี้
- ข้อ จ. (ให้รับประทานยาต่อไปได้ตามปกติโดยไม่ต้องหยุดยา): ไม่ถูกต้องตามหลักการรักษาและกลไกเภสัชวิทยาในข้อนี้
📖 Guideline อ้างอิง: แนวทางการรักษาวัณโรคในผู้ใหญ่ในประเทศไทย พ.ศ. 2564 (สำนักวัณโรค กรมควบคุมโรค กระทรวงสาธารณสุข)
📌 จุดจำก่อนสอบ: ทบทวนหลักการสำคัญ ข้อบ่งใช้ กลไกของยา และข้อกำหนดทางเภสัชตำรับในหมวด 8. Infectious diseases ให้แม่นยำก่อนสอบ</t>
        </is>
      </c>
      <c r="L98" t="inlineStr">
        <is>
          <t>Tuberculosis</t>
        </is>
      </c>
      <c r="M98" t="inlineStr">
        <is>
          <t>Clinic</t>
        </is>
      </c>
      <c r="N98" t="inlineStr">
        <is>
          <t>[TEST] Quick Ingestion</t>
        </is>
      </c>
      <c r="O98" t="inlineStr">
        <is>
          <t>Mock</t>
        </is>
      </c>
      <c r="P98" t="inlineStr">
        <is>
          <t>Mock RxCU83 ครั้งที่ 1</t>
        </is>
      </c>
      <c r="Q98" t="inlineStr">
        <is>
          <t>8. Infectious diseases</t>
        </is>
      </c>
      <c r="R98" t="inlineStr">
        <is>
          <t>CASE_CLN_M83_TB_C01_Q2</t>
        </is>
      </c>
    </row>
    <row r="99">
      <c r="A99" t="n">
        <v>97</v>
      </c>
      <c r="B99" t="inlineStr">
        <is>
          <t>ผู้ป่วยรายนี้ได้รับการวินิจฉัยภาวะหัวใจเต้นผิดจังหวะร่วมด้วยและได้รับยา Warfarin ข้อใดถูกต้องเกี่ยวกับผลกระทบของยารักษาวัณโรคต่อระดับยา Warfarin ในเลือด</t>
        </is>
      </c>
      <c r="D99" t="inlineStr">
        <is>
          <t>Isoniazid ส่งผลให้ระดับยา warfarin ลดลงอย่างรุนแรง</t>
        </is>
      </c>
      <c r="E99" t="inlineStr">
        <is>
          <t>Rifampin ส่งผลให้ระดับยา warfarin ลดลงอย่างมีนัยสำคัญ</t>
        </is>
      </c>
      <c r="F99" t="inlineStr">
        <is>
          <t>Pyrazinamide ส่งผลให้ระดับยา warfarin เพิ่มขึ้นอย่างมาก</t>
        </is>
      </c>
      <c r="G99" t="inlineStr">
        <is>
          <t>Ethambutol ส่งผลให้ระดับยา warfarin ลดลง</t>
        </is>
      </c>
      <c r="H99" t="inlineStr">
        <is>
          <t>ยาทุกตัวในสูตรยารักษาวัณโรคไม่ส่งผลต่อระดับยา warfarin</t>
        </is>
      </c>
      <c r="I99" t="n">
        <v>2</v>
      </c>
      <c r="J99" t="inlineStr">
        <is>
          <t>✅ คำตอบที่ถูกต้อง: ข้อ ข. Rifampin ส่งผลให้ระดับยา warfarin ลดลงอย่างมีนัยสำคัญ
💡 Background: การบริบาลทางเภสัชกรรมและการเตรียมยาในหัวข้อ 8. Infectious diseases (Track: Clinic) มีความสำคัญอย่างยิ่งต่อการประเมินผู้ป่วยและการประกันคุณภาพยา
🎯 ทำไมข้อนี้ถึงถูก: Rifampicin/Rifampin เป็น Potent CYP450 inducer (กระตุ้น CYP2C9, 3A4, 1A2) ทำให้เพิ่มการทำลายยา Warfarin ในตับ ส่งผลให้ระดับยาและค่า INR ลดลงอย่างมาก เสี่ยงต่อการเกิดลิ่มเลือดอุดตัน จึงต้องปรับเพิ่มขนาดยา Warfarin
🔍 ข้ออื่นผิดเพราะอะไร:
- ข้อ ก. (Isoniazid ส่งผลให้ระดับยา warfarin ลดลงอย่างรุนแรง): ไม่ถูกต้องตามหลักการรักษาและกลไกเภสัชวิทยาในข้อนี้
- ข้อ ค. (Pyrazinamide ส่งผลให้ระดับยา warfarin เพิ่มขึ้นอย่างมาก): ไม่ถูกต้องตามหลักการรักษาและกลไกเภสัชวิทยาในข้อนี้
- ข้อ ง. (Ethambutol ส่งผลให้ระดับยา warfarin ลดลง): ไม่ถูกต้องตามหลักการรักษาและกลไกเภสัชวิทยาในข้อนี้
- ข้อ จ. (ยาทุกตัวในสูตรยารักษาวัณโรคไม่ส่งผลต่อระดับยา warfarin): ไม่ถูกต้องตามหลักการรักษาและกลไกเภสัชวิทยาในข้อนี้
📖 Guideline อ้างอิง: แนวทางการรักษาวัณโรคในผู้ใหญ่ในประเทศไทย พ.ศ. 2564 (สำนักวัณโรค กรมควบคุมโรค กระทรวงสาธารณสุข)
📌 จุดจำก่อนสอบ: ทบทวนหลักการสำคัญ ข้อบ่งใช้ กลไกของยา และข้อกำหนดทางเภสัชตำรับในหมวด 8. Infectious diseases ให้แม่นยำก่อนสอบ</t>
        </is>
      </c>
      <c r="L99" t="inlineStr">
        <is>
          <t>Tuberculosis</t>
        </is>
      </c>
      <c r="M99" t="inlineStr">
        <is>
          <t>Clinic</t>
        </is>
      </c>
      <c r="N99" t="inlineStr">
        <is>
          <t>[TEST] Quick Ingestion</t>
        </is>
      </c>
      <c r="O99" t="inlineStr">
        <is>
          <t>Mock</t>
        </is>
      </c>
      <c r="P99" t="inlineStr">
        <is>
          <t>Mock RxCU83 ครั้งที่ 1</t>
        </is>
      </c>
      <c r="Q99" t="inlineStr">
        <is>
          <t>8. Infectious diseases</t>
        </is>
      </c>
      <c r="R99" t="inlineStr">
        <is>
          <t>CASE_CLN_M83_TB_C01_Q3</t>
        </is>
      </c>
    </row>
    <row r="100">
      <c r="A100" t="n">
        <v>98</v>
      </c>
      <c r="B100" t="inlineStr">
        <is>
          <t>หลังการรักษาวัณโรคมาได้ 4 สัปดาห์ ผู้ป่วยมีอาการปวดข้อเท้าและข้อนิ้วหัวแม่เท้า เจาะตรวจพบ Serum uric acid สูงขึ้น เป็นอาการข้างเคียง (ADR) เด่นชัดจากยาตัวใดในสูตรยารักษาวัณโรค</t>
        </is>
      </c>
      <c r="D100" t="inlineStr">
        <is>
          <t>Isoniazid (I)</t>
        </is>
      </c>
      <c r="E100" t="inlineStr">
        <is>
          <t>Rifampicin (R)</t>
        </is>
      </c>
      <c r="F100" t="inlineStr">
        <is>
          <t>Pyrazinamide (Z)</t>
        </is>
      </c>
      <c r="G100" t="inlineStr">
        <is>
          <t>Ethambutol (E)</t>
        </is>
      </c>
      <c r="H100" t="inlineStr">
        <is>
          <t>Vitamin B6</t>
        </is>
      </c>
      <c r="I100" t="n">
        <v>3</v>
      </c>
      <c r="J100" t="inlineStr">
        <is>
          <t>✅ คำตอบที่ถูกต้อง: ข้อ ค. Pyrazinamide (Z)
💡 Background: การบริบาลทางเภสัชกรรมและการเตรียมยาในหัวข้อ 8. Infectious diseases (Track: Clinic) มีความสำคัญอย่างยิ่งต่อการประเมินผู้ป่วยและการประกันคุณภาพยา
🎯 ทำไมข้อนี้ถึงถูก: Pyrazinamide (Z) มีเมแทบอไลต์คือ Pyrazinoic acid ซึ่งออกฤทธิ์ยับยั้งการขับออกของกรดยูริกที่ท่อไตส่วนต้น (Renal tubular excretion of uric acid) ทำให้เกิดภาวะ Hyperuricemia และกระตุ้นให้เกิดโรคเกาต์กำเริบได้บ่อยที่สุด
🔍 ข้ออื่นผิดเพราะอะไร:
- ข้อ ก. (Isoniazid (I)): ไม่ถูกต้องตามหลักการรักษาและกลไกเภสัชวิทยาในข้อนี้
- ข้อ ข. (Rifampicin (R)): ไม่ถูกต้องตามหลักการรักษาและกลไกเภสัชวิทยาในข้อนี้
- ข้อ ง. (Ethambutol (E)): ไม่ถูกต้องตามหลักการรักษาและกลไกเภสัชวิทยาในข้อนี้
- ข้อ จ. (Vitamin B6): ไม่ถูกต้องตามหลักการรักษาและกลไกเภสัชวิทยาในข้อนี้
📖 Guideline อ้างอิง: แนวทางการรักษาวัณโรคในผู้ใหญ่ในประเทศไทย พ.ศ. 2564 (สำนักวัณโรค กรมควบคุมโรค กระทรวงสาธารณสุข)
📌 จุดจำก่อนสอบ: ทบทวนหลักการสำคัญ ข้อบ่งใช้ กลไกของยา และข้อกำหนดทางเภสัชตำรับในหมวด 8. Infectious diseases ให้แม่นยำก่อนสอบ</t>
        </is>
      </c>
      <c r="L100" t="inlineStr">
        <is>
          <t>Tuberculosis</t>
        </is>
      </c>
      <c r="M100" t="inlineStr">
        <is>
          <t>Clinic</t>
        </is>
      </c>
      <c r="N100" t="inlineStr">
        <is>
          <t>[TEST] Quick Ingestion</t>
        </is>
      </c>
      <c r="O100" t="inlineStr">
        <is>
          <t>Mock</t>
        </is>
      </c>
      <c r="P100" t="inlineStr">
        <is>
          <t>Mock RxCU83 ครั้งที่ 1</t>
        </is>
      </c>
      <c r="Q100" t="inlineStr">
        <is>
          <t>8. Infectious diseases</t>
        </is>
      </c>
      <c r="R100" t="inlineStr">
        <is>
          <t>CASE_CLN_M83_TB_C01_Q4</t>
        </is>
      </c>
    </row>
    <row r="101">
      <c r="A101" t="n">
        <v>99</v>
      </c>
      <c r="B101" t="inlineStr">
        <is>
          <t>หากแพทย์สั่งจ่ายยา Ethambutol 400 mg 2 tab วันละ 1 ครั้ง โดยไม่ได้ปรับลดขนาดยาหรือยืดความถี่ตามการทำงานของไต (Renal function) ความเสี่ยงอาการข้างเคียงที่สำคัญและอันตรายที่สุดจากยาคือข้อใด</t>
        </is>
      </c>
      <c r="D101" t="inlineStr">
        <is>
          <t>Hepatotoxicity</t>
        </is>
      </c>
      <c r="E101" t="inlineStr">
        <is>
          <t>Optic neuritis (ประสาทตาอักเสบ สูญเสียการมองเห็น/ตาบอดสี)</t>
        </is>
      </c>
      <c r="F101" t="inlineStr">
        <is>
          <t>Hyperuricemia รุนแรง</t>
        </is>
      </c>
      <c r="G101" t="inlineStr">
        <is>
          <t>Peripheral neuropathy</t>
        </is>
      </c>
      <c r="H101" t="inlineStr">
        <is>
          <t>Orange color of urine</t>
        </is>
      </c>
      <c r="I101" t="n">
        <v>2</v>
      </c>
      <c r="J101" t="inlineStr">
        <is>
          <t>✅ คำตอบที่ถูกต้อง: ข้อ ข. Optic neuritis (ประสาทตาอักเสบ สูญเสียการมองเห็น/ตาบอดสี)
💡 Background: การบริบาลทางเภสัชกรรมและการเตรียมยาในหัวข้อ 8. Infectious diseases (Track: Clinic) มีความสำคัญอย่างยิ่งต่อการประเมินผู้ป่วยและการประกันคุณภาพยา
🎯 ทำไมข้อนี้ถึงถูก: Ethambutol ถูกขับออกทางไตเป็นหลัก ในผู้ป่วยไตบกพร่องยาจะเกิดการสะสมและเพิ่มความเสี่ยงสูงต่อการเกิด Retrobulbar / Optic neuritis ทำให้สายตามัว ลานสายตาลดลง และสูญเสียการแยกแยะสีแดง-เขียว ซึ่งหากตรวจพบช้าอาจตาบอดถาวรได้
🔍 ข้ออื่นผิดเพราะอะไร:
- ข้อ ก. (Hepatotoxicity): ไม่ถูกต้องตามหลักการรักษาและกลไกเภสัชวิทยาในข้อนี้
- ข้อ ค. (Hyperuricemia รุนแรง): ไม่ถูกต้องตามหลักการรักษาและกลไกเภสัชวิทยาในข้อนี้
- ข้อ ง. (Peripheral neuropathy): ไม่ถูกต้องตามหลักการรักษาและกลไกเภสัชวิทยาในข้อนี้
- ข้อ จ. (Orange color of urine): ไม่ถูกต้องตามหลักการรักษาและกลไกเภสัชวิทยาในข้อนี้
📖 Guideline อ้างอิง: แนวทางการรักษาวัณโรคในผู้ใหญ่ในประเทศไทย พ.ศ. 2564 (สำนักวัณโรค กรมควบคุมโรค กระทรวงสาธารณสุข)
📌 จุดจำก่อนสอบ: ทบทวนหลักการสำคัญ ข้อบ่งใช้ กลไกของยา และข้อกำหนดทางเภสัชตำรับในหมวด 8. Infectious diseases ให้แม่นยำก่อนสอบ</t>
        </is>
      </c>
      <c r="L101" t="inlineStr">
        <is>
          <t>Tuberculosis</t>
        </is>
      </c>
      <c r="M101" t="inlineStr">
        <is>
          <t>Clinic</t>
        </is>
      </c>
      <c r="N101" t="inlineStr">
        <is>
          <t>[TEST] Quick Ingestion</t>
        </is>
      </c>
      <c r="O101" t="inlineStr">
        <is>
          <t>Mock</t>
        </is>
      </c>
      <c r="P101" t="inlineStr">
        <is>
          <t>Mock RxCU83 ครั้งที่ 1</t>
        </is>
      </c>
      <c r="Q101" t="inlineStr">
        <is>
          <t>8. Infectious diseases</t>
        </is>
      </c>
      <c r="R101" t="inlineStr">
        <is>
          <t>CASE_CLN_M83_TB_C01_Q5</t>
        </is>
      </c>
    </row>
    <row r="102">
      <c r="A102" t="n">
        <v>100</v>
      </c>
      <c r="B102" t="inlineStr">
        <is>
          <t>ผู้ป่วยไม่สามารถรับประทานยาเม็ดได้และแพทย์ต้องการให้ยาในรูปแบบพ่นสูดชนิดสารละลาย (Nebulized solution) ข้อใดต่อไปนี้กล่าวผิดเกี่ยวกับยารูปแบบดังกล่าว</t>
        </is>
      </c>
      <c r="D102" t="inlineStr">
        <is>
          <t>เป็นการบริหารยาแบบ Non-invasive</t>
        </is>
      </c>
      <c r="E102" t="inlineStr">
        <is>
          <t>ยาออกฤทธิ์เฉพาะที่อวัยวะเป้าหมายเท่านั้น ไม่เข้าสู่กระแสเลือดเลยในทุกกรณี</t>
        </is>
      </c>
      <c r="F102" t="inlineStr">
        <is>
          <t>ยาที่สูดเข้าปอดโดยตรงไม่ต้องผ่าน hepatic first-pass metabolism</t>
        </is>
      </c>
      <c r="G102" t="inlineStr">
        <is>
          <t>ผลข้างเคียงทั่วร่างกาย (Systemic side effects) มักน้อยกว่ายารูปแบบรับประทาน</t>
        </is>
      </c>
      <c r="H102" t="inlineStr">
        <is>
          <t>สามารถปรับขนาดยาได้เมื่อเทียบกับยารูปแบบรับประทาน</t>
        </is>
      </c>
      <c r="I102" t="n">
        <v>2</v>
      </c>
      <c r="J102" t="inlineStr">
        <is>
          <t>✅ คำตอบที่ถูกต้อง: ข้อ ข. ยาออกฤทธิ์เฉพาะที่อวัยวะเป้าหมายเท่านั้น ไม่เข้าสู่กระแสเลือดเลยในทุกกรณี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แม้ยาพ่นสูดจะมีเป้าหมายการออกฤทธิ์ที่ทางเดินหายใจ แต่ตัวยาบางส่วนที่ถูกกลืนลงทางเดินอาหารหรือดูดซึมผ่านเยื่อบุถุงลมปอดสามารถเข้าสู่กระแสเลือดได้ ไม่ได้จำกัดอยู่เฉพาะที่ 100% โดยไม่เข้าสู่กระแสเลือดเลย
🔍 ข้ออื่นผิดเพราะอะไร:
- ข้อ ก. (เป็นการบริหารยาแบบ Non-invasive): ไม่ถูกต้องตามหลักการรักษาและกลไกเภสัชวิทยาในข้อนี้
- ข้อ ค. (ยาที่สูดเข้าปอดโดยตรงไม่ต้องผ่าน hepatic first-pass metaboli): ไม่ถูกต้องตามหลักการรักษาและกลไกเภสัชวิทยาในข้อนี้
- ข้อ ง. (ผลข้างเคียงทั่วร่างกาย (Systemic side effects) มักน้อยกว่ายา): ไม่ถูกต้องตามหลักการรักษาและกลไกเภสัชวิทยาในข้อนี้
- ข้อ จ. (สามารถปรับขนาดยาได้เมื่อเทียบกับยารูปแบบรับประทาน):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02" t="inlineStr">
        <is>
          <t>Inhalation devices</t>
        </is>
      </c>
      <c r="M102" t="inlineStr">
        <is>
          <t>Product</t>
        </is>
      </c>
      <c r="N102" t="inlineStr">
        <is>
          <t>[TEST] Quick Ingestion</t>
        </is>
      </c>
      <c r="O102" t="inlineStr">
        <is>
          <t>Mock</t>
        </is>
      </c>
      <c r="P102" t="inlineStr">
        <is>
          <t>Mock RxCU83 ครั้งที่ 1</t>
        </is>
      </c>
      <c r="Q102" t="inlineStr">
        <is>
          <t>6. Solid Dosage Forms</t>
        </is>
      </c>
      <c r="R102" t="inlineStr">
        <is>
          <t>CASE_PRD_M83_TB_C01_Q1</t>
        </is>
      </c>
    </row>
    <row r="103">
      <c r="A103" t="n">
        <v>101</v>
      </c>
      <c r="B103" t="inlineStr">
        <is>
          <t>หากต้องการเปลี่ยนแปลงยาเม็ดของผู้ป่วยเป็นรูปแบบชนิดพ่นสูด (Nebulized solution) ข้อใดต่อไปนี้ ไม่ใช่ ส่วนประกอบของสูตรตำรับดังกล่าว</t>
        </is>
      </c>
      <c r="D103" t="inlineStr">
        <is>
          <t>Solvent</t>
        </is>
      </c>
      <c r="E103" t="inlineStr">
        <is>
          <t>Propellant (สารขับดัน)</t>
        </is>
      </c>
      <c r="F103" t="inlineStr">
        <is>
          <t>Tonicity agent</t>
        </is>
      </c>
      <c r="G103" t="inlineStr">
        <is>
          <t>Preservative</t>
        </is>
      </c>
      <c r="H103" t="inlineStr">
        <is>
          <t>Solubilizer</t>
        </is>
      </c>
      <c r="I103" t="n">
        <v>2</v>
      </c>
      <c r="J103" t="inlineStr">
        <is>
          <t>✅ คำตอบที่ถูกต้อง: ข้อ ข. Propellant (สารขับดัน)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สารขับดัน (Propellant เช่น HFA) ใช้เฉพาะในยาพ่นสูดชนิดพ่นอัดก๊าซ (Pressurized Metered-Dose Inhaler: pMDI) ส่วนยาพ่นละอองชนิด Nebulized solution เป็นสารละลายน้ำที่อาศัยแรงลมหรืออัลตราซาวด์จากเครื่องพ่น ไม่ต้องใช้ Propellant
🔍 ข้ออื่นผิดเพราะอะไร:
- ข้อ ก. (Solvent): ไม่ถูกต้องตามหลักการรักษาและกลไกเภสัชวิทยาในข้อนี้
- ข้อ ค. (Tonicity agent): ไม่ถูกต้องตามหลักการรักษาและกลไกเภสัชวิทยาในข้อนี้
- ข้อ ง. (Preservative): ไม่ถูกต้องตามหลักการรักษาและกลไกเภสัชวิทยาในข้อนี้
- ข้อ จ. (Solubilizer):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03" t="inlineStr">
        <is>
          <t>Inhalation devices</t>
        </is>
      </c>
      <c r="M103" t="inlineStr">
        <is>
          <t>Product</t>
        </is>
      </c>
      <c r="N103" t="inlineStr">
        <is>
          <t>[TEST] Quick Ingestion</t>
        </is>
      </c>
      <c r="O103" t="inlineStr">
        <is>
          <t>Mock</t>
        </is>
      </c>
      <c r="P103" t="inlineStr">
        <is>
          <t>Mock RxCU83 ครั้งที่ 1</t>
        </is>
      </c>
      <c r="Q103" t="inlineStr">
        <is>
          <t>6. Solid Dosage Forms</t>
        </is>
      </c>
      <c r="R103" t="inlineStr">
        <is>
          <t>CASE_PRD_M83_TB_C01_Q2</t>
        </is>
      </c>
    </row>
    <row r="104">
      <c r="A104" t="n">
        <v>102</v>
      </c>
      <c r="B104" t="inlineStr">
        <is>
          <t>ข้อใด ไม่จัดเป็น หัวข้อการทดสอบคุณภาพของยาในรูปแบบสารละลายสำหรับพ่นละออง (Nebulized solution)</t>
        </is>
      </c>
      <c r="D104" t="inlineStr">
        <is>
          <t>Assay</t>
        </is>
      </c>
      <c r="E104" t="inlineStr">
        <is>
          <t>Sterility</t>
        </is>
      </c>
      <c r="F104" t="inlineStr">
        <is>
          <t>Content uniformity</t>
        </is>
      </c>
      <c r="G104" t="inlineStr">
        <is>
          <t>Particle size</t>
        </is>
      </c>
      <c r="H104" t="inlineStr">
        <is>
          <t>Impurity</t>
        </is>
      </c>
      <c r="I104" t="n">
        <v>4</v>
      </c>
      <c r="J104" t="inlineStr">
        <is>
          <t>✅ คำตอบที่ถูกต้อง: ข้อ ง. Particle size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สารละลายสำหรับพ่นยา (Nebulized solution) ตัวยาละลายเป็นเนื้อเดียวกันสมบูรณ์ จึงไม่มีอนุภาคของแข็งแขวนลอย (ไม่ต้องทดสอบ Particle size ของผงยา แต่จะวัด Aerodynamic droplet size distribution แทน)
🔍 ข้ออื่นผิดเพราะอะไร:
- ข้อ ก. (Assay): ไม่ถูกต้องตามหลักการรักษาและกลไกเภสัชวิทยาในข้อนี้
- ข้อ ข. (Sterility): ไม่ถูกต้องตามหลักการรักษาและกลไกเภสัชวิทยาในข้อนี้
- ข้อ ค. (Content uniformity): ไม่ถูกต้องตามหลักการรักษาและกลไกเภสัชวิทยาในข้อนี้
- ข้อ จ. (Impurity):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04" t="inlineStr">
        <is>
          <t>Inhalation devices</t>
        </is>
      </c>
      <c r="M104" t="inlineStr">
        <is>
          <t>Product</t>
        </is>
      </c>
      <c r="N104" t="inlineStr">
        <is>
          <t>[TEST] Quick Ingestion</t>
        </is>
      </c>
      <c r="O104" t="inlineStr">
        <is>
          <t>Mock</t>
        </is>
      </c>
      <c r="P104" t="inlineStr">
        <is>
          <t>Mock RxCU83 ครั้งที่ 1</t>
        </is>
      </c>
      <c r="Q104" t="inlineStr">
        <is>
          <t>1. Titrations</t>
        </is>
      </c>
      <c r="R104" t="inlineStr">
        <is>
          <t>CASE_PRD_M83_TB_C01_Q3</t>
        </is>
      </c>
    </row>
    <row r="105">
      <c r="A105" t="n">
        <v>103</v>
      </c>
      <c r="B105" t="inlineStr">
        <is>
          <t>ข้อใดถูกต้องเกี่ยวกับคุณสมบัติและเมแทบอลิซึมของยา Isoniazid</t>
        </is>
      </c>
      <c r="D105" t="inlineStr">
        <is>
          <t>ยานี้มีกลไกยับยั้งการสังเคราะห์ DNA โดยตรง</t>
        </is>
      </c>
      <c r="E105" t="inlineStr">
        <is>
          <t>ทำให้ปัสสาวะมีสีส้มแดง</t>
        </is>
      </c>
      <c r="F105" t="inlineStr">
        <is>
          <t>สารเมแทบอไลต์ Acetylhydrazine เกิดพิษต่อตับ (Hepatotoxicity)</t>
        </is>
      </c>
      <c r="G105" t="inlineStr">
        <is>
          <t>สารเมแทบอไลต์ Diacetylhydrazine มีพิษต่อตับมากกว่า</t>
        </is>
      </c>
      <c r="H105" t="inlineStr">
        <is>
          <t>เป็นสารเหนี่ยวนำเอนไซม์ CYP450 ที่แรงที่สุด</t>
        </is>
      </c>
      <c r="I105" t="n">
        <v>3</v>
      </c>
      <c r="J105" t="inlineStr">
        <is>
          <t>✅ คำตอบที่ถูกต้อง: ข้อ ค. สารเมแทบอไลต์ Acetylhydrazine เกิดพิษต่อตับ (Hepatotoxicity)
💡 Background: การบริบาลทางเภสัชกรรมและการเตรียมยาในหัวข้อ 13. Medicinal Chemistry (Track: Product) มีความสำคัญอย่างยิ่งต่อการประเมินผู้ป่วยและการประกันคุณภาพยา
🎯 ทำไมข้อนี้ถึงถูก: Isoniazid ถูก acetylated ในตับกลายเป็น Acetylisoniazid และสลายตัวต่อเป็น Acetylhydrazine ซึ่งเป็นสาร intermediate ที่มีพิษทำลายเซลล์ตับ (Hepatotoxicity) ในขณะที่ Diacetylhydrazine เป็นสารที่ไม่มีพิษ
🔍 ข้ออื่นผิดเพราะอะไร:
- ข้อ ก. (ยานี้มีกลไกยับยั้งการสังเคราะห์ DNA โดยตรง): ไม่ถูกต้องตามหลักการรักษาและกลไกเภสัชวิทยาในข้อนี้
- ข้อ ข. (ทำให้ปัสสาวะมีสีส้มแดง): ไม่ถูกต้องตามหลักการรักษาและกลไกเภสัชวิทยาในข้อนี้
- ข้อ ง. (สารเมแทบอไลต์ Diacetylhydrazine มีพิษต่อตับมากกว่า): ไม่ถูกต้องตามหลักการรักษาและกลไกเภสัชวิทยาในข้อนี้
- ข้อ จ. (เป็นสารเหนี่ยวนำเอนไซม์ CYP450 ที่แรงที่สุด): ไม่ถูกต้องตามหลักการรักษาและกลไกเภสัชวิทยาในข้อนี้
📖 Guideline อ้างอิง: Foye's Principles of Medicinal Chemistry (8th Edition)
📌 จุดจำก่อนสอบ: ทบทวนหลักการสำคัญ ข้อบ่งใช้ กลไกของยา และข้อกำหนดทางเภสัชตำรับในหมวด 13. Medicinal Chemistry ให้แม่นยำก่อนสอบ</t>
        </is>
      </c>
      <c r="L105" t="inlineStr">
        <is>
          <t>Medicinal Chemistry</t>
        </is>
      </c>
      <c r="M105" t="inlineStr">
        <is>
          <t>Product</t>
        </is>
      </c>
      <c r="N105" t="inlineStr">
        <is>
          <t>[TEST] Quick Ingestion</t>
        </is>
      </c>
      <c r="O105" t="inlineStr">
        <is>
          <t>Mock</t>
        </is>
      </c>
      <c r="P105" t="inlineStr">
        <is>
          <t>Mock RxCU83 ครั้งที่ 1</t>
        </is>
      </c>
      <c r="Q105" t="inlineStr">
        <is>
          <t>13. Medicinal Chemistry</t>
        </is>
      </c>
      <c r="R105" t="inlineStr">
        <is>
          <t>CASE_PRD_M83_TB_C01_Q4</t>
        </is>
      </c>
    </row>
    <row r="106">
      <c r="A106" t="n">
        <v>104</v>
      </c>
      <c r="B106" t="inlineStr">
        <is>
          <t>ผู้ป่วยติดเชื้อ HIV และมีวัณโรคร่วม ที่ได้รับการรักษาด้วยยาต้านไวรัสและยาต้านวัณโรคสูตร First-line อาจมีอาการชาและรู้สึกซ่าๆ ที่มือและเท้า ข้อใดเป็นสาเหตุของอาการดังกล่าว</t>
        </is>
      </c>
      <c r="D106" t="inlineStr">
        <is>
          <t>ขาด Vitamin D เนื่องจากได้รับแสงแดดไม่พอ</t>
        </is>
      </c>
      <c r="E106" t="inlineStr">
        <is>
          <t>ขาด Vitamin B6 (Pyridoxine) เนื่องจากการรักษาด้วยยา Isoniazid</t>
        </is>
      </c>
      <c r="F106" t="inlineStr">
        <is>
          <t>ขาด Folate เนื่องจากสูญเสียทางปัสสาวะเพิ่มขึ้น</t>
        </is>
      </c>
      <c r="G106" t="inlineStr">
        <is>
          <t>ขาด Vitamin B12 เนื่องจากการดูดซึมผิดปกติ</t>
        </is>
      </c>
      <c r="H106" t="inlineStr">
        <is>
          <t>ขาด สังกะสี (Zn) เนื่องจากยาลดความอยากอาหาร</t>
        </is>
      </c>
      <c r="I106" t="n">
        <v>2</v>
      </c>
      <c r="J106" t="inlineStr">
        <is>
          <t>✅ คำตอบที่ถูกต้อง: ข้อ ข. ขาด Vitamin B6 (Pyridoxine) เนื่องจากการรักษาด้วยยา Isoniazid
💡 Background: การบริบาลทางเภสัชกรรมและการเตรียมยาในหัวข้อ 8. Infectious diseases (Track: Clinic) มีความสำคัญอย่างยิ่งต่อการประเมินผู้ป่วยและการประกันคุณภาพยา
🎯 ทำไมข้อนี้ถึงถูก: Isoniazid แย่งจับกับ Pyridoxal kinase ขัดขวางการสร้าง Pyridoxal-5-phosphate (รูปทำงานของวิตามินบี 6) และเร่งการขับถ่ายวิตามินบี 6 ออกทางปัสสาวะ ทำให้เกิดภาวะขาดวิตามินบี 6 จนเกิดปลายประสาทอักเสบ (Peripheral neuropathy)
🔍 ข้ออื่นผิดเพราะอะไร:
- ข้อ ก. (ขาด Vitamin D เนื่องจากได้รับแสงแดดไม่พอ): ไม่ถูกต้องตามหลักการรักษาและกลไกเภสัชวิทยาในข้อนี้
- ข้อ ค. (ขาด Folate เนื่องจากสูญเสียทางปัสสาวะเพิ่มขึ้น): ไม่ถูกต้องตามหลักการรักษาและกลไกเภสัชวิทยาในข้อนี้
- ข้อ ง. (ขาด Vitamin B12 เนื่องจากการดูดซึมผิดปกติ): ไม่ถูกต้องตามหลักการรักษาและกลไกเภสัชวิทยาในข้อนี้
- ข้อ จ. (ขาด สังกะสี (Zn) เนื่องจากยาลดความอยากอาหาร): ไม่ถูกต้องตามหลักการรักษาและกลไกเภสัชวิทยาในข้อนี้
📖 Guideline อ้างอิง: แนวทางการรักษาวัณโรคในผู้ใหญ่ในประเทศไทย พ.ศ. 2564 (สำนักวัณโรค กรมควบคุมโรค กระทรวงสาธารณสุข)
📌 จุดจำก่อนสอบ: ทบทวนหลักการสำคัญ ข้อบ่งใช้ กลไกของยา และข้อกำหนดทางเภสัชตำรับในหมวด 8. Infectious diseases ให้แม่นยำก่อนสอบ</t>
        </is>
      </c>
      <c r="L106" t="inlineStr">
        <is>
          <t>Tuberculosis</t>
        </is>
      </c>
      <c r="M106" t="inlineStr">
        <is>
          <t>Clinic</t>
        </is>
      </c>
      <c r="N106" t="inlineStr">
        <is>
          <t>[TEST] Quick Ingestion</t>
        </is>
      </c>
      <c r="O106" t="inlineStr">
        <is>
          <t>Mock</t>
        </is>
      </c>
      <c r="P106" t="inlineStr">
        <is>
          <t>Mock RxCU83 ครั้งที่ 1</t>
        </is>
      </c>
      <c r="Q106" t="inlineStr">
        <is>
          <t>8. Infectious diseases</t>
        </is>
      </c>
      <c r="R106" t="inlineStr">
        <is>
          <t>CASE_CLN_M83_TB_C02_Q1</t>
        </is>
      </c>
    </row>
    <row r="107">
      <c r="A107" t="n">
        <v>105</v>
      </c>
      <c r="B107" t="inlineStr">
        <is>
          <t>Isoniazid injection จัดเป็น sterile product ต้องมีการทดสอบ bacterial endotoxin ตาม USP &lt;85&gt; กำหนดเกณฑ์ NMT 0.3 EU/mg of isoniazid เมื่อทดสอบ isoniazid injection 1000 mg/10 mL ได้ endotoxin = 25 EU/mL พิจารณาผลการทดสอบถือว่าผ่านหรือไม่</t>
        </is>
      </c>
      <c r="D107" t="inlineStr">
        <is>
          <t>ผ่าน เพราะต่ำกว่า limit</t>
        </is>
      </c>
      <c r="E107" t="inlineStr">
        <is>
          <t>ไม่ผ่าน เพราะเกิน limit</t>
        </is>
      </c>
      <c r="F107" t="inlineStr">
        <is>
          <t>ผ่านได้ถ้าเจือจางเพิ่ม</t>
        </is>
      </c>
      <c r="G107" t="inlineStr">
        <is>
          <t>ไม่ผ่าน ต้องทดสอบ sterility test ใหม่</t>
        </is>
      </c>
      <c r="H107" t="inlineStr">
        <is>
          <t>ไม่ผ่านตั้งแต่การเจือจางขวดแรก</t>
        </is>
      </c>
      <c r="I107" t="n">
        <v>1</v>
      </c>
      <c r="J107" t="inlineStr">
        <is>
          <t>✅ คำตอบที่ถูกต้อง: ข้อ ก. ผ่าน เพราะต่ำกว่า limit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คำนวณความเข้มข้นตัวยา: 1000 mg / 10 mL = 100 mg/mL; ปริมาณเอนโดท็อกซินที่ตรวจพบ = 25 EU/mL; คิดเป็น 25 EU / 100 mg = 0.25 EU/mg ซึ่งต่ำกว่าเกณฑ์มาตรฐานที่กำหนดไม่เกิน 0.3 EU/mg ดังนั้นผลการทดสอบจึง "ผ่านเกณฑ์"
🔍 ข้ออื่นผิดเพราะอะไร:
- ข้อ ข. (ไม่ผ่าน เพราะเกิน limit): ไม่ถูกต้องตามหลักการรักษาและกลไกเภสัชวิทยาในข้อนี้
- ข้อ ค. (ผ่านได้ถ้าเจือจางเพิ่ม): ไม่ถูกต้องตามหลักการรักษาและกลไกเภสัชวิทยาในข้อนี้
- ข้อ ง. (ไม่ผ่าน ต้องทดสอบ sterility test ใหม่): ไม่ถูกต้องตามหลักการรักษาและกลไกเภสัชวิทยาในข้อนี้
- ข้อ จ. (ไม่ผ่านตั้งแต่การเจือจางขวดแรก):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07" t="inlineStr">
        <is>
          <t>Sterility &amp; Pyrogen testing</t>
        </is>
      </c>
      <c r="M107" t="inlineStr">
        <is>
          <t>Product</t>
        </is>
      </c>
      <c r="N107" t="inlineStr">
        <is>
          <t>[TEST] Quick Ingestion</t>
        </is>
      </c>
      <c r="O107" t="inlineStr">
        <is>
          <t>Mock</t>
        </is>
      </c>
      <c r="P107" t="inlineStr">
        <is>
          <t>Mock RxCU83 ครั้งที่ 1</t>
        </is>
      </c>
      <c r="Q107" t="inlineStr">
        <is>
          <t>1. Titrations</t>
        </is>
      </c>
      <c r="R107" t="inlineStr">
        <is>
          <t>CASE_PRD_M83_TB_C01_Q5</t>
        </is>
      </c>
    </row>
    <row r="108">
      <c r="A108" t="n">
        <v>106</v>
      </c>
      <c r="B108" t="inlineStr">
        <is>
          <t>ผู้ป่วยมีความกังวลจากการต้องทานยาจำนวนมากเป็นประจำ ซึ่งอาจส่งผลต่อ Adherence ในฐานะเภสัชกรท่านจะใช้วิธีการสื่อสารเช่นใดกับผู้ป่วยรายนี้</t>
        </is>
      </c>
      <c r="D108" t="inlineStr">
        <is>
          <t>ให้คำแนะนำที่ตรงไปตรงมา เน้นย้ำถึงอันตรายของการเกิดเชื้อดื้อยา</t>
        </is>
      </c>
      <c r="E108" t="inlineStr">
        <is>
          <t>ให้คำแนะนำตามหลักวิชาการเพื่อให้ดูน่าเชื่อถือ</t>
        </is>
      </c>
      <c r="F108" t="inlineStr">
        <is>
          <t>สร้างเสริมพลังอำนาจแก่ผู้ป่วย (Empowerment) เปิดโอกาสให้ซักถามความกังวล และร่วมวางแผนการทานยากับผู้ป่วย</t>
        </is>
      </c>
      <c r="G108" t="inlineStr">
        <is>
          <t>ให้คำแนะนำที่กระชับ และเน้นความสำคัญของการใช้ยาในการรักษาอาการป่วย</t>
        </is>
      </c>
      <c r="H108" t="inlineStr">
        <is>
          <t>ให้คำแนะนำเท่าที่จำเป็น เพื่อให้ผู้ป่วยไม่สับสนและกลัวการใช้ยา</t>
        </is>
      </c>
      <c r="I108" t="n">
        <v>3</v>
      </c>
      <c r="J108" t="inlineStr">
        <is>
          <t>✅ คำตอบที่ถูกต้อง: ข้อ ค. สร้างเสริมพลังอำนาจแก่ผู้ป่วย (Empowerment) เปิดโอกาสให้ซักถามความกังวล และร่วมวางแผนการทานยากับผู้ป่วย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การส่งเสริมความร่วมมือในการใช้ยา (Medication Adherence) อย่างมีประสิทธิภาพสูงสุดคือการใช้ Patient-centered communication และกระบวนการเสริมพลังอำนาจ (Empowerment) ให้ผู้ป่วยมีส่วนร่วมในการตัดสินใจและวางตารางการกินยาที่เข้ากับวิถีชีวิต
🔍 ข้ออื่นผิดเพราะอะไร:
- ข้อ ก. (ให้คำแนะนำที่ตรงไปตรงมา เน้นย้ำถึงอันตรายของการเกิดเชื้อดื้อ): ไม่ถูกต้องตามหลักการรักษาและกลไกเภสัชวิทยาในข้อนี้
- ข้อ ข. (ให้คำแนะนำตามหลักวิชาการเพื่อให้ดูน่าเชื่อถือ): ไม่ถูกต้องตามหลักการรักษาและกลไกเภสัชวิทยาในข้อนี้
- ข้อ ง. (ให้คำแนะนำที่กระชับ และเน้นความสำคัญของการใช้ยาในการรักษาอาก): ไม่ถูกต้องตามหลักการรักษาและกลไกเภสัชวิทยาในข้อนี้
- ข้อ จ. (ให้คำแนะนำเท่าที่จำเป็น เพื่อให้ผู้ป่วยไม่สับสนและกลัวการใช้):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108" t="inlineStr">
        <is>
          <t>Pharmacy Administration &amp; System</t>
        </is>
      </c>
      <c r="M108" t="inlineStr">
        <is>
          <t>SAP</t>
        </is>
      </c>
      <c r="N108" t="inlineStr">
        <is>
          <t>[TEST] Quick Ingestion</t>
        </is>
      </c>
      <c r="O108" t="inlineStr">
        <is>
          <t>Mock</t>
        </is>
      </c>
      <c r="P108" t="inlineStr">
        <is>
          <t>Mock RxCU83 ครั้งที่ 1</t>
        </is>
      </c>
      <c r="Q108" t="inlineStr">
        <is>
          <t>2. Pharmacy Administration &amp; Sy</t>
        </is>
      </c>
      <c r="R108" t="inlineStr">
        <is>
          <t>CASE_SAP_M83_TB_C01_Q1</t>
        </is>
      </c>
    </row>
    <row r="109">
      <c r="A109" t="n">
        <v>107</v>
      </c>
      <c r="B109" t="inlineStr">
        <is>
          <t>ผู้ป่วยอายุ 65 ปี มีปัญหาต้องใช้ยาหลายตัว ในการคำนึงถึง Pharmaco-technology และการออกแบบเพื่อผู้ใช้ (Universal center design) ควรดำเนินการอย่างไรเพื่อป้องกันความคลาดเคลื่อน</t>
        </is>
      </c>
      <c r="D109" t="inlineStr">
        <is>
          <t>เขียนฉลากตัวบรรจงให้ผู้ป่วยอ่าน</t>
        </is>
      </c>
      <c r="E109" t="inlineStr">
        <is>
          <t>จัด Pillbox แบ่งตามวัน/มื้อให้ผู้ป่วย และสอนให้ผู้ป่วยฝึกจัดเตรียมเองในวันถัดไป</t>
        </is>
      </c>
      <c r="F109" t="inlineStr">
        <is>
          <t>อ่านฉลากให้ผู้ป่วยฟังอย่างละเอียด</t>
        </is>
      </c>
      <c r="G109" t="inlineStr">
        <is>
          <t>บอกให้ผู้ป่วยหาคนมาดูแลเรื่องยา</t>
        </is>
      </c>
      <c r="H109" t="inlineStr">
        <is>
          <t>ทำแผ่นพับภาษาไทยแนบให้ผู้ป่วยไปอ่านเอง</t>
        </is>
      </c>
      <c r="I109" t="n">
        <v>2</v>
      </c>
      <c r="J109" t="inlineStr">
        <is>
          <t>✅ คำตอบที่ถูกต้อง: ข้อ ข. จัด Pillbox แบ่งตามวัน/มื้อให้ผู้ป่วย และสอนให้ผู้ป่วยฝึกจัดเตรียมเองในวันถัดไป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การใช้อุปกรณ์ช่วยจัดยา (Pillbox/Medication organizer) ที่แบ่งช่องชัดเจนตามวันและมื้ออาหาร พร้อมสอนและเสริมทักษะให้ผู้ป่วยดูแลตนเองได้ เป็นการออกแบบเชิง Universal Design ที่ช่วยลด Medication errors ในผู้สูงอายุได้อย่างยั่งยืน
🔍 ข้ออื่นผิดเพราะอะไร:
- ข้อ ก. (เขียนฉลากตัวบรรจงให้ผู้ป่วยอ่าน): ไม่ถูกต้องตามหลักการรักษาและกลไกเภสัชวิทยาในข้อนี้
- ข้อ ค. (อ่านฉลากให้ผู้ป่วยฟังอย่างละเอียด): ไม่ถูกต้องตามหลักการรักษาและกลไกเภสัชวิทยาในข้อนี้
- ข้อ ง. (บอกให้ผู้ป่วยหาคนมาดูแลเรื่องยา): ไม่ถูกต้องตามหลักการรักษาและกลไกเภสัชวิทยาในข้อนี้
- ข้อ จ. (ทำแผ่นพับภาษาไทยแนบให้ผู้ป่วยไปอ่านเอง):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109" t="inlineStr">
        <is>
          <t>Pharmacy Administration &amp; System</t>
        </is>
      </c>
      <c r="M109" t="inlineStr">
        <is>
          <t>SAP</t>
        </is>
      </c>
      <c r="N109" t="inlineStr">
        <is>
          <t>[TEST] Quick Ingestion</t>
        </is>
      </c>
      <c r="O109" t="inlineStr">
        <is>
          <t>Mock</t>
        </is>
      </c>
      <c r="P109" t="inlineStr">
        <is>
          <t>Mock RxCU83 ครั้งที่ 1</t>
        </is>
      </c>
      <c r="Q109" t="inlineStr">
        <is>
          <t>2. Pharmacy Administration &amp; Sy</t>
        </is>
      </c>
      <c r="R109" t="inlineStr">
        <is>
          <t>CASE_SAP_M83_TB_C01_Q2</t>
        </is>
      </c>
    </row>
    <row r="110">
      <c r="A110" t="n">
        <v>108</v>
      </c>
      <c r="B110" t="inlineStr">
        <is>
          <t>ผู้ป่วยหญิง 31 ปี ปวดศีรษะข้างเดียวบริเวณขมับขวา ปวดตุบๆ Pain score 8 นาน 5 ชม. มีคลื่นไส้อาเจียน ก่อนปวดเห็นแสงซิกแซกด้านขวา เป็นสัปดาห์ละ 3 ครั้ง อาการของผู้ป่วยเข้าได้กับอาการปวดแบบใด</t>
        </is>
      </c>
      <c r="D110" t="inlineStr">
        <is>
          <t>Tension-type headache</t>
        </is>
      </c>
      <c r="E110" t="inlineStr">
        <is>
          <t>Migraine headache (Migraine with aura)</t>
        </is>
      </c>
      <c r="F110" t="inlineStr">
        <is>
          <t>Cluster headache</t>
        </is>
      </c>
      <c r="G110" t="inlineStr">
        <is>
          <t>Sinusitis headache</t>
        </is>
      </c>
      <c r="H110" t="inlineStr">
        <is>
          <t>Thunderclap headache</t>
        </is>
      </c>
      <c r="I110" t="n">
        <v>2</v>
      </c>
      <c r="J110" t="inlineStr">
        <is>
          <t>✅ คำตอบที่ถูกต้อง: ข้อ ข. Migraine headache (Migraine with aura)
💡 Background: การบริบาลทางเภสัชกรรมและการเตรียมยาในหัวข้อ 9. Neurologic (Track: Clinic) มีความสำคัญอย่างยิ่งต่อการประเมินผู้ป่วยและการประกันคุณภาพยา
🎯 ทำไมข้อนี้ถึงถูก: ลักษณะปวดศีรษะข้างเดียวแบบตุบๆ (Throbbing/Pulsating) ร่วมกับคลื่นไส้ มีอาการเตือนทางสายตาเป็นแสงซิกแซก (Visual aura) ตรงตามเกณฑ์การวินิจฉัย Migraine with aura
🔍 ข้ออื่นผิดเพราะอะไร:
- ข้อ ก. (Tension-type headache): ไม่ถูกต้องตามหลักการรักษาและกลไกเภสัชวิทยาในข้อนี้
- ข้อ ค. (Cluster headache): ไม่ถูกต้องตามหลักการรักษาและกลไกเภสัชวิทยาในข้อนี้
- ข้อ ง. (Sinusitis headache): ไม่ถูกต้องตามหลักการรักษาและกลไกเภสัชวิทยาในข้อนี้
- ข้อ จ. (Thunderclap headache): ไม่ถูกต้องตามหลักการรักษาและกลไกเภสัชวิทยาในข้อนี้
📖 Guideline อ้างอิง: แนวทางเวชปฏิบัติการรักษาโรคปวดศีรษะไมเกรน พ.ศ. 2562 (สมาคมประสาทวิทยาแห่งประเทศไทย)
📌 จุดจำก่อนสอบ: ทบทวนหลักการสำคัญ ข้อบ่งใช้ กลไกของยา และข้อกำหนดทางเภสัชตำรับในหมวด 9. Neurologic ให้แม่นยำก่อนสอบ</t>
        </is>
      </c>
      <c r="L110" t="inlineStr">
        <is>
          <t>Headache</t>
        </is>
      </c>
      <c r="M110" t="inlineStr">
        <is>
          <t>Clinic</t>
        </is>
      </c>
      <c r="N110" t="inlineStr">
        <is>
          <t>[TEST] Quick Ingestion</t>
        </is>
      </c>
      <c r="O110" t="inlineStr">
        <is>
          <t>Mock</t>
        </is>
      </c>
      <c r="P110" t="inlineStr">
        <is>
          <t>Mock RxCU83 ครั้งที่ 1</t>
        </is>
      </c>
      <c r="Q110" t="inlineStr">
        <is>
          <t>9. Neurologic</t>
        </is>
      </c>
      <c r="R110" t="inlineStr">
        <is>
          <t>CASE_CLN_M83_MIG_C01_Q1</t>
        </is>
      </c>
    </row>
    <row r="111">
      <c r="A111" t="n">
        <v>109</v>
      </c>
      <c r="B111" t="inlineStr">
        <is>
          <t>แผนการรักษาอาการปวดศีรษะกำเริบเฉียบพลัน (Acute attack) ที่มีความรุนแรงปานกลางถึงมาก (Moderate to severe pain) ที่เหมาะสมที่สุดสำหรับผู้ป่วยรายนี้</t>
        </is>
      </c>
      <c r="D111" t="inlineStr">
        <is>
          <t>Diclofenac</t>
        </is>
      </c>
      <c r="E111" t="inlineStr">
        <is>
          <t>Paracetamol</t>
        </is>
      </c>
      <c r="F111" t="inlineStr">
        <is>
          <t>Dexamethasone</t>
        </is>
      </c>
      <c r="G111" t="inlineStr">
        <is>
          <t>Eletriptan</t>
        </is>
      </c>
      <c r="H111" t="inlineStr">
        <is>
          <t>Nortriptyline</t>
        </is>
      </c>
      <c r="I111" t="n">
        <v>4</v>
      </c>
      <c r="J111" t="inlineStr">
        <is>
          <t>✅ คำตอบที่ถูกต้อง: ข้อ ง. Eletriptan
💡 Background: การบริบาลทางเภสัชกรรมและการเตรียมยาในหัวข้อ 9. Neurologic (Track: Clinic) มีความสำคัญอย่างยิ่งต่อการประเมินผู้ป่วยและการประกันคุณภาพยา
🎯 ทำไมข้อนี้ถึงถูก: ในผู้ป่วยปวดไมเกรนรุนแรงปานกลางถึงรุนแรงมาก (Pain score 8) ยาจำเพาะกลุ่ม 5-HT 1B/1D receptor agonist เช่น Eletriptan (Triptans) เป็น First-line therapy ที่มีประสิทธิผลในการระงับอาการปวดและคลื่นไส้ได้ดีที่สุด
🔍 ข้ออื่นผิดเพราะอะไร:
- ข้อ ก. (Diclofenac): ไม่ถูกต้องตามหลักการรักษาและกลไกเภสัชวิทยาในข้อนี้
- ข้อ ข. (Paracetamol): ไม่ถูกต้องตามหลักการรักษาและกลไกเภสัชวิทยาในข้อนี้
- ข้อ ค. (Dexamethasone): ไม่ถูกต้องตามหลักการรักษาและกลไกเภสัชวิทยาในข้อนี้
- ข้อ จ. (Nortriptyline): ไม่ถูกต้องตามหลักการรักษาและกลไกเภสัชวิทยาในข้อนี้
📖 Guideline อ้างอิง: แนวทางเวชปฏิบัติการรักษาโรคปวดศีรษะไมเกรน พ.ศ. 2562 (สมาคมประสาทวิทยาแห่งประเทศไทย)
📌 จุดจำก่อนสอบ: ทบทวนหลักการสำคัญ ข้อบ่งใช้ กลไกของยา และข้อกำหนดทางเภสัชตำรับในหมวด 9. Neurologic ให้แม่นยำก่อนสอบ</t>
        </is>
      </c>
      <c r="L111" t="inlineStr">
        <is>
          <t>Headache</t>
        </is>
      </c>
      <c r="M111" t="inlineStr">
        <is>
          <t>Clinic</t>
        </is>
      </c>
      <c r="N111" t="inlineStr">
        <is>
          <t>[TEST] Quick Ingestion</t>
        </is>
      </c>
      <c r="O111" t="inlineStr">
        <is>
          <t>Mock</t>
        </is>
      </c>
      <c r="P111" t="inlineStr">
        <is>
          <t>Mock RxCU83 ครั้งที่ 1</t>
        </is>
      </c>
      <c r="Q111" t="inlineStr">
        <is>
          <t>9. Neurologic</t>
        </is>
      </c>
      <c r="R111" t="inlineStr">
        <is>
          <t>CASE_CLN_M83_MIG_C01_Q2</t>
        </is>
      </c>
    </row>
    <row r="112">
      <c r="A112" t="n">
        <v>110</v>
      </c>
      <c r="B112" t="inlineStr">
        <is>
          <t>ผู้ป่วยมีประวัติโรคซึมเศร้า ไม่ควรได้รับยาป้องกันไมเกรนในข้อใด เพราะมีรายงานว่าอาจทำให้อาการของโรคซึมเศร้าแย่ลงได้</t>
        </is>
      </c>
      <c r="D112" t="inlineStr">
        <is>
          <t>Topiramate</t>
        </is>
      </c>
      <c r="E112" t="inlineStr">
        <is>
          <t>Atenolol</t>
        </is>
      </c>
      <c r="F112" t="inlineStr">
        <is>
          <t>Vitamin B6</t>
        </is>
      </c>
      <c r="G112" t="inlineStr">
        <is>
          <t>Amitriptyline</t>
        </is>
      </c>
      <c r="H112" t="inlineStr">
        <is>
          <t>Flunarizine</t>
        </is>
      </c>
      <c r="I112" t="n">
        <v>5</v>
      </c>
      <c r="J112" t="inlineStr">
        <is>
          <t>✅ คำตอบที่ถูกต้อง: ข้อ จ. Flunarizine
💡 Background: การบริบาลทางเภสัชกรรมและการเตรียมยาในหัวข้อ 9. Neurologic (Track: Clinic) มีความสำคัญอย่างยิ่งต่อการประเมินผู้ป่วยและการประกันคุณภาพยา
🎯 ทำไมข้อนี้ถึงถูก: Flunarizine (Calcium channel blocker) มีผลข้างเคียงเด่นในการกดระบบประสาทและระบบ Dopaminergic ทำให้เกิดอาการซึมเศร้า (Depression) และอาการพาร์กินสันเทียม (Parkinsonism) จึงเป็นข้อห้ามใช้ในผู้ป่วยโรคซึมเศร้า
🔍 ข้ออื่นผิดเพราะอะไร:
- ข้อ ก. (Topiramate): ไม่ถูกต้องตามหลักการรักษาและกลไกเภสัชวิทยาในข้อนี้
- ข้อ ข. (Atenolol): ไม่ถูกต้องตามหลักการรักษาและกลไกเภสัชวิทยาในข้อนี้
- ข้อ ค. (Vitamin B6): ไม่ถูกต้องตามหลักการรักษาและกลไกเภสัชวิทยาในข้อนี้
- ข้อ ง. (Amitriptyline): ไม่ถูกต้องตามหลักการรักษาและกลไกเภสัชวิทยาในข้อนี้
📖 Guideline อ้างอิง: แนวทางเวชปฏิบัติการรักษาโรคปวดศีรษะไมเกรน พ.ศ. 2562 (สมาคมประสาทวิทยาแห่งประเทศไทย)
📌 จุดจำก่อนสอบ: ทบทวนหลักการสำคัญ ข้อบ่งใช้ กลไกของยา และข้อกำหนดทางเภสัชตำรับในหมวด 9. Neurologic ให้แม่นยำก่อนสอบ</t>
        </is>
      </c>
      <c r="L112" t="inlineStr">
        <is>
          <t>Headache</t>
        </is>
      </c>
      <c r="M112" t="inlineStr">
        <is>
          <t>Clinic</t>
        </is>
      </c>
      <c r="N112" t="inlineStr">
        <is>
          <t>[TEST] Quick Ingestion</t>
        </is>
      </c>
      <c r="O112" t="inlineStr">
        <is>
          <t>Mock</t>
        </is>
      </c>
      <c r="P112" t="inlineStr">
        <is>
          <t>Mock RxCU83 ครั้งที่ 1</t>
        </is>
      </c>
      <c r="Q112" t="inlineStr">
        <is>
          <t>9. Neurologic</t>
        </is>
      </c>
      <c r="R112" t="inlineStr">
        <is>
          <t>CASE_CLN_M83_MIG_C01_Q3</t>
        </is>
      </c>
    </row>
    <row r="113">
      <c r="A113" t="n">
        <v>111</v>
      </c>
      <c r="B113" t="inlineStr">
        <is>
          <t>การใช้ Propranolol ในการป้องกันไมเกรน ควรระวังหรือเป็นข้อห้ามใช้ในผู้ป่วยที่มีโรคร่วมใดมากที่สุด</t>
        </is>
      </c>
      <c r="D113" t="inlineStr">
        <is>
          <t>เบาหวาน</t>
        </is>
      </c>
      <c r="E113" t="inlineStr">
        <is>
          <t>หอบหืด (Asthma)</t>
        </is>
      </c>
      <c r="F113" t="inlineStr">
        <is>
          <t>ซึมเศร้า</t>
        </is>
      </c>
      <c r="G113" t="inlineStr">
        <is>
          <t>กรดไหลย้อน</t>
        </is>
      </c>
      <c r="H113" t="inlineStr">
        <is>
          <t>ไตเรื้อรัง</t>
        </is>
      </c>
      <c r="I113" t="n">
        <v>2</v>
      </c>
      <c r="J113" t="inlineStr">
        <is>
          <t>✅ คำตอบที่ถูกต้อง: ข้อ ข. หอบหืด (Asthma)
💡 Background: การบริบาลทางเภสัชกรรมและการเตรียมยาในหัวข้อ 9. Neurologic (Track: Clinic) มีความสำคัญอย่างยิ่งต่อการประเมินผู้ป่วยและการประกันคุณภาพยา
🎯 ทำไมข้อนี้ถึงถูก: Propranolol เป็น Non-selective beta-blocker ที่ปิดกั้นทั้ง beta-1 และ beta-2 receptors ส่งผลให้เกิดการหดเกร็งของหลอดลม (Bronchospasm) จึงเป็นข้อห้ามใช้อย่างเด็ดขาดในผู้ป่วยโรคหอบหืด (Asthma)
🔍 ข้ออื่นผิดเพราะอะไร:
- ข้อ ก. (เบาหวาน): ไม่ถูกต้องตามหลักการรักษาและกลไกเภสัชวิทยาในข้อนี้
- ข้อ ค. (ซึมเศร้า): ไม่ถูกต้องตามหลักการรักษาและกลไกเภสัชวิทยาในข้อนี้
- ข้อ ง. (กรดไหลย้อน): ไม่ถูกต้องตามหลักการรักษาและกลไกเภสัชวิทยาในข้อนี้
- ข้อ จ. (ไตเรื้อรัง): ไม่ถูกต้องตามหลักการรักษาและกลไกเภสัชวิทยาในข้อนี้
📖 Guideline อ้างอิง: แนวทางเวชปฏิบัติการรักษาโรคปวดศีรษะไมเกรน พ.ศ. 2562 (สมาคมประสาทวิทยาแห่งประเทศไทย)
📌 จุดจำก่อนสอบ: ทบทวนหลักการสำคัญ ข้อบ่งใช้ กลไกของยา และข้อกำหนดทางเภสัชตำรับในหมวด 9. Neurologic ให้แม่นยำก่อนสอบ</t>
        </is>
      </c>
      <c r="L113" t="inlineStr">
        <is>
          <t>Headache</t>
        </is>
      </c>
      <c r="M113" t="inlineStr">
        <is>
          <t>Clinic</t>
        </is>
      </c>
      <c r="N113" t="inlineStr">
        <is>
          <t>[TEST] Quick Ingestion</t>
        </is>
      </c>
      <c r="O113" t="inlineStr">
        <is>
          <t>Mock</t>
        </is>
      </c>
      <c r="P113" t="inlineStr">
        <is>
          <t>Mock RxCU83 ครั้งที่ 1</t>
        </is>
      </c>
      <c r="Q113" t="inlineStr">
        <is>
          <t>9. Neurologic</t>
        </is>
      </c>
      <c r="R113" t="inlineStr">
        <is>
          <t>CASE_CLN_M83_MIG_C01_Q4</t>
        </is>
      </c>
    </row>
    <row r="114">
      <c r="A114" t="n">
        <v>112</v>
      </c>
      <c r="B114" t="inlineStr">
        <is>
          <t>ผู้ป่วยที่ใช้ยา NSAIDs (เช่น Naproxen) หรือยาแก้ปวดในการรักษาไมเกรนบ่อยเกินไป (เช่น เกิน 10-15 วันต่อเดือน) อาจทำให้เกิดภาวะแทรกซ้อนใด</t>
        </is>
      </c>
      <c r="D114" t="inlineStr">
        <is>
          <t>Rebound hypertension</t>
        </is>
      </c>
      <c r="E114" t="inlineStr">
        <is>
          <t>Medication Overuse Headache (MOH)</t>
        </is>
      </c>
      <c r="F114" t="inlineStr">
        <is>
          <t>Serotonin syndrome</t>
        </is>
      </c>
      <c r="G114" t="inlineStr">
        <is>
          <t>Orthostatic hypotension</t>
        </is>
      </c>
      <c r="H114" t="inlineStr">
        <is>
          <t>Parkinsonism</t>
        </is>
      </c>
      <c r="I114" t="n">
        <v>2</v>
      </c>
      <c r="J114" t="inlineStr">
        <is>
          <t>✅ คำตอบที่ถูกต้อง: ข้อ ข. Medication Overuse Headache (MOH)
💡 Background: การบริบาลทางเภสัชกรรมและการเตรียมยาในหัวข้อ 9. Neurologic (Track: Clinic) มีความสำคัญอย่างยิ่งต่อการประเมินผู้ป่วยและการประกันคุณภาพยา
🎯 ทำไมข้อนี้ถึงถูก: การใช้ยาแก้ปวดกลุ่มแก้ปวดเฉียบพลัน (Analgesics, NSAIDs, Triptans หรือ Ergotamine) ถี่เกินไปจะส่งผลให้ระบบรับความเจ็บปวดในสมองไวขึ้น เกิดอาการปวดศีรษะเรื้อรังจากการใช้ยาเกินขนาด เรียกว่า Medication Overuse Headache (MOH)
🔍 ข้ออื่นผิดเพราะอะไร:
- ข้อ ก. (Rebound hypertension): ไม่ถูกต้องตามหลักการรักษาและกลไกเภสัชวิทยาในข้อนี้
- ข้อ ค. (Serotonin syndrome): ไม่ถูกต้องตามหลักการรักษาและกลไกเภสัชวิทยาในข้อนี้
- ข้อ ง. (Orthostatic hypotension): ไม่ถูกต้องตามหลักการรักษาและกลไกเภสัชวิทยาในข้อนี้
- ข้อ จ. (Parkinsonism): ไม่ถูกต้องตามหลักการรักษาและกลไกเภสัชวิทยาในข้อนี้
📖 Guideline อ้างอิง: แนวทางเวชปฏิบัติการรักษาโรคปวดศีรษะไมเกรน พ.ศ. 2562 (สมาคมประสาทวิทยาแห่งประเทศไทย)
📌 จุดจำก่อนสอบ: ทบทวนหลักการสำคัญ ข้อบ่งใช้ กลไกของยา และข้อกำหนดทางเภสัชตำรับในหมวด 9. Neurologic ให้แม่นยำก่อนสอบ</t>
        </is>
      </c>
      <c r="L114" t="inlineStr">
        <is>
          <t>Headache</t>
        </is>
      </c>
      <c r="M114" t="inlineStr">
        <is>
          <t>Clinic</t>
        </is>
      </c>
      <c r="N114" t="inlineStr">
        <is>
          <t>[TEST] Quick Ingestion</t>
        </is>
      </c>
      <c r="O114" t="inlineStr">
        <is>
          <t>Mock</t>
        </is>
      </c>
      <c r="P114" t="inlineStr">
        <is>
          <t>Mock RxCU83 ครั้งที่ 1</t>
        </is>
      </c>
      <c r="Q114" t="inlineStr">
        <is>
          <t>9. Neurologic</t>
        </is>
      </c>
      <c r="R114" t="inlineStr">
        <is>
          <t>CASE_CLN_M83_MIG_C01_Q5</t>
        </is>
      </c>
    </row>
    <row r="115">
      <c r="A115" t="n">
        <v>113</v>
      </c>
      <c r="B115" t="inlineStr">
        <is>
          <t>ยาเม็ดหนึ่งประกอบด้วย inactive ingredients: Magnesium stearate, Croscarmellose sodium, Titanium dioxide, Hypromellose, FD&amp;C yellow no. 6 aluminum lake, Crystalline hydroxycellulose, Triacetin จากสูตรตำรับจัดเป็นยาเม็ดรูปแบบใด</t>
        </is>
      </c>
      <c r="D115" t="inlineStr">
        <is>
          <t>Effervescent tablet</t>
        </is>
      </c>
      <c r="E115" t="inlineStr">
        <is>
          <t>Enteric coated tablet</t>
        </is>
      </c>
      <c r="F115" t="inlineStr">
        <is>
          <t>Plain tablet</t>
        </is>
      </c>
      <c r="G115" t="inlineStr">
        <is>
          <t>Film coated tablet</t>
        </is>
      </c>
      <c r="H115" t="inlineStr">
        <is>
          <t>Compression coated tablet</t>
        </is>
      </c>
      <c r="I115" t="n">
        <v>4</v>
      </c>
      <c r="J115" t="inlineStr">
        <is>
          <t>✅ คำตอบที่ถูกต้อง: ข้อ ง. Film coated tablet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ในสูตรตำรับมี Hypromellose (Polymer ก่อฟิล์ม), Triacetin (Plasticizer), Titanium dioxide (Opacifier) และ Color lake ซึ่งเป็นองค์ประกอบมาตรฐานของฟิล์มเคลือบ จึงจัดเป็นยาเม็ดเคลือบฟิล์ม (Film coated tablet)
🔍 ข้ออื่นผิดเพราะอะไร:
- ข้อ ก. (Effervescent tablet): ไม่ถูกต้องตามหลักการรักษาและกลไกเภสัชวิทยาในข้อนี้
- ข้อ ข. (Enteric coated tablet): ไม่ถูกต้องตามหลักการรักษาและกลไกเภสัชวิทยาในข้อนี้
- ข้อ ค. (Plain tablet): ไม่ถูกต้องตามหลักการรักษาและกลไกเภสัชวิทยาในข้อนี้
- ข้อ จ. (Compression coated tablet):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15" t="inlineStr">
        <is>
          <t>Tablet Coating</t>
        </is>
      </c>
      <c r="M115" t="inlineStr">
        <is>
          <t>Product</t>
        </is>
      </c>
      <c r="N115" t="inlineStr">
        <is>
          <t>[TEST] Quick Ingestion</t>
        </is>
      </c>
      <c r="O115" t="inlineStr">
        <is>
          <t>Mock</t>
        </is>
      </c>
      <c r="P115" t="inlineStr">
        <is>
          <t>Mock RxCU83 ครั้งที่ 1</t>
        </is>
      </c>
      <c r="Q115" t="inlineStr">
        <is>
          <t>6. Solid Dosage Forms</t>
        </is>
      </c>
      <c r="R115" t="inlineStr">
        <is>
          <t>CASE_PRD_M83_MIG_C01_Q1</t>
        </is>
      </c>
    </row>
    <row r="116">
      <c r="A116" t="n">
        <v>114</v>
      </c>
      <c r="B116" t="inlineStr">
        <is>
          <t>ผู้ป่วยนำเมดยาออกจากแผงบรรจุ Alu-Alu แล้วนำมาใส่กล่องพลาสติก PVC เพื่อพกพาติดตัวไปทำงาน เมื่อถึงเวลารับประทานพบว่าเมดยาติดกันเป็นพวง Excipient ใดเป็นปัจจัยสำคัญที่ดูดความชื้นจนทำให้เกิดปัญหาดังกล่าว</t>
        </is>
      </c>
      <c r="D116" t="inlineStr">
        <is>
          <t>Microcrystalline cellulose</t>
        </is>
      </c>
      <c r="E116" t="inlineStr">
        <is>
          <t>Lactose</t>
        </is>
      </c>
      <c r="F116" t="inlineStr">
        <is>
          <t>Croscarmellose sodium (Superdisintegrant)</t>
        </is>
      </c>
      <c r="G116" t="inlineStr">
        <is>
          <t>Magnesium stearate</t>
        </is>
      </c>
      <c r="H116" t="inlineStr">
        <is>
          <t>Triacetin</t>
        </is>
      </c>
      <c r="I116" t="n">
        <v>3</v>
      </c>
      <c r="J116" t="inlineStr">
        <is>
          <t>✅ คำตอบที่ถูกต้อง: ข้อ ค. Croscarmellose sodium (Superdisintegrant)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Croscarmellose sodium เป็น Superdisintegrant ชนิด cross-linked carboxymethylcellulose ที่มีคุณสมบัติดูดซับความชื้นจากอากาศได้อย่างรวดเร็วและพองตัวสูง เมื่อนำออกจากแผงกันชื้น Alu-Alu มาใส่กล่องพลาสติกจึงดูดความชื้นจนเม็ดยาเหนียวติดกัน
🔍 ข้ออื่นผิดเพราะอะไร:
- ข้อ ก. (Microcrystalline cellulose): ไม่ถูกต้องตามหลักการรักษาและกลไกเภสัชวิทยาในข้อนี้
- ข้อ ข. (Lactose): ไม่ถูกต้องตามหลักการรักษาและกลไกเภสัชวิทยาในข้อนี้
- ข้อ ง. (Magnesium stearate): ไม่ถูกต้องตามหลักการรักษาและกลไกเภสัชวิทยาในข้อนี้
- ข้อ จ. (Triacetin):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16" t="inlineStr">
        <is>
          <t>Excipients classification</t>
        </is>
      </c>
      <c r="M116" t="inlineStr">
        <is>
          <t>Product</t>
        </is>
      </c>
      <c r="N116" t="inlineStr">
        <is>
          <t>[TEST] Quick Ingestion</t>
        </is>
      </c>
      <c r="O116" t="inlineStr">
        <is>
          <t>Mock</t>
        </is>
      </c>
      <c r="P116" t="inlineStr">
        <is>
          <t>Mock RxCU83 ครั้งที่ 1</t>
        </is>
      </c>
      <c r="Q116" t="inlineStr">
        <is>
          <t>6. Solid Dosage Forms</t>
        </is>
      </c>
      <c r="R116" t="inlineStr">
        <is>
          <t>CASE_PRD_M83_MIG_C01_Q2</t>
        </is>
      </c>
    </row>
    <row r="117">
      <c r="A117" t="n">
        <v>115</v>
      </c>
      <c r="B117" t="inlineStr">
        <is>
          <t>รูปสัณฐาน (Polymorph) ของตัวยาสำคัญที่เหมาะสมและเสถียรที่สุดในการนำมาใช้เตรียมยาเม็ดในระดับอุตสาหกรรมคือรูปใด</t>
        </is>
      </c>
      <c r="D117" t="inlineStr">
        <is>
          <t>Monotropic polymorphs (Stable form)</t>
        </is>
      </c>
      <c r="E117" t="inlineStr">
        <is>
          <t>Enantiotropic polymorphs</t>
        </is>
      </c>
      <c r="F117" t="inlineStr">
        <is>
          <t>Amorphous anhydrates</t>
        </is>
      </c>
      <c r="G117" t="inlineStr">
        <is>
          <t>Crystalline hydrates</t>
        </is>
      </c>
      <c r="H117" t="inlineStr">
        <is>
          <t>Mixed solvates</t>
        </is>
      </c>
      <c r="I117" t="n">
        <v>1</v>
      </c>
      <c r="J117" t="inlineStr">
        <is>
          <t>✅ คำตอบที่ถูกต้อง: ข้อ ก. Monotropic polymorphs (Stable form)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การผลิตยาเม็ดต้องการความคงตัวทางกายภาพและเคมีสูงสุด ไม่เกิดการเปลี่ยนรูปผลึกระหว่างการเก็บรักษา จึงนิยมใช้ผลึกในรูปที่เสถียรที่สุดในระบบสัณฐานเดี่ยว (Stable monotropic polymorph) เพื่อให้อัตราการละลายและการออกฤทธิ์คงที่ตลอดอายุยา
🔍 ข้ออื่นผิดเพราะอะไร:
- ข้อ ข. (Enantiotropic polymorphs): ไม่ถูกต้องตามหลักการรักษาและกลไกเภสัชวิทยาในข้อนี้
- ข้อ ค. (Amorphous anhydrates): ไม่ถูกต้องตามหลักการรักษาและกลไกเภสัชวิทยาในข้อนี้
- ข้อ ง. (Crystalline hydrates): ไม่ถูกต้องตามหลักการรักษาและกลไกเภสัชวิทยาในข้อนี้
- ข้อ จ. (Mixed solvates):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17" t="inlineStr">
        <is>
          <t>Preformulation &amp; GMP</t>
        </is>
      </c>
      <c r="M117" t="inlineStr">
        <is>
          <t>Product</t>
        </is>
      </c>
      <c r="N117" t="inlineStr">
        <is>
          <t>[TEST] Quick Ingestion</t>
        </is>
      </c>
      <c r="O117" t="inlineStr">
        <is>
          <t>Mock</t>
        </is>
      </c>
      <c r="P117" t="inlineStr">
        <is>
          <t>Mock RxCU83 ครั้งที่ 1</t>
        </is>
      </c>
      <c r="Q117" t="inlineStr">
        <is>
          <t>6. Solid Dosage Forms</t>
        </is>
      </c>
      <c r="R117" t="inlineStr">
        <is>
          <t>CASE_PRD_M83_MIG_C01_Q3</t>
        </is>
      </c>
    </row>
    <row r="118">
      <c r="A118" t="n">
        <v>116</v>
      </c>
      <c r="B118" t="inlineStr">
        <is>
          <t>บริษัทแห่งหนึ่งต้องการปรับปรุงสูตรตำรับยาแก้ปวดสูตรผสมและตรวจสอบความถูกต้องของวิธีวิเคราะห์ (Method Validation) ด้วย HPLC ข้อใดกำหนดหัวข้อหรือเกณฑ์ ไม่เหมาะสม</t>
        </is>
      </c>
      <c r="D118" t="inlineStr">
        <is>
          <t>Specificity ด้วยวิธี Forced degradation</t>
        </is>
      </c>
      <c r="E118" t="inlineStr">
        <is>
          <t>Linearity ที่ 95%, 105%, 110% ของ Label claim</t>
        </is>
      </c>
      <c r="F118" t="inlineStr">
        <is>
          <t>Precision และ Intermediate precision พร้อมกำหนดเกณฑ์ %RSD ≤ 2.0%</t>
        </is>
      </c>
      <c r="G118" t="inlineStr">
        <is>
          <t>Accuracy โดยการ Spike สารมาตรฐานลงใน Placebo ที่ 80%, 100%, 120%</t>
        </is>
      </c>
      <c r="H118" t="inlineStr">
        <is>
          <t>Robustness ด้วยการเปลี่ยนสัดส่วน Mobile phase และอุณหภูมิของคอลัมน์</t>
        </is>
      </c>
      <c r="I118" t="n">
        <v>2</v>
      </c>
      <c r="J118" t="inlineStr">
        <is>
          <t>✅ คำตอบที่ถูกต้อง: ข้อ ข. Linearity ที่ 95%, 105%, 110% ของ Label claim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การทดสอบ Linearity ตาม ICH Q2 Guideline สำหรับการหาปริมาณตัวยา (Assay) ต้องครอบคลุมช่วงความเข้มข้นอย่างน้อย 80% ถึง 120% ของ Test concentration (และต้องมีอย่างน้อย 5 จุดความเข้มข้น) การทำเพียง 3 จุดที่ช่วงแคบ (95-110%) จึงไม่ถูกต้องและไม่ครอบคลุม
🔍 ข้ออื่นผิดเพราะอะไร:
- ข้อ ก. (Specificity ด้วยวิธี Forced degradation): ไม่ถูกต้องตามหลักการรักษาและกลไกเภสัชวิทยาในข้อนี้
- ข้อ ค. (Precision และ Intermediate precision พร้อมกำหนดเกณฑ์ %RSD ≤ ): ไม่ถูกต้องตามหลักการรักษาและกลไกเภสัชวิทยาในข้อนี้
- ข้อ ง. (Accuracy โดยการ Spike สารมาตรฐานลงใน Placebo ที่ 80%, 100%, ): ไม่ถูกต้องตามหลักการรักษาและกลไกเภสัชวิทยาในข้อนี้
- ข้อ จ. (Robustness ด้วยการเปลี่ยนสัดส่วน Mobile phase และอุณหภูมิของ):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18" t="inlineStr">
        <is>
          <t>Chromatography</t>
        </is>
      </c>
      <c r="M118" t="inlineStr">
        <is>
          <t>Product</t>
        </is>
      </c>
      <c r="N118" t="inlineStr">
        <is>
          <t>[TEST] Quick Ingestion</t>
        </is>
      </c>
      <c r="O118" t="inlineStr">
        <is>
          <t>Mock</t>
        </is>
      </c>
      <c r="P118" t="inlineStr">
        <is>
          <t>Mock RxCU83 ครั้งที่ 1</t>
        </is>
      </c>
      <c r="Q118" t="inlineStr">
        <is>
          <t>1. Titrations</t>
        </is>
      </c>
      <c r="R118" t="inlineStr">
        <is>
          <t>CASE_PRD_M83_MIG_C01_Q4</t>
        </is>
      </c>
    </row>
    <row r="119">
      <c r="A119" t="n">
        <v>117</v>
      </c>
      <c r="B119" t="inlineStr">
        <is>
          <t>ทำ HPLC ยา Amitriptyline tablet ใช้คอลัมน์ C18 (Octadecylsilane) และ Mobile phase เป็น Acetonitrile : Buffer pH 2.5 (42:58) หากเปลี่ยนสัดส่วนเป็น Acetonitrile : Buffer (60:40) จะส่งผลต่อ Retention time (RT) อย่างไร</t>
        </is>
      </c>
      <c r="D119" t="inlineStr">
        <is>
          <t>RT นานขึ้น เนื่องจาก Organic phase เพิ่ม ทำให้ Analyte ติดอยู่นานขึ้น</t>
        </is>
      </c>
      <c r="E119" t="inlineStr">
        <is>
          <t>RT ลดลง เนื่องจาก Organic phase เพิ่ม ทำให้ความแรงในการชะ (Elution strength) สูงขึ้น และชะตัวยาออกเร็วขึ้น</t>
        </is>
      </c>
      <c r="F119" t="inlineStr">
        <is>
          <t>RT ไม่เปลี่ยนแปลง เพราะการเพิ่มตัวทำละลายอินทรีย์ไม่มีผลต่อ C18</t>
        </is>
      </c>
      <c r="G119" t="inlineStr">
        <is>
          <t>RT นานขึ้น เพราะสัดส่วน Buffer ลดลงทำให้ Analyte อยู่ในรูป Unionized</t>
        </is>
      </c>
      <c r="H119" t="inlineStr">
        <is>
          <t>RT ลดลง เพราะสัดส่วน Buffer ลดลงทำให้ Analyte อยู่ในรูป Ionized</t>
        </is>
      </c>
      <c r="I119" t="n">
        <v>2</v>
      </c>
      <c r="J119" t="inlineStr">
        <is>
          <t>✅ คำตอบที่ถูกต้อง: ข้อ ข. RT ลดลง เนื่องจาก Organic phase เพิ่ม ทำให้ความแรงในการชะ (Elution strength) สูงขึ้น และชะตัวยาออกเร็วขึ้น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ในระบบ Reversed-Phase HPLC เมื่อเพิ่มสัดส่วนตัวทำละลายอินทรีย์ (Organic modifier เช่น Acetonitrile) ความมีขั้วของ Mobile phase จะลดลง ส่งผลให้ Elution strength สูงขึ้น ตัวยาถูกชะออกจากคอลัมน์เร็วขึ้น ค่า Retention time จึงลดลง
🔍 ข้ออื่นผิดเพราะอะไร:
- ข้อ ก. (RT นานขึ้น เนื่องจาก Organic phase เพิ่ม ทำให้ Analyte ติดอย): ไม่ถูกต้องตามหลักการรักษาและกลไกเภสัชวิทยาในข้อนี้
- ข้อ ค. (RT ไม่เปลี่ยนแปลง เพราะการเพิ่มตัวทำละลายอินทรีย์ไม่มีผลต่อ ): ไม่ถูกต้องตามหลักการรักษาและกลไกเภสัชวิทยาในข้อนี้
- ข้อ ง. (RT นานขึ้น เพราะสัดส่วน Buffer ลดลงทำให้ Analyte อยู่ในรูป U): ไม่ถูกต้องตามหลักการรักษาและกลไกเภสัชวิทยาในข้อนี้
- ข้อ จ. (RT ลดลง เพราะสัดส่วน Buffer ลดลงทำให้ Analyte อยู่ในรูป Ioni):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19" t="inlineStr">
        <is>
          <t>Chromatography</t>
        </is>
      </c>
      <c r="M119" t="inlineStr">
        <is>
          <t>Product</t>
        </is>
      </c>
      <c r="N119" t="inlineStr">
        <is>
          <t>[TEST] Quick Ingestion</t>
        </is>
      </c>
      <c r="O119" t="inlineStr">
        <is>
          <t>Mock</t>
        </is>
      </c>
      <c r="P119" t="inlineStr">
        <is>
          <t>Mock RxCU83 ครั้งที่ 1</t>
        </is>
      </c>
      <c r="Q119" t="inlineStr">
        <is>
          <t>1. Titrations</t>
        </is>
      </c>
      <c r="R119" t="inlineStr">
        <is>
          <t>CASE_PRD_M83_MIG_C01_Q5</t>
        </is>
      </c>
    </row>
    <row r="120">
      <c r="A120" t="n">
        <v>118</v>
      </c>
      <c r="B120" t="inlineStr">
        <is>
          <t>ตัวยาสำคัญในข้อใดที่นิยมเลือกใช้ในการบำบัดรักษาอาการปวดศีรษะไมเกรนเฉียบพลันแบบจำเพาะเจาะจง</t>
        </is>
      </c>
      <c r="D120" t="inlineStr">
        <is>
          <t>Paracetamol 500 mg</t>
        </is>
      </c>
      <c r="E120" t="inlineStr">
        <is>
          <t>Ibuprofen 400 mg</t>
        </is>
      </c>
      <c r="F120" t="inlineStr">
        <is>
          <t>Ergotamine tartrate + Caffeine</t>
        </is>
      </c>
      <c r="G120" t="inlineStr">
        <is>
          <t>Etoricoxib 90 mg</t>
        </is>
      </c>
      <c r="H120" t="inlineStr">
        <is>
          <t>Mefenamic acid 500 mg</t>
        </is>
      </c>
      <c r="I120" t="n">
        <v>3</v>
      </c>
      <c r="J120" t="inlineStr">
        <is>
          <t>✅ คำตอบที่ถูกต้อง: ข้อ ค. Ergotamine tartrate + Caffeine
💡 Background: การบริบาลทางเภสัชกรรมและการเตรียมยาในหัวข้อ 9. Neurologic (Track: Clinic) มีความสำคัญอย่างยิ่งต่อการประเมินผู้ป่วยและการประกันคุณภาพยา
🎯 ทำไมข้อนี้ถึงถูก: Ergotamine tartrate ผสม Caffeine เป็นยาจำเพาะสำหรับรักษาอาการปวดไมเกรนเฉียบพลัน (Specific migraine medication) โดย Caffeine ช่วยส่งเสริมการดูดซึมของ Ergotamine ในทางเดินอาหาร
🔍 ข้ออื่นผิดเพราะอะไร:
- ข้อ ก. (Paracetamol 500 mg): ไม่ถูกต้องตามหลักการรักษาและกลไกเภสัชวิทยาในข้อนี้
- ข้อ ข. (Ibuprofen 400 mg): ไม่ถูกต้องตามหลักการรักษาและกลไกเภสัชวิทยาในข้อนี้
- ข้อ ง. (Etoricoxib 90 mg): ไม่ถูกต้องตามหลักการรักษาและกลไกเภสัชวิทยาในข้อนี้
- ข้อ จ. (Mefenamic acid 500 mg): ไม่ถูกต้องตามหลักการรักษาและกลไกเภสัชวิทยาในข้อนี้
📖 Guideline อ้างอิง: แนวทางเวชปฏิบัติการรักษาโรคปวดศีรษะไมเกรน พ.ศ. 2562 (สมาคมประสาทวิทยาแห่งประเทศไทย)
📌 จุดจำก่อนสอบ: ทบทวนหลักการสำคัญ ข้อบ่งใช้ กลไกของยา และข้อกำหนดทางเภสัชตำรับในหมวด 9. Neurologic ให้แม่นยำก่อนสอบ</t>
        </is>
      </c>
      <c r="L120" t="inlineStr">
        <is>
          <t>Headache</t>
        </is>
      </c>
      <c r="M120" t="inlineStr">
        <is>
          <t>Clinic</t>
        </is>
      </c>
      <c r="N120" t="inlineStr">
        <is>
          <t>[TEST] Quick Ingestion</t>
        </is>
      </c>
      <c r="O120" t="inlineStr">
        <is>
          <t>Mock</t>
        </is>
      </c>
      <c r="P120" t="inlineStr">
        <is>
          <t>Mock RxCU83 ครั้งที่ 1</t>
        </is>
      </c>
      <c r="Q120" t="inlineStr">
        <is>
          <t>9. Neurologic</t>
        </is>
      </c>
      <c r="R120" t="inlineStr">
        <is>
          <t>CASE_CLN_M83_MIG_C02_Q1</t>
        </is>
      </c>
    </row>
    <row r="121">
      <c r="A121" t="n">
        <v>119</v>
      </c>
      <c r="B121" t="inlineStr">
        <is>
          <t>ผู้ป่วยชาย 35 ปี วิศวกรโยธา มาด้วยอาการตุ่มน้ำใสเล็กๆ รวมตัวกันเป็นกลุ่มบริเวณริมฝีปากล่าง บางตุ่มแตกออกเป็นแผลตื้นๆ เจ็บ ก่อนหน้านี้ 1 วัน รู้สึกคันยิบๆ บริเวณนั้น อาการของผู้ป่วยเข้าได้กับโรคใด</t>
        </is>
      </c>
      <c r="D121" t="inlineStr">
        <is>
          <t>Photosensitivity</t>
        </is>
      </c>
      <c r="E121" t="inlineStr">
        <is>
          <t>Eczema</t>
        </is>
      </c>
      <c r="F121" t="inlineStr">
        <is>
          <t>Impetigo</t>
        </is>
      </c>
      <c r="G121" t="inlineStr">
        <is>
          <t>Canker sore (Aphthous ulcer)</t>
        </is>
      </c>
      <c r="H121" t="inlineStr">
        <is>
          <t>Herpes labialis (Cold sore / เริมที่ริมฝีปาก)</t>
        </is>
      </c>
      <c r="I121" t="n">
        <v>5</v>
      </c>
      <c r="J121" t="inlineStr">
        <is>
          <t>✅ คำตอบที่ถูกต้อง: ข้อ จ. Herpes labialis (Cold sore / เริมที่ริมฝีปาก)
💡 Background: การบริบาลทางเภสัชกรรมและการเตรียมยาในหัวข้อ 3. Dermatologic (Track: Clinic) มีความสำคัญอย่างยิ่งต่อการประเมินผู้ป่วยและการประกันคุณภาพยา
🎯 ทำไมข้อนี้ถึงถูก: ลักษณะรอยโรคเป็นตุ่มน้ำใสรวมกันเป็นกลุ่มบนฐานสีแดงที่ขอบริมฝีปาก (Vermilion border) มีอาการเตือนคันยิบๆ (Prodromal tingling) เป็นลักษณะเฉพาะของโรคเริมที่ริมฝีปาก (Herpes labialis หรือ Cold sore) จากเชื้อ HSV-1
🔍 ข้ออื่นผิดเพราะอะไร:
- ข้อ ก. (Photosensitivity): ไม่ถูกต้องตามหลักการรักษาและกลไกเภสัชวิทยาในข้อนี้
- ข้อ ข. (Eczema): ไม่ถูกต้องตามหลักการรักษาและกลไกเภสัชวิทยาในข้อนี้
- ข้อ ค. (Impetigo): ไม่ถูกต้องตามหลักการรักษาและกลไกเภสัชวิทยาในข้อนี้
- ข้อ ง. (Canker sore (Aphthous ulcer)): ไม่ถูกต้องตามหลักการรักษาและกลไกเภสัชวิทยาในข้อนี้
📖 Guideline อ้างอิง: แนวทางเวชปฏิบัติโรคติดเชื้อไวรัสเริมในประเทศไทย พ.ศ. 2563 (สมาคมแพทย์ผิวหนังแห่งประเทศไทย)
📌 จุดจำก่อนสอบ: ทบทวนหลักการสำคัญ ข้อบ่งใช้ กลไกของยา และข้อกำหนดทางเภสัชตำรับในหมวด 3. Dermatologic ให้แม่นยำก่อนสอบ</t>
        </is>
      </c>
      <c r="L121" t="inlineStr">
        <is>
          <t>Herpes &amp; Zoster</t>
        </is>
      </c>
      <c r="M121" t="inlineStr">
        <is>
          <t>Clinic</t>
        </is>
      </c>
      <c r="N121" t="inlineStr">
        <is>
          <t>[TEST] Quick Ingestion</t>
        </is>
      </c>
      <c r="O121" t="inlineStr">
        <is>
          <t>Mock</t>
        </is>
      </c>
      <c r="P121" t="inlineStr">
        <is>
          <t>Mock RxCU83 ครั้งที่ 1</t>
        </is>
      </c>
      <c r="Q121" t="inlineStr">
        <is>
          <t>3. Dermatologic</t>
        </is>
      </c>
      <c r="R121" t="inlineStr">
        <is>
          <t>CASE_CLN_M83_HSV_C01_Q1</t>
        </is>
      </c>
    </row>
    <row r="122">
      <c r="A122" t="n">
        <v>120</v>
      </c>
      <c r="B122" t="inlineStr">
        <is>
          <t>การรักษาเฉพาะที่ (Topical treatment) ที่เหมาะสมสำหรับผู้ป่วยเริมที่ริมฝีปากที่มีอาการเพิ่งเริ่มเป็น</t>
        </is>
      </c>
      <c r="D122" t="inlineStr">
        <is>
          <t>Mupirocin ointment ทาวันละ 2-3 ครั้ง</t>
        </is>
      </c>
      <c r="E122" t="inlineStr">
        <is>
          <t>Moisturizing cream ทาวันละ 2-3 ครั้ง</t>
        </is>
      </c>
      <c r="F122" t="inlineStr">
        <is>
          <t>Acyclovir cream 5% ทาวันละ 5 ครั้ง ทุก 4 ชั่วโมง</t>
        </is>
      </c>
      <c r="G122" t="inlineStr">
        <is>
          <t>Acyclovir 400 mg tablet วันละ 5 ครั้ง</t>
        </is>
      </c>
      <c r="H122" t="inlineStr">
        <is>
          <t>Desoximetasone 0.25% cream ทาวันละ 2 ครั้ง</t>
        </is>
      </c>
      <c r="I122" t="n">
        <v>3</v>
      </c>
      <c r="J122" t="inlineStr">
        <is>
          <t>✅ คำตอบที่ถูกต้อง: ข้อ ค. Acyclovir cream 5% ทาวันละ 5 ครั้ง ทุก 4 ชั่วโมง
💡 Background: การบริบาลทางเภสัชกรรมและการเตรียมยาในหัวข้อ 3. Dermatologic (Track: Clinic) มีความสำคัญอย่างยิ่งต่อการประเมินผู้ป่วยและการประกันคุณภาพยา
🎯 ทำไมข้อนี้ถึงถูก: การรักษาเริมเฉพาะที่ด้วย Acyclovir 5% cream ควรเริ่มทาให้เร็วที่สุดตั้งแต่ช่วงเริ่มมีอาการเตือน โดยทาวันละ 5 ครั้ง (ทุก 4 ชั่วโมง เว้นมื้อนอน) ติดต่อกัน 4-5 วัน เพื่อยับยั้งการแบ่งตัวของเชื้อไวรัส
🔍 ข้ออื่นผิดเพราะอะไร:
- ข้อ ก. (Mupirocin ointment ทาวันละ 2-3 ครั้ง): ไม่ถูกต้องตามหลักการรักษาและกลไกเภสัชวิทยาในข้อนี้
- ข้อ ข. (Moisturizing cream ทาวันละ 2-3 ครั้ง): ไม่ถูกต้องตามหลักการรักษาและกลไกเภสัชวิทยาในข้อนี้
- ข้อ ง. (Acyclovir 400 mg tablet วันละ 5 ครั้ง): ไม่ถูกต้องตามหลักการรักษาและกลไกเภสัชวิทยาในข้อนี้
- ข้อ จ. (Desoximetasone 0.25% cream ทาวันละ 2 ครั้ง): ไม่ถูกต้องตามหลักการรักษาและกลไกเภสัชวิทยาในข้อนี้
📖 Guideline อ้างอิง: แนวทางเวชปฏิบัติโรคติดเชื้อไวรัสเริมในประเทศไทย พ.ศ. 2563 (สมาคมแพทย์ผิวหนังแห่งประเทศไทย)
📌 จุดจำก่อนสอบ: ทบทวนหลักการสำคัญ ข้อบ่งใช้ กลไกของยา และข้อกำหนดทางเภสัชตำรับในหมวด 3. Dermatologic ให้แม่นยำก่อนสอบ</t>
        </is>
      </c>
      <c r="L122" t="inlineStr">
        <is>
          <t>Herpes &amp; Zoster</t>
        </is>
      </c>
      <c r="M122" t="inlineStr">
        <is>
          <t>Clinic</t>
        </is>
      </c>
      <c r="N122" t="inlineStr">
        <is>
          <t>[TEST] Quick Ingestion</t>
        </is>
      </c>
      <c r="O122" t="inlineStr">
        <is>
          <t>Mock</t>
        </is>
      </c>
      <c r="P122" t="inlineStr">
        <is>
          <t>Mock RxCU83 ครั้งที่ 1</t>
        </is>
      </c>
      <c r="Q122" t="inlineStr">
        <is>
          <t>3. Dermatologic</t>
        </is>
      </c>
      <c r="R122" t="inlineStr">
        <is>
          <t>CASE_CLN_M83_HSV_C01_Q2</t>
        </is>
      </c>
    </row>
    <row r="123">
      <c r="A123" t="n">
        <v>121</v>
      </c>
      <c r="B123" t="inlineStr">
        <is>
          <t>คำแนะนำที่สำคัญที่สุดในการป้องกันการแพร่กระจายของเชื้อไวรัสเริม (Herpes simplex virus) สู่ผู้อื่น</t>
        </is>
      </c>
      <c r="D123" t="inlineStr">
        <is>
          <t>จะไม่แพร่เชื้อถ้าตุ่มน้ำใสแตกออกเป็นสะเก็ดแล้ว</t>
        </is>
      </c>
      <c r="E123" t="inlineStr">
        <is>
          <t>หลีกเลี่ยงการสัมผัสบริเวณที่เป็นแผล และไม่ใช้สิ่งของเครื่องใช้ส่วนตัวร่วมกับผู้อื่น ล้างมือบ่อยๆ</t>
        </is>
      </c>
      <c r="F123" t="inlineStr">
        <is>
          <t>ปิดพลาสเตอร์ยาบริเวณแผลตลอดเวลา</t>
        </is>
      </c>
      <c r="G123" t="inlineStr">
        <is>
          <t>ล้างบริเวณนั้นด้วยน้ำและสบู่ฟอกแรงๆ ทุกวัน</t>
        </is>
      </c>
      <c r="H123" t="inlineStr">
        <is>
          <t>รับประทานอาหารที่มีวิตามินซีสูง</t>
        </is>
      </c>
      <c r="I123" t="n">
        <v>2</v>
      </c>
      <c r="J123" t="inlineStr">
        <is>
          <t>✅ คำตอบที่ถูกต้อง: ข้อ ข. หลีกเลี่ยงการสัมผัสบริเวณที่เป็นแผล และไม่ใช้สิ่งของเครื่องใช้ส่วนตัวร่วมกับผู้อื่น ล้างมือบ่อยๆ
💡 Background: การบริบาลทางเภสัชกรรมและการเตรียมยาในหัวข้อ 3. Dermatologic (Track: Clinic) มีความสำคัญอย่างยิ่งต่อการประเมินผู้ป่วยและการประกันคุณภาพยา
🎯 ทำไมข้อนี้ถึงถูก: ไวรัส HSV สามารถติดต่อผ่านการสัมผัสโดยตรงกับรอยโรค ตุ่มน้ำ หรือสารคัดหลั่ง ดังนั้นคำแนะนำหลักคือห้ามแกะเกา ไม่สัมผัสรอยโรค และหลีกเลี่ยงการใช้แก้วน้ำ ช้อน หรือผ้าเช็ดหน้าร่วมกับผู้อื่น
🔍 ข้ออื่นผิดเพราะอะไร:
- ข้อ ก. (จะไม่แพร่เชื้อถ้าตุ่มน้ำใสแตกออกเป็นสะเก็ดแล้ว): ไม่ถูกต้องตามหลักการรักษาและกลไกเภสัชวิทยาในข้อนี้
- ข้อ ค. (ปิดพลาสเตอร์ยาบริเวณแผลตลอดเวลา): ไม่ถูกต้องตามหลักการรักษาและกลไกเภสัชวิทยาในข้อนี้
- ข้อ ง. (ล้างบริเวณนั้นด้วยน้ำและสบู่ฟอกแรงๆ ทุกวัน): ไม่ถูกต้องตามหลักการรักษาและกลไกเภสัชวิทยาในข้อนี้
- ข้อ จ. (รับประทานอาหารที่มีวิตามินซีสูง): ไม่ถูกต้องตามหลักการรักษาและกลไกเภสัชวิทยาในข้อนี้
📖 Guideline อ้างอิง: แนวทางเวชปฏิบัติโรคติดเชื้อไวรัสเริมในประเทศไทย พ.ศ. 2563 (สมาคมแพทย์ผิวหนังแห่งประเทศไทย)
📌 จุดจำก่อนสอบ: ทบทวนหลักการสำคัญ ข้อบ่งใช้ กลไกของยา และข้อกำหนดทางเภสัชตำรับในหมวด 3. Dermatologic ให้แม่นยำก่อนสอบ</t>
        </is>
      </c>
      <c r="L123" t="inlineStr">
        <is>
          <t>Herpes &amp; Zoster</t>
        </is>
      </c>
      <c r="M123" t="inlineStr">
        <is>
          <t>Clinic</t>
        </is>
      </c>
      <c r="N123" t="inlineStr">
        <is>
          <t>[TEST] Quick Ingestion</t>
        </is>
      </c>
      <c r="O123" t="inlineStr">
        <is>
          <t>Mock</t>
        </is>
      </c>
      <c r="P123" t="inlineStr">
        <is>
          <t>Mock RxCU83 ครั้งที่ 1</t>
        </is>
      </c>
      <c r="Q123" t="inlineStr">
        <is>
          <t>3. Dermatologic</t>
        </is>
      </c>
      <c r="R123" t="inlineStr">
        <is>
          <t>CASE_CLN_M83_HSV_C01_Q3</t>
        </is>
      </c>
    </row>
    <row r="124">
      <c r="A124" t="n">
        <v>122</v>
      </c>
      <c r="B124" t="inlineStr">
        <is>
          <t>กลไกการออกฤทธิ์ของยามาตรฐาน Acyclovir ที่ใช้รักษาการติดเชื้อเริม</t>
        </is>
      </c>
      <c r="D124" t="inlineStr">
        <is>
          <t>ยับยั้งเอนไซม์ viral protease ขัดขวางการสร้างโปรตีน</t>
        </is>
      </c>
      <c r="E124" t="inlineStr">
        <is>
          <t>เป็น Guanosine nucleoside analogue ถูกเติมฟอสเฟตโดยเอนไซม์ Viral thymidine kinase แล้วออกฤทธิ์ยับยั้ง Viral DNA polymerase</t>
        </is>
      </c>
      <c r="F124" t="inlineStr">
        <is>
          <t>ยับยั้งเอนไซม์ isoleucyl-tRNA synthetase</t>
        </is>
      </c>
      <c r="G124" t="inlineStr">
        <is>
          <t>แย่งจับกับ reverse transcriptase</t>
        </is>
      </c>
      <c r="H124" t="inlineStr">
        <is>
          <t>กดภูมิคุ้มกันของร่างกายไม่ให้เกิดปฏิกิริยาการอักเสบ</t>
        </is>
      </c>
      <c r="I124" t="n">
        <v>2</v>
      </c>
      <c r="J124" t="inlineStr">
        <is>
          <t>✅ คำตอบที่ถูกต้อง: ข้อ ข. เป็น Guanosine nucleoside analogue ถูกเติมฟอสเฟตโดยเอนไซม์ Viral thymidine kinase แล้วออกฤทธิ์ยับยั้ง Viral DNA polymerase
💡 Background: การบริบาลทางเภสัชกรรมและการเตรียมยาในหัวข้อ 3. Dermatologic (Track: Clinic) มีความสำคัญอย่างยิ่งต่อการประเมินผู้ป่วยและการประกันคุณภาพยา
🎯 ทำไมข้อนี้ถึงถูก: Acyclovir ต้องผ่านกระบวนการ Monophosphorylation โดยเอนไซม์ Thymidine kinase ของไวรัสอย่างจำเพาะ ก่อนจะถูกเอนไซม์ของโฮสต์เปลี่ยนเป็น Acyclovir triphosphate ซึ่งทำหน้าที่ยับยั้ง Viral DNA polymerase และเป็น Chain terminator ในการสร้างสายดีเอ็นเอของไวรัส
🔍 ข้ออื่นผิดเพราะอะไร:
- ข้อ ก. (ยับยั้งเอนไซม์ viral protease ขัดขวางการสร้างโปรตีน): ไม่ถูกต้องตามหลักการรักษาและกลไกเภสัชวิทยาในข้อนี้
- ข้อ ค. (ยับยั้งเอนไซม์ isoleucyl-tRNA synthetase): ไม่ถูกต้องตามหลักการรักษาและกลไกเภสัชวิทยาในข้อนี้
- ข้อ ง. (แย่งจับกับ reverse transcriptase): ไม่ถูกต้องตามหลักการรักษาและกลไกเภสัชวิทยาในข้อนี้
- ข้อ จ. (กดภูมิคุ้มกันของร่างกายไม่ให้เกิดปฏิกิริยาการอักเสบ): ไม่ถูกต้องตามหลักการรักษาและกลไกเภสัชวิทยาในข้อนี้
📖 Guideline อ้างอิง: แนวทางเวชปฏิบัติโรคติดเชื้อไวรัสเริมในประเทศไทย พ.ศ. 2563 (สมาคมแพทย์ผิวหนังแห่งประเทศไทย)
📌 จุดจำก่อนสอบ: ทบทวนหลักการสำคัญ ข้อบ่งใช้ กลไกของยา และข้อกำหนดทางเภสัชตำรับในหมวด 3. Dermatologic ให้แม่นยำก่อนสอบ</t>
        </is>
      </c>
      <c r="L124" t="inlineStr">
        <is>
          <t>Herpes &amp; Zoster</t>
        </is>
      </c>
      <c r="M124" t="inlineStr">
        <is>
          <t>Clinic</t>
        </is>
      </c>
      <c r="N124" t="inlineStr">
        <is>
          <t>[TEST] Quick Ingestion</t>
        </is>
      </c>
      <c r="O124" t="inlineStr">
        <is>
          <t>Mock</t>
        </is>
      </c>
      <c r="P124" t="inlineStr">
        <is>
          <t>Mock RxCU83 ครั้งที่ 1</t>
        </is>
      </c>
      <c r="Q124" t="inlineStr">
        <is>
          <t>3. Dermatologic</t>
        </is>
      </c>
      <c r="R124" t="inlineStr">
        <is>
          <t>CASE_CLN_M83_HSV_C01_Q4</t>
        </is>
      </c>
    </row>
    <row r="125">
      <c r="A125" t="n">
        <v>123</v>
      </c>
      <c r="B125" t="inlineStr">
        <is>
          <t>ข้อใด ไม่ใช่ ปัจจัยกระตุ้นที่สำคัญที่ทำให้โรคเริมที่ริมฝีปากกำเริบซ้ำ (Recurrent attack)</t>
        </is>
      </c>
      <c r="D125" t="inlineStr">
        <is>
          <t>การนอนหลับพักผ่อนไม่เพียงพอ</t>
        </is>
      </c>
      <c r="E125" t="inlineStr">
        <is>
          <t>ภาวะเครียดทางจิตใจหรือร่างกาย</t>
        </is>
      </c>
      <c r="F125" t="inlineStr">
        <is>
          <t>สัมผัสแสงแดดจัด (UV light exposure)</t>
        </is>
      </c>
      <c r="G125" t="inlineStr">
        <is>
          <t>การได้รับยาปฏิชีวนะ Amoxicillin</t>
        </is>
      </c>
      <c r="H125" t="inlineStr">
        <is>
          <t>ภาวะติดเชื้อไวรัส เช่น ไข้หวัด มีไข้</t>
        </is>
      </c>
      <c r="I125" t="n">
        <v>4</v>
      </c>
      <c r="J125" t="inlineStr">
        <is>
          <t>✅ คำตอบที่ถูกต้อง: ข้อ ง. การได้รับยาปฏิชีวนะ Amoxicillin
💡 Background: การบริบาลทางเภสัชกรรมและการเตรียมยาในหัวข้อ 3. Dermatologic (Track: Clinic) มีความสำคัญอย่างยิ่งต่อการประเมินผู้ป่วยและการประกันคุณภาพยา
🎯 ทำไมข้อนี้ถึงถูก: ปัจจัยกระตุ้นการกำเริบของเริมได้แก่ ร่างกายอ่อนแอ พักผ่อนน้อย เครียด ไข้สูง หรือรังสี UV ส่วนยา Amoxicillin เป็นยาปฏิชีวนะฆ่าเชื้อแบคทีเรีย ไม่ได้มีผลกระตุ้นการกำเริบของเชื้อไวรัส HSV
🔍 ข้ออื่นผิดเพราะอะไร:
- ข้อ ก. (การนอนหลับพักผ่อนไม่เพียงพอ): ไม่ถูกต้องตามหลักการรักษาและกลไกเภสัชวิทยาในข้อนี้
- ข้อ ข. (ภาวะเครียดทางจิตใจหรือร่างกาย): ไม่ถูกต้องตามหลักการรักษาและกลไกเภสัชวิทยาในข้อนี้
- ข้อ ค. (สัมผัสแสงแดดจัด (UV light exposure)): ไม่ถูกต้องตามหลักการรักษาและกลไกเภสัชวิทยาในข้อนี้
- ข้อ จ. (ภาวะติดเชื้อไวรัส เช่น ไข้หวัด มีไข้): ไม่ถูกต้องตามหลักการรักษาและกลไกเภสัชวิทยาในข้อนี้
📖 Guideline อ้างอิง: แนวทางเวชปฏิบัติโรคติดเชื้อไวรัสเริมในประเทศไทย พ.ศ. 2563 (สมาคมแพทย์ผิวหนังแห่งประเทศไทย)
📌 จุดจำก่อนสอบ: ทบทวนหลักการสำคัญ ข้อบ่งใช้ กลไกของยา และข้อกำหนดทางเภสัชตำรับในหมวด 3. Dermatologic ให้แม่นยำก่อนสอบ</t>
        </is>
      </c>
      <c r="L125" t="inlineStr">
        <is>
          <t>Herpes &amp; Zoster</t>
        </is>
      </c>
      <c r="M125" t="inlineStr">
        <is>
          <t>Clinic</t>
        </is>
      </c>
      <c r="N125" t="inlineStr">
        <is>
          <t>[TEST] Quick Ingestion</t>
        </is>
      </c>
      <c r="O125" t="inlineStr">
        <is>
          <t>Mock</t>
        </is>
      </c>
      <c r="P125" t="inlineStr">
        <is>
          <t>Mock RxCU83 ครั้งที่ 1</t>
        </is>
      </c>
      <c r="Q125" t="inlineStr">
        <is>
          <t>3. Dermatologic</t>
        </is>
      </c>
      <c r="R125" t="inlineStr">
        <is>
          <t>CASE_CLN_M83_HSV_C01_Q5</t>
        </is>
      </c>
    </row>
    <row r="126">
      <c r="A126" t="n">
        <v>124</v>
      </c>
      <c r="B126" t="inlineStr">
        <is>
          <t>ผลิตภัณฑ์ Acyclovir cream 5% w/w ในเนื้อครีม 1 g จะมีตัวยาสำคัญกี่มิลลิกรัม และถ้าต้องการตัวยา acyclovir ปริมาณ 25 mg ต้องชั่งเนื้อครีมนี้กี่กรัม</t>
        </is>
      </c>
      <c r="D126" t="inlineStr">
        <is>
          <t>0.5 mg/g, 0.0125 g</t>
        </is>
      </c>
      <c r="E126" t="inlineStr">
        <is>
          <t>5 mg/g, 0.0125 g</t>
        </is>
      </c>
      <c r="F126" t="inlineStr">
        <is>
          <t>5 mg/g, 0.125 g</t>
        </is>
      </c>
      <c r="G126" t="inlineStr">
        <is>
          <t>50 mg/g, 0.5 g</t>
        </is>
      </c>
      <c r="H126" t="inlineStr">
        <is>
          <t>50 mg/g, 1.25 g</t>
        </is>
      </c>
      <c r="I126" t="n">
        <v>4</v>
      </c>
      <c r="J126" t="inlineStr">
        <is>
          <t>✅ คำตอบที่ถูกต้อง: ข้อ ง. 50 mg/g, 0.5 g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ครีม 5% w/w คือ มีตัวยา 5 g ในเนื้อครีม 100 g หรือเท่ากับ 5,000 mg ใน 100 g -&gt; ใน 1 g จะมีตัวยา = 50 mg/g และหากต้องการตัวยา 25 mg จะต้องใช้เนื้อครีม = 25 / 50 = 0.5 g
🔍 ข้ออื่นผิดเพราะอะไร:
- ข้อ ก. (0.5 mg/g, 0.0125 g): ไม่ถูกต้องตามหลักการรักษาและกลไกเภสัชวิทยาในข้อนี้
- ข้อ ข. (5 mg/g, 0.0125 g): ไม่ถูกต้องตามหลักการรักษาและกลไกเภสัชวิทยาในข้อนี้
- ข้อ ค. (5 mg/g, 0.125 g): ไม่ถูกต้องตามหลักการรักษาและกลไกเภสัชวิทยาในข้อนี้
- ข้อ จ. (50 mg/g, 1.25 g):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26" t="inlineStr">
        <is>
          <t>Pharmaceutical Calc</t>
        </is>
      </c>
      <c r="M126" t="inlineStr">
        <is>
          <t>Product</t>
        </is>
      </c>
      <c r="N126" t="inlineStr">
        <is>
          <t>[TEST] Quick Ingestion</t>
        </is>
      </c>
      <c r="O126" t="inlineStr">
        <is>
          <t>Mock</t>
        </is>
      </c>
      <c r="P126" t="inlineStr">
        <is>
          <t>Mock RxCU83 ครั้งที่ 1</t>
        </is>
      </c>
      <c r="Q126" t="inlineStr">
        <is>
          <t>6. Solid Dosage Forms</t>
        </is>
      </c>
      <c r="R126" t="inlineStr">
        <is>
          <t>CASE_PRD_M83_HSV_C01_Q1</t>
        </is>
      </c>
    </row>
    <row r="127">
      <c r="A127" t="n">
        <v>125</v>
      </c>
      <c r="B127" t="inlineStr">
        <is>
          <t>ข้อใดเป็นการแนะนำเพื่อป้องกันการกำเริบของโรคตามพฤติกรรมสุขภาพของผู้บริโภคได้อย่างถูกต้องที่สุด</t>
        </is>
      </c>
      <c r="D127" t="inlineStr">
        <is>
          <t>ให้รับประทานยาปฏิชีวนะต่อเนื่อง</t>
        </is>
      </c>
      <c r="E127" t="inlineStr">
        <is>
          <t>แนะนำการปฏิบัติตัว การพักผ่อน และการหลีกเลี่ยงปัจจัยกระตุ้น เช่น แสงแดดจัด และความเครียด</t>
        </is>
      </c>
      <c r="F127" t="inlineStr">
        <is>
          <t>แนะนำให้ผู้ป่วยเปลี่ยนสายอาชีพ</t>
        </is>
      </c>
      <c r="G127" t="inlineStr">
        <is>
          <t>แนะนำให้ใช้ยาทาสเตียรอยด์เข้มข้นทาทันทีที่รู้สึกคัน</t>
        </is>
      </c>
      <c r="H127" t="inlineStr">
        <is>
          <t>ให้ทายาปฏิชีวนะแผลเปิดเป็นประจำ</t>
        </is>
      </c>
      <c r="I127" t="n">
        <v>2</v>
      </c>
      <c r="J127" t="inlineStr">
        <is>
          <t>✅ คำตอบที่ถูกต้อง: ข้อ ข. แนะนำการปฏิบัติตัว การพักผ่อน และการหลีกเลี่ยงปัจจัยกระตุ้น เช่น แสงแดดจัด และความเครียด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การป้องกันการกลับเป็นซ้ำของโรคเริมต้องเน้นการปรับพฤติกรรมสุขภาพ รักษาสุขอนามัย พักผ่อนให้เพียงพอ จัดการความเครียด และทาครีมกันแดดบริเวณริมฝีปากเพื่อหลีกเลี่ยงแสง UV
🔍 ข้ออื่นผิดเพราะอะไร:
- ข้อ ก. (ให้รับประทานยาปฏิชีวนะต่อเนื่อง): ไม่ถูกต้องตามหลักการรักษาและกลไกเภสัชวิทยาในข้อนี้
- ข้อ ค. (แนะนำให้ผู้ป่วยเปลี่ยนสายอาชีพ): ไม่ถูกต้องตามหลักการรักษาและกลไกเภสัชวิทยาในข้อนี้
- ข้อ ง. (แนะนำให้ใช้ยาทาสเตียรอยด์เข้มข้นทาทันทีที่รู้สึกคัน): ไม่ถูกต้องตามหลักการรักษาและกลไกเภสัชวิทยาในข้อนี้
- ข้อ จ. (ให้ทายาปฏิชีวนะแผลเปิดเป็นประจำ):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127" t="inlineStr">
        <is>
          <t>Pharmacy Administration &amp; System</t>
        </is>
      </c>
      <c r="M127" t="inlineStr">
        <is>
          <t>SAP</t>
        </is>
      </c>
      <c r="N127" t="inlineStr">
        <is>
          <t>[TEST] Quick Ingestion</t>
        </is>
      </c>
      <c r="O127" t="inlineStr">
        <is>
          <t>Mock</t>
        </is>
      </c>
      <c r="P127" t="inlineStr">
        <is>
          <t>Mock RxCU83 ครั้งที่ 1</t>
        </is>
      </c>
      <c r="Q127" t="inlineStr">
        <is>
          <t>2. Pharmacy Administration &amp; Sy</t>
        </is>
      </c>
      <c r="R127" t="inlineStr">
        <is>
          <t>CASE_SAP_M83_HSV_C01_Q1</t>
        </is>
      </c>
    </row>
    <row r="128">
      <c r="A128" t="n">
        <v>126</v>
      </c>
      <c r="B128" t="inlineStr">
        <is>
          <t>ในการตรวจสอบความบริสุทธิ์ของผลิตภัณฑ์ยา Acyclovir ทางห้องปฏิบัติการนิยมใช้เทคนิคการวิเคราะห์ตามข้อใดในการแยกสิ่งเจือปนและสารสลายตัว (Related substances)</t>
        </is>
      </c>
      <c r="D128" t="inlineStr">
        <is>
          <t>Simple titrimetric method</t>
        </is>
      </c>
      <c r="E128" t="inlineStr">
        <is>
          <t>Thin Layer Chromatography เท่านั้น</t>
        </is>
      </c>
      <c r="F128" t="inlineStr">
        <is>
          <t>Reversed-Phase High-Performance Liquid Chromatography (RP-HPLC)</t>
        </is>
      </c>
      <c r="G128" t="inlineStr">
        <is>
          <t>Polarimetry</t>
        </is>
      </c>
      <c r="H128" t="inlineStr">
        <is>
          <t>Refractometry</t>
        </is>
      </c>
      <c r="I128" t="n">
        <v>3</v>
      </c>
      <c r="J128" t="inlineStr">
        <is>
          <t>✅ คำตอบที่ถูกต้อง: ข้อ ค. Reversed-Phase High-Performance Liquid Chromatography (RP-HPLC)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เภสัชตำรับสากลกำหนดให้ใช้วิธี RP-HPLC เป็นวิธีมาตรฐานในการวิเคราะห์หาปริมาณสิ่งเจือปนและสารสลายตัว (Impurity and related substances) ของยา Acyclovir เนื่องจากมีความจำเพาะและการแยกที่ดีเยี่ยม
🔍 ข้ออื่นผิดเพราะอะไร:
- ข้อ ก. (Simple titrimetric method): ไม่ถูกต้องตามหลักการรักษาและกลไกเภสัชวิทยาในข้อนี้
- ข้อ ข. (Thin Layer Chromatography เท่านั้น): ไม่ถูกต้องตามหลักการรักษาและกลไกเภสัชวิทยาในข้อนี้
- ข้อ ง. (Polarimetry): ไม่ถูกต้องตามหลักการรักษาและกลไกเภสัชวิทยาในข้อนี้
- ข้อ จ. (Refractometry):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28" t="inlineStr">
        <is>
          <t>Chromatography</t>
        </is>
      </c>
      <c r="M128" t="inlineStr">
        <is>
          <t>Product</t>
        </is>
      </c>
      <c r="N128" t="inlineStr">
        <is>
          <t>[TEST] Quick Ingestion</t>
        </is>
      </c>
      <c r="O128" t="inlineStr">
        <is>
          <t>Mock</t>
        </is>
      </c>
      <c r="P128" t="inlineStr">
        <is>
          <t>Mock RxCU83 ครั้งที่ 1</t>
        </is>
      </c>
      <c r="Q128" t="inlineStr">
        <is>
          <t>1. Titrations</t>
        </is>
      </c>
      <c r="R128" t="inlineStr">
        <is>
          <t>CASE_PRD_M83_HSV_C01_Q2</t>
        </is>
      </c>
    </row>
    <row r="129">
      <c r="A129" t="n">
        <v>127</v>
      </c>
      <c r="B129" t="inlineStr">
        <is>
          <t>การทดสอบสารปนเปื้อน (Impurity) ในยา Acyclovir ด้วย HPLC: สาร Guanine มี peak area 500, Acyclovir 19,300, สิ่งเจือปนอื่นๆ 200 กำหนดเกณฑ์ผ่าน: Guanine &lt; 2.0% และสิ่งเจือปนอื่น &lt; 0.5% พิจารณาผลการทดสอบ</t>
        </is>
      </c>
      <c r="D129" t="inlineStr">
        <is>
          <t>Guanine 2.5% และ อื่นๆ 1.0% ไม่ผ่านเกณฑ์</t>
        </is>
      </c>
      <c r="E129" t="inlineStr">
        <is>
          <t>Guanine 1.5% และ อื่นๆ 0.2% ผ่านเกณฑ์</t>
        </is>
      </c>
      <c r="F129" t="inlineStr">
        <is>
          <t>Guanine 0.5% ผ่าน แต่ตัวอื่นไม่ผ่าน</t>
        </is>
      </c>
      <c r="G129" t="inlineStr">
        <is>
          <t>ทุกตัวผ่านเกณฑ์มาตรฐาน</t>
        </is>
      </c>
      <c r="H129" t="inlineStr">
        <is>
          <t>ผลการวิเคราะห์ไม่สามารถคำนวณได้</t>
        </is>
      </c>
      <c r="I129" t="n">
        <v>1</v>
      </c>
      <c r="J129" t="inlineStr">
        <is>
          <t>✅ คำตอบที่ถูกต้อง: ข้อ ก. Guanine 2.5% และ อื่นๆ 1.0% ไม่ผ่านเกณฑ์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คำนวณร้อยละสารปนเปื้อน Guanine = (500 / 19,300)  100 ≈ 2.59% (ซึ่งเกินเกณฑ์มาตรฐาน &lt; 2.0%) และสารเจือปนอื่น = (200 / 19,300)  100 ≈ 1.03% (เกินเกณฑ์ &lt; 0.5%) จึงสรุปว่า "ไม่ผ่านเกณฑ์มาตรฐาน"
🔍 ข้ออื่นผิดเพราะอะไร:
- ข้อ ข. (Guanine 1.5% และ อื่นๆ 0.2% ผ่านเกณฑ์): ไม่ถูกต้องตามหลักการรักษาและกลไกเภสัชวิทยาในข้อนี้
- ข้อ ค. (Guanine 0.5% ผ่าน แต่ตัวอื่นไม่ผ่าน): ไม่ถูกต้องตามหลักการรักษาและกลไกเภสัชวิทยาในข้อนี้
- ข้อ ง. (ทุกตัวผ่านเกณฑ์มาตรฐาน): ไม่ถูกต้องตามหลักการรักษาและกลไกเภสัชวิทยาในข้อนี้
- ข้อ จ. (ผลการวิเคราะห์ไม่สามารถคำนวณได้):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29" t="inlineStr">
        <is>
          <t>Chromatography</t>
        </is>
      </c>
      <c r="M129" t="inlineStr">
        <is>
          <t>Product</t>
        </is>
      </c>
      <c r="N129" t="inlineStr">
        <is>
          <t>[TEST] Quick Ingestion</t>
        </is>
      </c>
      <c r="O129" t="inlineStr">
        <is>
          <t>Mock</t>
        </is>
      </c>
      <c r="P129" t="inlineStr">
        <is>
          <t>Mock RxCU83 ครั้งที่ 1</t>
        </is>
      </c>
      <c r="Q129" t="inlineStr">
        <is>
          <t>1. Titrations</t>
        </is>
      </c>
      <c r="R129" t="inlineStr">
        <is>
          <t>CASE_PRD_M83_HSV_C01_Q3</t>
        </is>
      </c>
    </row>
    <row r="130">
      <c r="A130" t="n">
        <v>128</v>
      </c>
      <c r="B130" t="inlineStr">
        <is>
          <t>หัวข้อการทดสอบคุณภาพของยาครีม Acyclovir cream ในข้อใดต่อไปนี้ ไม่ต้องทดสอบ ตามเภสัชตำรับทั่วไป</t>
        </is>
      </c>
      <c r="D130" t="inlineStr">
        <is>
          <t>Assay</t>
        </is>
      </c>
      <c r="E130" t="inlineStr">
        <is>
          <t>Identification</t>
        </is>
      </c>
      <c r="F130" t="inlineStr">
        <is>
          <t>Dissolution test</t>
        </is>
      </c>
      <c r="G130" t="inlineStr">
        <is>
          <t>Minimum fill</t>
        </is>
      </c>
      <c r="H130" t="inlineStr">
        <is>
          <t>Microbial limit test</t>
        </is>
      </c>
      <c r="I130" t="n">
        <v>3</v>
      </c>
      <c r="J130" t="inlineStr">
        <is>
          <t>✅ คำตอบที่ถูกต้อง: ข้อ ค. Dissolution test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การทดสอบ Dissolution (การละลายตัวยา) เป็นข้อกำหนดเฉพาะของยาเม็ด/แคปซูลของแข็ง ส่วนยาครีมที่เป็น Semisolid dosage form จะไม่มีหัวข้อ Dissolution (แต่จะควบคุม Assay, Microbial limit, Minimum fill, Viscosity เป็นต้น)
🔍 ข้ออื่นผิดเพราะอะไร:
- ข้อ ก. (Assay): ไม่ถูกต้องตามหลักการรักษาและกลไกเภสัชวิทยาในข้อนี้
- ข้อ ข. (Identification): ไม่ถูกต้องตามหลักการรักษาและกลไกเภสัชวิทยาในข้อนี้
- ข้อ ง. (Minimum fill): ไม่ถูกต้องตามหลักการรักษาและกลไกเภสัชวิทยาในข้อนี้
- ข้อ จ. (Microbial limit test):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30" t="inlineStr">
        <is>
          <t>Liquid &amp; Semisolids</t>
        </is>
      </c>
      <c r="M130" t="inlineStr">
        <is>
          <t>Product</t>
        </is>
      </c>
      <c r="N130" t="inlineStr">
        <is>
          <t>[TEST] Quick Ingestion</t>
        </is>
      </c>
      <c r="O130" t="inlineStr">
        <is>
          <t>Mock</t>
        </is>
      </c>
      <c r="P130" t="inlineStr">
        <is>
          <t>Mock RxCU83 ครั้งที่ 1</t>
        </is>
      </c>
      <c r="Q130" t="inlineStr">
        <is>
          <t>1. Titrations</t>
        </is>
      </c>
      <c r="R130" t="inlineStr">
        <is>
          <t>CASE_PRD_M83_HSV_C01_Q4</t>
        </is>
      </c>
    </row>
    <row r="131">
      <c r="A131" t="n">
        <v>129</v>
      </c>
      <c r="B131" t="inlineStr">
        <is>
          <t>หากพบว่าเนื้อยาครีม acyclovir มีความหนืดต่ำเกินไปหรือเหลวเกินไป ควรเติมสารช่วยปรับความข้นหนืด (Stiffening agent) ในข้อใดเพื่อเพิ่มความคงรูป</t>
        </is>
      </c>
      <c r="D131" t="inlineStr">
        <is>
          <t>Sodium lauryl sulfate</t>
        </is>
      </c>
      <c r="E131" t="inlineStr">
        <is>
          <t>Mineral oil</t>
        </is>
      </c>
      <c r="F131" t="inlineStr">
        <is>
          <t>Cetostearyl alcohol</t>
        </is>
      </c>
      <c r="G131" t="inlineStr">
        <is>
          <t>Propylene glycol</t>
        </is>
      </c>
      <c r="H131" t="inlineStr">
        <is>
          <t>Purified water</t>
        </is>
      </c>
      <c r="I131" t="n">
        <v>3</v>
      </c>
      <c r="J131" t="inlineStr">
        <is>
          <t>✅ คำตอบที่ถูกต้อง: ข้อ ค. Cetostearyl alcohol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Cetostearyl alcohol (หรือ Stearyl alcohol, Cetyl alcohol) จัดเป็น Stiffening agent และ Consistency modifier ในตำรับยาครีม ช่วยเพิ่มความหนืด สร้างโครงสร้างอิมัลชัน และเพิ่มความคงรูปของเนื้อครีม
🔍 ข้ออื่นผิดเพราะอะไร:
- ข้อ ก. (Sodium lauryl sulfate): ไม่ถูกต้องตามหลักการรักษาและกลไกเภสัชวิทยาในข้อนี้
- ข้อ ข. (Mineral oil): ไม่ถูกต้องตามหลักการรักษาและกลไกเภสัชวิทยาในข้อนี้
- ข้อ ง. (Propylene glycol): ไม่ถูกต้องตามหลักการรักษาและกลไกเภสัชวิทยาในข้อนี้
- ข้อ จ. (Purified water):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31" t="inlineStr">
        <is>
          <t>Excipients classification</t>
        </is>
      </c>
      <c r="M131" t="inlineStr">
        <is>
          <t>Product</t>
        </is>
      </c>
      <c r="N131" t="inlineStr">
        <is>
          <t>[TEST] Quick Ingestion</t>
        </is>
      </c>
      <c r="O131" t="inlineStr">
        <is>
          <t>Mock</t>
        </is>
      </c>
      <c r="P131" t="inlineStr">
        <is>
          <t>Mock RxCU83 ครั้งที่ 1</t>
        </is>
      </c>
      <c r="Q131" t="inlineStr">
        <is>
          <t>6. Solid Dosage Forms</t>
        </is>
      </c>
      <c r="R131" t="inlineStr">
        <is>
          <t>CASE_PRD_M83_HSV_C01_Q5</t>
        </is>
      </c>
    </row>
    <row r="132">
      <c r="A132" t="n">
        <v>130</v>
      </c>
      <c r="B132" t="inlineStr">
        <is>
          <t>ยาสมุนไพรในบัญชียาหลักแห่งชาติที่มีข้อบ่งใช้สำหรับรักษาโรคเริมและงูสวัดคือสมุนไพรในข้อใด</t>
        </is>
      </c>
      <c r="D132" t="inlineStr">
        <is>
          <t>ยาพญายอ (เสลดพังพอนตัวเมีย)</t>
        </is>
      </c>
      <c r="E132" t="inlineStr">
        <is>
          <t>ยาเปลือกมังคุด</t>
        </is>
      </c>
      <c r="F132" t="inlineStr">
        <is>
          <t>ยาบัวบก</t>
        </is>
      </c>
      <c r="G132" t="inlineStr">
        <is>
          <t>ยาทิงเจอร์พลู</t>
        </is>
      </c>
      <c r="H132" t="inlineStr">
        <is>
          <t>ยาทิงเจอร์ทองพันชั่ง</t>
        </is>
      </c>
      <c r="I132" t="n">
        <v>1</v>
      </c>
      <c r="J132" t="inlineStr">
        <is>
          <t>✅ คำตอบที่ถูกต้อง: ข้อ ก. ยาพญายอ (เสลดพังพอนตัวเมีย)
💡 Background: การบริบาลทางเภสัชกรรมและการเตรียมยาในหัวข้อ 11. Herbal Products (Track: Product) มีความสำคัญอย่างยิ่งต่อการประเมินผู้ป่วยและการประกันคุณภาพยา
🎯 ทำไมข้อนี้ถึงถูก: สารสกัดจากพญายอ (Clinacanthus nutans หรือเสลดพังพอนตัวเมีย) ในรูปแบบครีมหรือสารละลาย มีฤทธิ์ต้านเชื้อไวรัสเริม (Anti-HSV) และระงับอาการอักเสบ บรรจุอยู่ในบัญชียาหลักแห่งชาติด้านสมุนไพร
🔍 ข้ออื่นผิดเพราะอะไร:
- ข้อ ข. (ยาเปลือกมังคุด): ไม่ถูกต้องตามหลักการรักษาและกลไกเภสัชวิทยาในข้อนี้
- ข้อ ค. (ยาบัวบก): ไม่ถูกต้องตามหลักการรักษาและกลไกเภสัชวิทยาในข้อนี้
- ข้อ ง. (ยาทิงเจอร์พลู): ไม่ถูกต้องตามหลักการรักษาและกลไกเภสัชวิทยาในข้อนี้
- ข้อ จ. (ยาทิงเจอร์ทองพันชั่ง): ไม่ถูกต้องตามหลักการรักษาและกลไกเภสัชวิทยาในข้อนี้
📖 Guideline อ้างอิง: Thai Herbal Pharmacopoeia (THP) 2021 &amp; บัญชียาหลักแห่งชาติด้านสมุนไพร พ.ศ. 2566
📌 จุดจำก่อนสอบ: ทบทวนหลักการสำคัญ ข้อบ่งใช้ กลไกของยา และข้อกำหนดทางเภสัชตำรับในหมวด 11. Herbal Products ให้แม่นยำก่อนสอบ</t>
        </is>
      </c>
      <c r="L132" t="inlineStr">
        <is>
          <t>Herbal Products</t>
        </is>
      </c>
      <c r="M132" t="inlineStr">
        <is>
          <t>Product</t>
        </is>
      </c>
      <c r="N132" t="inlineStr">
        <is>
          <t>[TEST] Quick Ingestion</t>
        </is>
      </c>
      <c r="O132" t="inlineStr">
        <is>
          <t>Mock</t>
        </is>
      </c>
      <c r="P132" t="inlineStr">
        <is>
          <t>Mock RxCU83 ครั้งที่ 1</t>
        </is>
      </c>
      <c r="Q132" t="inlineStr">
        <is>
          <t>11. Herbal Products</t>
        </is>
      </c>
      <c r="R132" t="inlineStr">
        <is>
          <t>CASE_PRD_M83_HSV_C01_Q6</t>
        </is>
      </c>
    </row>
    <row r="133">
      <c r="A133" t="n">
        <v>131</v>
      </c>
      <c r="B133" t="inlineStr">
        <is>
          <t>ส่วนของสมุนไพรพญายอ (เสลดพังพอนตัวเมีย) ที่นำมาใช้ในการสกัดเพื่อทำยารักษาโรคเริมคือนำส่วนใดมาใช้</t>
        </is>
      </c>
      <c r="D133" t="inlineStr">
        <is>
          <t>ใบ (Leaves)</t>
        </is>
      </c>
      <c r="E133" t="inlineStr">
        <is>
          <t>เถา (Stems)</t>
        </is>
      </c>
      <c r="F133" t="inlineStr">
        <is>
          <t>ราก (Roots)</t>
        </is>
      </c>
      <c r="G133" t="inlineStr">
        <is>
          <t>เมล็ด (Seeds)</t>
        </is>
      </c>
      <c r="H133" t="inlineStr">
        <is>
          <t>เปลือกผล (Rinds)</t>
        </is>
      </c>
      <c r="I133" t="n">
        <v>1</v>
      </c>
      <c r="J133" t="inlineStr">
        <is>
          <t>✅ คำตอบที่ถูกต้อง: ข้อ ก. ใบ (Leaves)
💡 Background: การบริบาลทางเภสัชกรรมและการเตรียมยาในหัวข้อ 11. Herbal Products (Track: Product) มีความสำคัญอย่างยิ่งต่อการประเมินผู้ป่วยและการประกันคุณภาพยา
🎯 ทำไมข้อนี้ถึงถูก: การเตรียมยาแผนไทยและสารสกัดพญายอสำหรับต้านไวรัสเริมและงูสวัด จะใช้ส่วนของ "ใบสดหรือใบแห้ง" ซึ่งอุดมไปด้วยสารกลุ่มฟลาโวนอยด์และสารสำคัญในการออกฤทธิ์ต้านไวรัส
🔍 ข้ออื่นผิดเพราะอะไร:
- ข้อ ข. (เถา (Stems)): ไม่ถูกต้องตามหลักการรักษาและกลไกเภสัชวิทยาในข้อนี้
- ข้อ ค. (ราก (Roots)): ไม่ถูกต้องตามหลักการรักษาและกลไกเภสัชวิทยาในข้อนี้
- ข้อ ง. (เมล็ด (Seeds)): ไม่ถูกต้องตามหลักการรักษาและกลไกเภสัชวิทยาในข้อนี้
- ข้อ จ. (เปลือกผล (Rinds)): ไม่ถูกต้องตามหลักการรักษาและกลไกเภสัชวิทยาในข้อนี้
📖 Guideline อ้างอิง: Thai Herbal Pharmacopoeia (THP) 2021 &amp; บัญชียาหลักแห่งชาติด้านสมุนไพร พ.ศ. 2566
📌 จุดจำก่อนสอบ: ทบทวนหลักการสำคัญ ข้อบ่งใช้ กลไกของยา และข้อกำหนดทางเภสัชตำรับในหมวด 11. Herbal Products ให้แม่นยำก่อนสอบ</t>
        </is>
      </c>
      <c r="L133" t="inlineStr">
        <is>
          <t>Herbal Products</t>
        </is>
      </c>
      <c r="M133" t="inlineStr">
        <is>
          <t>Product</t>
        </is>
      </c>
      <c r="N133" t="inlineStr">
        <is>
          <t>[TEST] Quick Ingestion</t>
        </is>
      </c>
      <c r="O133" t="inlineStr">
        <is>
          <t>Mock</t>
        </is>
      </c>
      <c r="P133" t="inlineStr">
        <is>
          <t>Mock RxCU83 ครั้งที่ 1</t>
        </is>
      </c>
      <c r="Q133" t="inlineStr">
        <is>
          <t>11. Herbal Products</t>
        </is>
      </c>
      <c r="R133" t="inlineStr">
        <is>
          <t>CASE_PRD_M83_HSV_C01_Q7</t>
        </is>
      </c>
    </row>
    <row r="134">
      <c r="A134" t="n">
        <v>132</v>
      </c>
      <c r="B134" t="inlineStr">
        <is>
          <t>Acyclovir มีคุณสมบัติ MW 225 และละลายน้ำได้จำกัด (Solubility ประมาณ 2.5 mg/mL) ในขั้นตอนการเตรียม Acyclovir cream ควรมีเทคนิคการกระจายตัวยาลงในเบสครีมอย่างไร</t>
        </is>
      </c>
      <c r="D134" t="inlineStr">
        <is>
          <t>ละลายตัวยาทั้งหมดในน้ำแล้วค่อยเตรียมครีม</t>
        </is>
      </c>
      <c r="E134" t="inlineStr">
        <is>
          <t>ละลายตัวยาใน Phase น้ำโดยใช้ความร้อนสูงแล้วค่อยผสมกับ Base</t>
        </is>
      </c>
      <c r="F134" t="inlineStr">
        <is>
          <t>นำผงยาไปบดกระจายกับ Mineral oil ก่อนนำไปผสม Base</t>
        </is>
      </c>
      <c r="G134" t="inlineStr">
        <is>
          <t>นำผงยาไตรจูเรตกระจายตัวกับตัวทำละลายและสารช่วยดูดซึม เช่น Propylene glycol (Levigating agent) ก่อนนำไปผสมเข้ากับเนื้อครีม</t>
        </is>
      </c>
      <c r="H134" t="inlineStr">
        <is>
          <t>เทผงยาแห้งลงผสมกับเนื้อครีมโดยตรงทันที</t>
        </is>
      </c>
      <c r="I134" t="n">
        <v>4</v>
      </c>
      <c r="J134" t="inlineStr">
        <is>
          <t>✅ คำตอบที่ถูกต้อง: ข้อ ง. นำผงยาไตรจูเรตกระจายตัวกับตัวทำละลายและสารช่วยดูดซึม เช่น Propylene glycol (Levigating agent) ก่อนนำไปผสมเข้ากับเนื้อครีม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เนื่องจาก Acyclovir ละลายน้ำได้น้อย เทคนิคที่ถูกต้องในการเตรียมแบบ Suspension cream คือการใช้ Propylene glycol หรือสารตัวพาที่เหมาะสมเป็น Levigating agent บดลดขนาดอนุภาคผงยาให้เนียนละเอียดก่อน จึงค่อยนำไป Incorporation รวมกับเบสครีม
🔍 ข้ออื่นผิดเพราะอะไร:
- ข้อ ก. (ละลายตัวยาทั้งหมดในน้ำแล้วค่อยเตรียมครีม): ไม่ถูกต้องตามหลักการรักษาและกลไกเภสัชวิทยาในข้อนี้
- ข้อ ข. (ละลายตัวยาใน Phase น้ำโดยใช้ความร้อนสูงแล้วค่อยผสมกับ Base): ไม่ถูกต้องตามหลักการรักษาและกลไกเภสัชวิทยาในข้อนี้
- ข้อ ค. (นำผงยาไปบดกระจายกับ Mineral oil ก่อนนำไปผสม Base): ไม่ถูกต้องตามหลักการรักษาและกลไกเภสัชวิทยาในข้อนี้
- ข้อ จ. (เทผงยาแห้งลงผสมกับเนื้อครีมโดยตรงทันที):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34" t="inlineStr">
        <is>
          <t>Liquid &amp; Semisolids</t>
        </is>
      </c>
      <c r="M134" t="inlineStr">
        <is>
          <t>Product</t>
        </is>
      </c>
      <c r="N134" t="inlineStr">
        <is>
          <t>[TEST] Quick Ingestion</t>
        </is>
      </c>
      <c r="O134" t="inlineStr">
        <is>
          <t>Mock</t>
        </is>
      </c>
      <c r="P134" t="inlineStr">
        <is>
          <t>Mock RxCU83 ครั้งที่ 1</t>
        </is>
      </c>
      <c r="Q134" t="inlineStr">
        <is>
          <t>6. Solid Dosage Forms</t>
        </is>
      </c>
      <c r="R134" t="inlineStr">
        <is>
          <t>CASE_PRD_M83_HSV_C01_Q8</t>
        </is>
      </c>
    </row>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7" customHeight="1" s="49">
      <c r="A1" s="48">
        <f>HYPERLINK("#gid=0", "🏠 กลับสู่หน้าแรก (Go to Home Page)")</f>
        <v/>
      </c>
    </row>
    <row r="2" ht="21.6" customHeight="1" s="49">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49">
      <c r="A3" s="6" t="inlineStr">
        <is>
          <t>เลือกค่า 👉</t>
        </is>
      </c>
      <c r="B3" s="6" t="inlineStr">
        <is>
          <t>ทั้งหมด</t>
        </is>
      </c>
      <c r="C3" s="6" t="inlineStr">
        <is>
          <t>ชุด 1</t>
        </is>
      </c>
      <c r="D3" s="6" t="inlineStr">
        <is>
          <t>Product</t>
        </is>
      </c>
      <c r="E3" s="6" t="n"/>
      <c r="F3" s="6">
        <f>COUNTA(A6:A11000)</f>
        <v/>
      </c>
    </row>
    <row r="5" ht="21.6" customHeight="1" s="49">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49">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Pharma Plus เล่มม่วง (เฉลยข้อ ก)")</f>
        <v/>
      </c>
      <c r="O6" s="2">
        <f>IFERROR(__xludf.DUMMYFUNCTION("""COMPUTED_VALUE"""),"Mock")</f>
        <v/>
      </c>
      <c r="P6" s="2">
        <f>IFERROR(__xludf.DUMMYFUNCTION("""COMPUTED_VALUE"""),"Pharma Plus เล่มม่วง")</f>
        <v/>
      </c>
    </row>
    <row r="7" ht="13.2" customHeight="1" s="49">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Pharma Plus เล่มม่วง (เฉลยข้อ ค)")</f>
        <v/>
      </c>
      <c r="O7" s="2">
        <f>IFERROR(__xludf.DUMMYFUNCTION("""COMPUTED_VALUE"""),"Mock")</f>
        <v/>
      </c>
      <c r="P7" s="2">
        <f>IFERROR(__xludf.DUMMYFUNCTION("""COMPUTED_VALUE"""),"Pharma Plus เล่มม่วง")</f>
        <v/>
      </c>
    </row>
    <row r="8" ht="13.2" customHeight="1" s="49">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Pharma Plus เล่มม่วง (เฉลยข้อ จ)")</f>
        <v/>
      </c>
      <c r="O8" s="2">
        <f>IFERROR(__xludf.DUMMYFUNCTION("""COMPUTED_VALUE"""),"Mock")</f>
        <v/>
      </c>
      <c r="P8" s="2">
        <f>IFERROR(__xludf.DUMMYFUNCTION("""COMPUTED_VALUE"""),"Pharma Plus เล่มม่วง")</f>
        <v/>
      </c>
    </row>
    <row r="9" ht="13.2" customHeight="1" s="49">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Pharma Plus เล่มม่วง (เฉลยข้อ ก)")</f>
        <v/>
      </c>
      <c r="O9" s="2">
        <f>IFERROR(__xludf.DUMMYFUNCTION("""COMPUTED_VALUE"""),"Mock")</f>
        <v/>
      </c>
      <c r="P9" s="2">
        <f>IFERROR(__xludf.DUMMYFUNCTION("""COMPUTED_VALUE"""),"Pharma Plus เล่มม่วง")</f>
        <v/>
      </c>
    </row>
    <row r="10" ht="13.2" customHeight="1" s="49">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Pharma Plus เล่มม่วง (เฉลยข้อ จ)")</f>
        <v/>
      </c>
      <c r="O10" s="2">
        <f>IFERROR(__xludf.DUMMYFUNCTION("""COMPUTED_VALUE"""),"Mock")</f>
        <v/>
      </c>
      <c r="P10" s="2">
        <f>IFERROR(__xludf.DUMMYFUNCTION("""COMPUTED_VALUE"""),"Pharma Plus เล่มม่วง")</f>
        <v/>
      </c>
    </row>
    <row r="11" ht="13.2" customHeight="1" s="49">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Pharma Plus เล่มม่วง (เฉลยข้อ จ)")</f>
        <v/>
      </c>
      <c r="O11" s="2">
        <f>IFERROR(__xludf.DUMMYFUNCTION("""COMPUTED_VALUE"""),"Mock")</f>
        <v/>
      </c>
      <c r="P11" s="2">
        <f>IFERROR(__xludf.DUMMYFUNCTION("""COMPUTED_VALUE"""),"Pharma Plus เล่มม่วง")</f>
        <v/>
      </c>
    </row>
    <row r="12" ht="13.2" customHeight="1" s="49">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Pharma Plus เล่มม่วง (เฉลยข้อ จ)")</f>
        <v/>
      </c>
      <c r="O12" s="2">
        <f>IFERROR(__xludf.DUMMYFUNCTION("""COMPUTED_VALUE"""),"Mock")</f>
        <v/>
      </c>
      <c r="P12" s="2">
        <f>IFERROR(__xludf.DUMMYFUNCTION("""COMPUTED_VALUE"""),"Pharma Plus เล่มม่วง")</f>
        <v/>
      </c>
    </row>
    <row r="13" ht="13.2" customHeight="1" s="49">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Pharma Plus เล่มม่วง (เฉลยข้อ ข)")</f>
        <v/>
      </c>
      <c r="O13" s="2">
        <f>IFERROR(__xludf.DUMMYFUNCTION("""COMPUTED_VALUE"""),"Mock")</f>
        <v/>
      </c>
      <c r="P13" s="2">
        <f>IFERROR(__xludf.DUMMYFUNCTION("""COMPUTED_VALUE"""),"Pharma Plus เล่มม่วง")</f>
        <v/>
      </c>
    </row>
    <row r="14" ht="13.2" customHeight="1" s="49">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Pharma Plus เล่มม่วง (เฉลยข้อ จ)")</f>
        <v/>
      </c>
      <c r="O14" s="2">
        <f>IFERROR(__xludf.DUMMYFUNCTION("""COMPUTED_VALUE"""),"Mock")</f>
        <v/>
      </c>
      <c r="P14" s="2">
        <f>IFERROR(__xludf.DUMMYFUNCTION("""COMPUTED_VALUE"""),"Pharma Plus เล่มม่วง")</f>
        <v/>
      </c>
    </row>
    <row r="15" ht="13.2" customHeight="1" s="49">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Pharma Plus เล่มม่วง (เฉลยข้อ ค)")</f>
        <v/>
      </c>
      <c r="O15" s="2">
        <f>IFERROR(__xludf.DUMMYFUNCTION("""COMPUTED_VALUE"""),"Mock")</f>
        <v/>
      </c>
      <c r="P15" s="2">
        <f>IFERROR(__xludf.DUMMYFUNCTION("""COMPUTED_VALUE"""),"Pharma Plus เล่มม่วง")</f>
        <v/>
      </c>
    </row>
    <row r="16" ht="13.2" customHeight="1" s="49">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Pharma Plus เล่มม่วง (เฉลยข้อ ง)")</f>
        <v/>
      </c>
      <c r="O16" s="2">
        <f>IFERROR(__xludf.DUMMYFUNCTION("""COMPUTED_VALUE"""),"Mock")</f>
        <v/>
      </c>
      <c r="P16" s="2">
        <f>IFERROR(__xludf.DUMMYFUNCTION("""COMPUTED_VALUE"""),"Pharma Plus เล่มม่วง")</f>
        <v/>
      </c>
    </row>
    <row r="17" ht="13.2" customHeight="1" s="49">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Pharma Plus เล่มม่วง (เฉลยข้อ )")</f>
        <v/>
      </c>
      <c r="O17" s="2">
        <f>IFERROR(__xludf.DUMMYFUNCTION("""COMPUTED_VALUE"""),"Mock")</f>
        <v/>
      </c>
      <c r="P17" s="2">
        <f>IFERROR(__xludf.DUMMYFUNCTION("""COMPUTED_VALUE"""),"Pharma Plus เล่มม่วง")</f>
        <v/>
      </c>
    </row>
    <row r="18" ht="13.2" customHeight="1" s="49">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Pharma Plus เล่มม่วง (เฉลยข้อ )")</f>
        <v/>
      </c>
      <c r="O18" s="2">
        <f>IFERROR(__xludf.DUMMYFUNCTION("""COMPUTED_VALUE"""),"Mock")</f>
        <v/>
      </c>
      <c r="P18" s="2">
        <f>IFERROR(__xludf.DUMMYFUNCTION("""COMPUTED_VALUE"""),"Pharma Plus เล่มม่วง")</f>
        <v/>
      </c>
    </row>
    <row r="19" ht="13.2" customHeight="1" s="49">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Pharma Plus เล่มม่วง (เฉลยข้อ ก)")</f>
        <v/>
      </c>
      <c r="O19" s="2">
        <f>IFERROR(__xludf.DUMMYFUNCTION("""COMPUTED_VALUE"""),"Mock")</f>
        <v/>
      </c>
      <c r="P19" s="2">
        <f>IFERROR(__xludf.DUMMYFUNCTION("""COMPUTED_VALUE"""),"Pharma Plus เล่มม่วง")</f>
        <v/>
      </c>
    </row>
    <row r="20" ht="13.2" customHeight="1" s="49">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Pharma Plus เล่มม่วง (เฉลยข้อ ง)")</f>
        <v/>
      </c>
      <c r="O20" s="2">
        <f>IFERROR(__xludf.DUMMYFUNCTION("""COMPUTED_VALUE"""),"Mock")</f>
        <v/>
      </c>
      <c r="P20" s="2">
        <f>IFERROR(__xludf.DUMMYFUNCTION("""COMPUTED_VALUE"""),"Pharma Plus เล่มม่วง")</f>
        <v/>
      </c>
    </row>
    <row r="21" ht="13.2" customHeight="1" s="49">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Pharma Plus เล่มม่วง (เฉลยข้อ ค)")</f>
        <v/>
      </c>
      <c r="O21" s="2">
        <f>IFERROR(__xludf.DUMMYFUNCTION("""COMPUTED_VALUE"""),"Mock")</f>
        <v/>
      </c>
      <c r="P21" s="2">
        <f>IFERROR(__xludf.DUMMYFUNCTION("""COMPUTED_VALUE"""),"Pharma Plus เล่มม่วง")</f>
        <v/>
      </c>
    </row>
    <row r="22" ht="13.2" customHeight="1" s="49">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Pharma Plus เล่มม่วง (เฉลยข้อ ก)")</f>
        <v/>
      </c>
      <c r="O22" s="2">
        <f>IFERROR(__xludf.DUMMYFUNCTION("""COMPUTED_VALUE"""),"Mock")</f>
        <v/>
      </c>
      <c r="P22" s="2">
        <f>IFERROR(__xludf.DUMMYFUNCTION("""COMPUTED_VALUE"""),"Pharma Plus เล่มม่วง")</f>
        <v/>
      </c>
    </row>
    <row r="23" ht="13.2" customHeight="1" s="49">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Pharma Plus เล่มม่วง (เฉลยข้อ ง)")</f>
        <v/>
      </c>
      <c r="O23" s="2">
        <f>IFERROR(__xludf.DUMMYFUNCTION("""COMPUTED_VALUE"""),"Mock")</f>
        <v/>
      </c>
      <c r="P23" s="2">
        <f>IFERROR(__xludf.DUMMYFUNCTION("""COMPUTED_VALUE"""),"Pharma Plus เล่มม่วง")</f>
        <v/>
      </c>
    </row>
    <row r="24" ht="13.2" customHeight="1" s="49">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Pharma Plus เล่มม่วง (เฉลยข้อ ง)")</f>
        <v/>
      </c>
      <c r="O24" s="2">
        <f>IFERROR(__xludf.DUMMYFUNCTION("""COMPUTED_VALUE"""),"Mock")</f>
        <v/>
      </c>
      <c r="P24" s="2">
        <f>IFERROR(__xludf.DUMMYFUNCTION("""COMPUTED_VALUE"""),"Pharma Plus เล่มม่วง")</f>
        <v/>
      </c>
    </row>
    <row r="25" ht="13.2" customHeight="1" s="49">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Pharma Plus เล่มม่วง (เฉลยข้อ ข)")</f>
        <v/>
      </c>
      <c r="O25" s="2">
        <f>IFERROR(__xludf.DUMMYFUNCTION("""COMPUTED_VALUE"""),"Mock")</f>
        <v/>
      </c>
      <c r="P25" s="2">
        <f>IFERROR(__xludf.DUMMYFUNCTION("""COMPUTED_VALUE"""),"Pharma Plus เล่มม่วง")</f>
        <v/>
      </c>
    </row>
    <row r="26" ht="13.2" customHeight="1" s="49">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Pharma Plus เล่มม่วง (เฉลยข้อ ก)")</f>
        <v/>
      </c>
      <c r="O26" s="2">
        <f>IFERROR(__xludf.DUMMYFUNCTION("""COMPUTED_VALUE"""),"Mock")</f>
        <v/>
      </c>
      <c r="P26" s="2">
        <f>IFERROR(__xludf.DUMMYFUNCTION("""COMPUTED_VALUE"""),"Pharma Plus เล่มม่วง")</f>
        <v/>
      </c>
    </row>
    <row r="27" ht="13.2" customHeight="1" s="49">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Pharma Plus เล่มม่วง (เฉลยข้อ ก)")</f>
        <v/>
      </c>
      <c r="O27" s="2">
        <f>IFERROR(__xludf.DUMMYFUNCTION("""COMPUTED_VALUE"""),"Mock")</f>
        <v/>
      </c>
      <c r="P27" s="2">
        <f>IFERROR(__xludf.DUMMYFUNCTION("""COMPUTED_VALUE"""),"Pharma Plus เล่มม่วง")</f>
        <v/>
      </c>
    </row>
    <row r="28" ht="13.2" customHeight="1" s="49">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Pharma Plus เล่มม่วง (เฉลยข้อ ค)")</f>
        <v/>
      </c>
      <c r="O28" s="2">
        <f>IFERROR(__xludf.DUMMYFUNCTION("""COMPUTED_VALUE"""),"Mock")</f>
        <v/>
      </c>
      <c r="P28" s="2">
        <f>IFERROR(__xludf.DUMMYFUNCTION("""COMPUTED_VALUE"""),"Pharma Plus เล่มม่วง")</f>
        <v/>
      </c>
    </row>
    <row r="29" ht="13.2" customHeight="1" s="49">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Pharma Plus เล่มม่วง (เฉลยข้อ ค)")</f>
        <v/>
      </c>
      <c r="O29" s="2">
        <f>IFERROR(__xludf.DUMMYFUNCTION("""COMPUTED_VALUE"""),"Mock")</f>
        <v/>
      </c>
      <c r="P29" s="2">
        <f>IFERROR(__xludf.DUMMYFUNCTION("""COMPUTED_VALUE"""),"Pharma Plus เล่มม่วง")</f>
        <v/>
      </c>
    </row>
    <row r="30" ht="13.2" customHeight="1" s="49">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Pharma Plus เล่มม่วง (เฉลยข้อ ค)")</f>
        <v/>
      </c>
      <c r="O30" s="2">
        <f>IFERROR(__xludf.DUMMYFUNCTION("""COMPUTED_VALUE"""),"Mock")</f>
        <v/>
      </c>
      <c r="P30" s="2">
        <f>IFERROR(__xludf.DUMMYFUNCTION("""COMPUTED_VALUE"""),"Pharma Plus เล่มม่วง")</f>
        <v/>
      </c>
    </row>
    <row r="31" ht="13.2" customHeight="1" s="49">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Pharma Plus เล่มม่วง (เฉลยข้อ ข)")</f>
        <v/>
      </c>
      <c r="O31" s="2">
        <f>IFERROR(__xludf.DUMMYFUNCTION("""COMPUTED_VALUE"""),"Mock")</f>
        <v/>
      </c>
      <c r="P31" s="2">
        <f>IFERROR(__xludf.DUMMYFUNCTION("""COMPUTED_VALUE"""),"Pharma Plus เล่มม่วง")</f>
        <v/>
      </c>
    </row>
    <row r="32" ht="13.2" customHeight="1" s="49">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Pharma Plus เล่มม่วง (เฉลยข้อ ค)")</f>
        <v/>
      </c>
      <c r="O32" s="2">
        <f>IFERROR(__xludf.DUMMYFUNCTION("""COMPUTED_VALUE"""),"Mock")</f>
        <v/>
      </c>
      <c r="P32" s="2">
        <f>IFERROR(__xludf.DUMMYFUNCTION("""COMPUTED_VALUE"""),"Pharma Plus เล่มม่วง")</f>
        <v/>
      </c>
    </row>
    <row r="33" ht="13.2" customHeight="1" s="49">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Pharma Plus เล่มม่วง (เฉลยข้อ จ)")</f>
        <v/>
      </c>
      <c r="O33" s="2">
        <f>IFERROR(__xludf.DUMMYFUNCTION("""COMPUTED_VALUE"""),"Mock")</f>
        <v/>
      </c>
      <c r="P33" s="2">
        <f>IFERROR(__xludf.DUMMYFUNCTION("""COMPUTED_VALUE"""),"Pharma Plus เล่มม่วง")</f>
        <v/>
      </c>
    </row>
    <row r="34" ht="13.2" customHeight="1" s="49">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Pharma Plus เล่มม่วง (เฉลยข้อ จ)")</f>
        <v/>
      </c>
      <c r="O34" s="2">
        <f>IFERROR(__xludf.DUMMYFUNCTION("""COMPUTED_VALUE"""),"Mock")</f>
        <v/>
      </c>
      <c r="P34" s="2">
        <f>IFERROR(__xludf.DUMMYFUNCTION("""COMPUTED_VALUE"""),"Pharma Plus เล่มม่วง")</f>
        <v/>
      </c>
    </row>
    <row r="35" ht="13.2" customHeight="1" s="49">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Pharma Plus เล่มม่วง (เฉลยข้อ ข)")</f>
        <v/>
      </c>
      <c r="O35" s="2">
        <f>IFERROR(__xludf.DUMMYFUNCTION("""COMPUTED_VALUE"""),"Mock")</f>
        <v/>
      </c>
      <c r="P35" s="2">
        <f>IFERROR(__xludf.DUMMYFUNCTION("""COMPUTED_VALUE"""),"Pharma Plus เล่มม่วง")</f>
        <v/>
      </c>
    </row>
    <row r="36" ht="13.2" customHeight="1" s="49">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Pharma Plus เล่มม่วง (เฉลยข้อ ค)")</f>
        <v/>
      </c>
      <c r="O36" s="2">
        <f>IFERROR(__xludf.DUMMYFUNCTION("""COMPUTED_VALUE"""),"Mock")</f>
        <v/>
      </c>
      <c r="P36" s="2">
        <f>IFERROR(__xludf.DUMMYFUNCTION("""COMPUTED_VALUE"""),"Pharma Plus เล่มม่วง")</f>
        <v/>
      </c>
    </row>
    <row r="37" ht="13.2" customHeight="1" s="49">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Pharma Plus เล่มม่วง (เฉลยข้อ ง)")</f>
        <v/>
      </c>
      <c r="O37" s="2">
        <f>IFERROR(__xludf.DUMMYFUNCTION("""COMPUTED_VALUE"""),"Mock")</f>
        <v/>
      </c>
      <c r="P37" s="2">
        <f>IFERROR(__xludf.DUMMYFUNCTION("""COMPUTED_VALUE"""),"Pharma Plus เล่มม่วง")</f>
        <v/>
      </c>
    </row>
    <row r="38" ht="13.2" customHeight="1" s="49">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Pharma Plus เล่มม่วง (เฉลยข้อ ค)")</f>
        <v/>
      </c>
      <c r="O38" s="2">
        <f>IFERROR(__xludf.DUMMYFUNCTION("""COMPUTED_VALUE"""),"Mock")</f>
        <v/>
      </c>
      <c r="P38" s="2">
        <f>IFERROR(__xludf.DUMMYFUNCTION("""COMPUTED_VALUE"""),"Pharma Plus เล่มม่วง")</f>
        <v/>
      </c>
    </row>
    <row r="39" ht="13.2" customHeight="1" s="49">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Pharma Plus เล่มม่วง (เฉลยข้อ ง)")</f>
        <v/>
      </c>
      <c r="O39" s="2">
        <f>IFERROR(__xludf.DUMMYFUNCTION("""COMPUTED_VALUE"""),"Mock")</f>
        <v/>
      </c>
      <c r="P39" s="2">
        <f>IFERROR(__xludf.DUMMYFUNCTION("""COMPUTED_VALUE"""),"Pharma Plus เล่มม่วง")</f>
        <v/>
      </c>
    </row>
    <row r="40" ht="13.2" customHeight="1" s="49">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Pharma Plus เล่มม่วง (เฉลยข้อ ง)")</f>
        <v/>
      </c>
      <c r="O40" s="2">
        <f>IFERROR(__xludf.DUMMYFUNCTION("""COMPUTED_VALUE"""),"Mock")</f>
        <v/>
      </c>
      <c r="P40" s="2">
        <f>IFERROR(__xludf.DUMMYFUNCTION("""COMPUTED_VALUE"""),"Pharma Plus เล่มม่วง")</f>
        <v/>
      </c>
    </row>
    <row r="41" ht="13.2" customHeight="1" s="49">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Pharma Plus เล่มม่วง (เฉลยข้อ ข)")</f>
        <v/>
      </c>
      <c r="O41" s="2">
        <f>IFERROR(__xludf.DUMMYFUNCTION("""COMPUTED_VALUE"""),"Mock")</f>
        <v/>
      </c>
      <c r="P41" s="2">
        <f>IFERROR(__xludf.DUMMYFUNCTION("""COMPUTED_VALUE"""),"Pharma Plus เล่มม่วง")</f>
        <v/>
      </c>
    </row>
    <row r="42" ht="13.2" customHeight="1" s="49">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Pharma Plus เล่มม่วง (เฉลยข้อ ก)")</f>
        <v/>
      </c>
      <c r="O42" s="2">
        <f>IFERROR(__xludf.DUMMYFUNCTION("""COMPUTED_VALUE"""),"Mock")</f>
        <v/>
      </c>
      <c r="P42" s="2">
        <f>IFERROR(__xludf.DUMMYFUNCTION("""COMPUTED_VALUE"""),"Pharma Plus เล่มม่วง")</f>
        <v/>
      </c>
    </row>
    <row r="43" ht="13.2" customHeight="1" s="49">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Pharma Plus เล่มม่วง (เฉลยข้อ ข)")</f>
        <v/>
      </c>
      <c r="O43" s="2">
        <f>IFERROR(__xludf.DUMMYFUNCTION("""COMPUTED_VALUE"""),"Mock")</f>
        <v/>
      </c>
      <c r="P43" s="2">
        <f>IFERROR(__xludf.DUMMYFUNCTION("""COMPUTED_VALUE"""),"Pharma Plus เล่มม่วง")</f>
        <v/>
      </c>
    </row>
    <row r="44" ht="13.2" customHeight="1" s="49">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Pharma Plus เล่มม่วง (เฉลยข้อ ข)")</f>
        <v/>
      </c>
      <c r="O44" s="2">
        <f>IFERROR(__xludf.DUMMYFUNCTION("""COMPUTED_VALUE"""),"Mock")</f>
        <v/>
      </c>
      <c r="P44" s="2">
        <f>IFERROR(__xludf.DUMMYFUNCTION("""COMPUTED_VALUE"""),"Pharma Plus เล่มม่วง")</f>
        <v/>
      </c>
    </row>
    <row r="45" ht="13.2" customHeight="1" s="49">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Pharma Plus เล่มม่วง (เฉลยข้อ ค)")</f>
        <v/>
      </c>
      <c r="O45" s="2">
        <f>IFERROR(__xludf.DUMMYFUNCTION("""COMPUTED_VALUE"""),"Mock")</f>
        <v/>
      </c>
      <c r="P45" s="2">
        <f>IFERROR(__xludf.DUMMYFUNCTION("""COMPUTED_VALUE"""),"Pharma Plus เล่มม่วง")</f>
        <v/>
      </c>
    </row>
    <row r="46" ht="13.2" customHeight="1" s="49">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Pharma Plus เล่มม่วง (เฉลยข้อ จ)")</f>
        <v/>
      </c>
      <c r="O46" s="2">
        <f>IFERROR(__xludf.DUMMYFUNCTION("""COMPUTED_VALUE"""),"Mock")</f>
        <v/>
      </c>
      <c r="P46" s="2">
        <f>IFERROR(__xludf.DUMMYFUNCTION("""COMPUTED_VALUE"""),"Pharma Plus เล่มม่วง")</f>
        <v/>
      </c>
    </row>
    <row r="47" ht="13.2" customHeight="1" s="49">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Pharma Plus เล่มม่วง (เฉลยข้อ จ)")</f>
        <v/>
      </c>
      <c r="O47" s="2">
        <f>IFERROR(__xludf.DUMMYFUNCTION("""COMPUTED_VALUE"""),"Mock")</f>
        <v/>
      </c>
      <c r="P47" s="2">
        <f>IFERROR(__xludf.DUMMYFUNCTION("""COMPUTED_VALUE"""),"Pharma Plus เล่มม่วง")</f>
        <v/>
      </c>
    </row>
    <row r="48" ht="13.2" customHeight="1" s="49">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Pharma Plus เล่มม่วง (เฉลยข้อ จ)")</f>
        <v/>
      </c>
      <c r="O48" s="2">
        <f>IFERROR(__xludf.DUMMYFUNCTION("""COMPUTED_VALUE"""),"Mock")</f>
        <v/>
      </c>
      <c r="P48" s="2">
        <f>IFERROR(__xludf.DUMMYFUNCTION("""COMPUTED_VALUE"""),"Pharma Plus เล่มม่วง")</f>
        <v/>
      </c>
    </row>
    <row r="49" ht="13.2" customHeight="1" s="49">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Pharma Plus เล่มม่วง (เฉลยข้อ ค)")</f>
        <v/>
      </c>
      <c r="O49" s="2">
        <f>IFERROR(__xludf.DUMMYFUNCTION("""COMPUTED_VALUE"""),"Mock")</f>
        <v/>
      </c>
      <c r="P49" s="2">
        <f>IFERROR(__xludf.DUMMYFUNCTION("""COMPUTED_VALUE"""),"Pharma Plus เล่มม่วง")</f>
        <v/>
      </c>
    </row>
    <row r="50" ht="13.2" customHeight="1" s="49">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Pharma Plus เล่มม่วง (เฉลยข้อ ก)")</f>
        <v/>
      </c>
      <c r="O50" s="2">
        <f>IFERROR(__xludf.DUMMYFUNCTION("""COMPUTED_VALUE"""),"Mock")</f>
        <v/>
      </c>
      <c r="P50" s="2">
        <f>IFERROR(__xludf.DUMMYFUNCTION("""COMPUTED_VALUE"""),"Pharma Plus เล่มม่วง")</f>
        <v/>
      </c>
    </row>
    <row r="51" ht="13.2" customHeight="1" s="49">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Pharma Plus เล่มม่วง (เฉลยข้อ ไมมีคำตอบ)")</f>
        <v/>
      </c>
      <c r="O51" s="2">
        <f>IFERROR(__xludf.DUMMYFUNCTION("""COMPUTED_VALUE"""),"Mock")</f>
        <v/>
      </c>
      <c r="P51" s="2">
        <f>IFERROR(__xludf.DUMMYFUNCTION("""COMPUTED_VALUE"""),"Pharma Plus เล่มม่วง")</f>
        <v/>
      </c>
    </row>
    <row r="52" ht="13.2" customHeight="1" s="49">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Pharma Plus เล่มม่วง (เฉลยข้อ จ)")</f>
        <v/>
      </c>
      <c r="O52" s="2">
        <f>IFERROR(__xludf.DUMMYFUNCTION("""COMPUTED_VALUE"""),"Mock")</f>
        <v/>
      </c>
      <c r="P52" s="2">
        <f>IFERROR(__xludf.DUMMYFUNCTION("""COMPUTED_VALUE"""),"Pharma Plus เล่มม่วง")</f>
        <v/>
      </c>
    </row>
    <row r="53" ht="13.2" customHeight="1" s="49">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Pharma Plus เล่มม่วง (เฉลยข้อ ก)")</f>
        <v/>
      </c>
      <c r="O53" s="2">
        <f>IFERROR(__xludf.DUMMYFUNCTION("""COMPUTED_VALUE"""),"Mock")</f>
        <v/>
      </c>
      <c r="P53" s="2">
        <f>IFERROR(__xludf.DUMMYFUNCTION("""COMPUTED_VALUE"""),"Pharma Plus เล่มม่วง")</f>
        <v/>
      </c>
    </row>
    <row r="54" ht="13.2" customHeight="1" s="49">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Pharma Plus เล่มม่วง (เฉลยข้อ จ)")</f>
        <v/>
      </c>
      <c r="O54" s="2">
        <f>IFERROR(__xludf.DUMMYFUNCTION("""COMPUTED_VALUE"""),"Mock")</f>
        <v/>
      </c>
      <c r="P54" s="2">
        <f>IFERROR(__xludf.DUMMYFUNCTION("""COMPUTED_VALUE"""),"Pharma Plus เล่มม่วง")</f>
        <v/>
      </c>
    </row>
    <row r="55" ht="13.2" customHeight="1" s="49">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Pharma Plus เล่มม่วง (เฉลยข้อ จ)")</f>
        <v/>
      </c>
      <c r="O55" s="2">
        <f>IFERROR(__xludf.DUMMYFUNCTION("""COMPUTED_VALUE"""),"Mock")</f>
        <v/>
      </c>
      <c r="P55" s="2">
        <f>IFERROR(__xludf.DUMMYFUNCTION("""COMPUTED_VALUE"""),"Pharma Plus เล่มม่วง")</f>
        <v/>
      </c>
    </row>
    <row r="56" ht="13.2" customHeight="1" s="49">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Pharma Plus เล่มม่วง (เฉลยข้อ )")</f>
        <v/>
      </c>
      <c r="O56" s="2">
        <f>IFERROR(__xludf.DUMMYFUNCTION("""COMPUTED_VALUE"""),"Mock")</f>
        <v/>
      </c>
      <c r="P56" s="2">
        <f>IFERROR(__xludf.DUMMYFUNCTION("""COMPUTED_VALUE"""),"Pharma Plus เล่มม่วง")</f>
        <v/>
      </c>
    </row>
    <row r="57" ht="13.2" customHeight="1" s="49">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Pharma Plus เล่มม่วง (เฉลยข้อ )")</f>
        <v/>
      </c>
      <c r="O57" s="2">
        <f>IFERROR(__xludf.DUMMYFUNCTION("""COMPUTED_VALUE"""),"Mock")</f>
        <v/>
      </c>
      <c r="P57" s="2">
        <f>IFERROR(__xludf.DUMMYFUNCTION("""COMPUTED_VALUE"""),"Pharma Plus เล่มม่วง")</f>
        <v/>
      </c>
    </row>
    <row r="58" ht="13.2" customHeight="1" s="49">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Pharma Plus เล่มม่วง (เฉลยข้อ ข)")</f>
        <v/>
      </c>
      <c r="O58" s="2">
        <f>IFERROR(__xludf.DUMMYFUNCTION("""COMPUTED_VALUE"""),"Mock")</f>
        <v/>
      </c>
      <c r="P58" s="2">
        <f>IFERROR(__xludf.DUMMYFUNCTION("""COMPUTED_VALUE"""),"Pharma Plus เล่มม่วง")</f>
        <v/>
      </c>
    </row>
    <row r="59" ht="13.2" customHeight="1" s="49">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Pharma Plus เล่มม่วง (เฉลยข้อ ค)")</f>
        <v/>
      </c>
      <c r="O59" s="2">
        <f>IFERROR(__xludf.DUMMYFUNCTION("""COMPUTED_VALUE"""),"Mock")</f>
        <v/>
      </c>
      <c r="P59" s="2">
        <f>IFERROR(__xludf.DUMMYFUNCTION("""COMPUTED_VALUE"""),"Pharma Plus เล่มม่วง")</f>
        <v/>
      </c>
    </row>
    <row r="60" ht="13.2" customHeight="1" s="49">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Pharma Plus เล่มม่วง (เฉลยข้อ ก)")</f>
        <v/>
      </c>
      <c r="O60" s="2">
        <f>IFERROR(__xludf.DUMMYFUNCTION("""COMPUTED_VALUE"""),"Mock")</f>
        <v/>
      </c>
      <c r="P60" s="2">
        <f>IFERROR(__xludf.DUMMYFUNCTION("""COMPUTED_VALUE"""),"Pharma Plus เล่มม่วง")</f>
        <v/>
      </c>
    </row>
    <row r="61" ht="13.2" customHeight="1" s="49">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Pharma Plus เล่มม่วง (เฉลยข้อ ก)")</f>
        <v/>
      </c>
      <c r="O61" s="2">
        <f>IFERROR(__xludf.DUMMYFUNCTION("""COMPUTED_VALUE"""),"Mock")</f>
        <v/>
      </c>
      <c r="P61" s="2">
        <f>IFERROR(__xludf.DUMMYFUNCTION("""COMPUTED_VALUE"""),"Pharma Plus เล่มม่วง")</f>
        <v/>
      </c>
    </row>
    <row r="62" ht="13.2" customHeight="1" s="49">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Pharma Plus เล่มม่วง (เฉลยข้อ ข)")</f>
        <v/>
      </c>
      <c r="O62" s="2">
        <f>IFERROR(__xludf.DUMMYFUNCTION("""COMPUTED_VALUE"""),"Mock")</f>
        <v/>
      </c>
      <c r="P62" s="2">
        <f>IFERROR(__xludf.DUMMYFUNCTION("""COMPUTED_VALUE"""),"Pharma Plus เล่มม่วง")</f>
        <v/>
      </c>
    </row>
    <row r="63" ht="13.2" customHeight="1" s="49">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Pharma Plus เล่มม่วง (เฉลยข้อ ง)")</f>
        <v/>
      </c>
      <c r="O63" s="2">
        <f>IFERROR(__xludf.DUMMYFUNCTION("""COMPUTED_VALUE"""),"Mock")</f>
        <v/>
      </c>
      <c r="P63" s="2">
        <f>IFERROR(__xludf.DUMMYFUNCTION("""COMPUTED_VALUE"""),"Pharma Plus เล่มม่วง")</f>
        <v/>
      </c>
    </row>
    <row r="64" ht="13.2" customHeight="1" s="49">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Pharma Plus เล่มม่วง (เฉลยข้อ ง)")</f>
        <v/>
      </c>
      <c r="O64" s="2">
        <f>IFERROR(__xludf.DUMMYFUNCTION("""COMPUTED_VALUE"""),"Mock")</f>
        <v/>
      </c>
      <c r="P64" s="2">
        <f>IFERROR(__xludf.DUMMYFUNCTION("""COMPUTED_VALUE"""),"Pharma Plus เล่มม่วง")</f>
        <v/>
      </c>
    </row>
    <row r="65" ht="13.2" customHeight="1" s="49">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Pharma Plus เล่มม่วง (เฉลยข้อ จ)")</f>
        <v/>
      </c>
      <c r="O65" s="2">
        <f>IFERROR(__xludf.DUMMYFUNCTION("""COMPUTED_VALUE"""),"Mock")</f>
        <v/>
      </c>
      <c r="P65" s="2">
        <f>IFERROR(__xludf.DUMMYFUNCTION("""COMPUTED_VALUE"""),"Pharma Plus เล่มม่วง")</f>
        <v/>
      </c>
    </row>
    <row r="66" ht="13.2" customHeight="1" s="49">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Pharma Plus เล่มม่วง (เฉลยข้อ จ)")</f>
        <v/>
      </c>
      <c r="O66" s="2">
        <f>IFERROR(__xludf.DUMMYFUNCTION("""COMPUTED_VALUE"""),"Mock")</f>
        <v/>
      </c>
      <c r="P66" s="2">
        <f>IFERROR(__xludf.DUMMYFUNCTION("""COMPUTED_VALUE"""),"Pharma Plus เล่มม่วง")</f>
        <v/>
      </c>
    </row>
    <row r="67" ht="13.2" customHeight="1" s="49">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Pharma Plus เล่มม่วง (เฉลยข้อ ง)")</f>
        <v/>
      </c>
      <c r="O67" s="2">
        <f>IFERROR(__xludf.DUMMYFUNCTION("""COMPUTED_VALUE"""),"Mock")</f>
        <v/>
      </c>
      <c r="P67" s="2">
        <f>IFERROR(__xludf.DUMMYFUNCTION("""COMPUTED_VALUE"""),"Pharma Plus เล่มม่วง")</f>
        <v/>
      </c>
    </row>
    <row r="68" ht="13.2" customHeight="1" s="49">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Pharma Plus เล่มม่วง (เฉลยข้อ ก)")</f>
        <v/>
      </c>
      <c r="O68" s="2">
        <f>IFERROR(__xludf.DUMMYFUNCTION("""COMPUTED_VALUE"""),"Mock")</f>
        <v/>
      </c>
      <c r="P68" s="2">
        <f>IFERROR(__xludf.DUMMYFUNCTION("""COMPUTED_VALUE"""),"Pharma Plus เล่มม่วง")</f>
        <v/>
      </c>
    </row>
    <row r="69" ht="13.2" customHeight="1" s="49">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Pharma Plus เล่มม่วง (เฉลยข้อ จ)")</f>
        <v/>
      </c>
      <c r="O69" s="2">
        <f>IFERROR(__xludf.DUMMYFUNCTION("""COMPUTED_VALUE"""),"Mock")</f>
        <v/>
      </c>
      <c r="P69" s="2">
        <f>IFERROR(__xludf.DUMMYFUNCTION("""COMPUTED_VALUE"""),"Pharma Plus เล่มม่วง")</f>
        <v/>
      </c>
    </row>
    <row r="70" ht="13.2" customHeight="1" s="49">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Pharma Plus เล่มม่วง (เฉลยข้อ จ)")</f>
        <v/>
      </c>
      <c r="O70" s="2">
        <f>IFERROR(__xludf.DUMMYFUNCTION("""COMPUTED_VALUE"""),"Mock")</f>
        <v/>
      </c>
      <c r="P70" s="2">
        <f>IFERROR(__xludf.DUMMYFUNCTION("""COMPUTED_VALUE"""),"Pharma Plus เล่มม่วง")</f>
        <v/>
      </c>
    </row>
    <row r="71" ht="13.2" customHeight="1" s="49">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Pharma Plus เล่มม่วง (เฉลยข้อ ง)")</f>
        <v/>
      </c>
      <c r="O71" s="2">
        <f>IFERROR(__xludf.DUMMYFUNCTION("""COMPUTED_VALUE"""),"Mock")</f>
        <v/>
      </c>
      <c r="P71" s="2">
        <f>IFERROR(__xludf.DUMMYFUNCTION("""COMPUTED_VALUE"""),"Pharma Plus เล่มม่วง")</f>
        <v/>
      </c>
    </row>
    <row r="72" ht="13.2" customHeight="1" s="49">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Pharma Plus เล่มม่วง (เฉลยข้อ ข)")</f>
        <v/>
      </c>
      <c r="O72" s="2">
        <f>IFERROR(__xludf.DUMMYFUNCTION("""COMPUTED_VALUE"""),"Mock")</f>
        <v/>
      </c>
      <c r="P72" s="2">
        <f>IFERROR(__xludf.DUMMYFUNCTION("""COMPUTED_VALUE"""),"Pharma Plus เล่มม่วง")</f>
        <v/>
      </c>
    </row>
    <row r="73" ht="13.2" customHeight="1" s="49">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Pharma Plus เล่มม่วง (เฉลยข้อ ข)")</f>
        <v/>
      </c>
      <c r="O73" s="2">
        <f>IFERROR(__xludf.DUMMYFUNCTION("""COMPUTED_VALUE"""),"Mock")</f>
        <v/>
      </c>
      <c r="P73" s="2">
        <f>IFERROR(__xludf.DUMMYFUNCTION("""COMPUTED_VALUE"""),"Pharma Plus เล่มม่วง")</f>
        <v/>
      </c>
    </row>
    <row r="74" ht="13.2" customHeight="1" s="49">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Pharma Plus เล่มม่วง (เฉลยข้อ ข)")</f>
        <v/>
      </c>
      <c r="O74" s="2">
        <f>IFERROR(__xludf.DUMMYFUNCTION("""COMPUTED_VALUE"""),"Mock")</f>
        <v/>
      </c>
      <c r="P74" s="2">
        <f>IFERROR(__xludf.DUMMYFUNCTION("""COMPUTED_VALUE"""),"Pharma Plus เล่มม่วง")</f>
        <v/>
      </c>
    </row>
    <row r="75" ht="13.2" customHeight="1" s="49">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Pharma Plus เล่มม่วง (เฉลยข้อ ง)")</f>
        <v/>
      </c>
      <c r="O75" s="2">
        <f>IFERROR(__xludf.DUMMYFUNCTION("""COMPUTED_VALUE"""),"Mock")</f>
        <v/>
      </c>
      <c r="P75" s="2">
        <f>IFERROR(__xludf.DUMMYFUNCTION("""COMPUTED_VALUE"""),"Pharma Plus เล่มม่วง")</f>
        <v/>
      </c>
    </row>
    <row r="76" ht="13.2" customHeight="1" s="49">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Pharma Plus เล่มม่วง (เฉลยข้อ ก)")</f>
        <v/>
      </c>
      <c r="O76" s="2">
        <f>IFERROR(__xludf.DUMMYFUNCTION("""COMPUTED_VALUE"""),"Mock")</f>
        <v/>
      </c>
      <c r="P76" s="2">
        <f>IFERROR(__xludf.DUMMYFUNCTION("""COMPUTED_VALUE"""),"Pharma Plus เล่มม่วง")</f>
        <v/>
      </c>
    </row>
    <row r="77" ht="13.2" customHeight="1" s="49">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Pharma Plus เล่มม่วง (เฉลยข้อ ค)")</f>
        <v/>
      </c>
      <c r="O77" s="2">
        <f>IFERROR(__xludf.DUMMYFUNCTION("""COMPUTED_VALUE"""),"Mock")</f>
        <v/>
      </c>
      <c r="P77" s="2">
        <f>IFERROR(__xludf.DUMMYFUNCTION("""COMPUTED_VALUE"""),"Pharma Plus เล่มม่วง")</f>
        <v/>
      </c>
    </row>
    <row r="78" ht="13.2" customHeight="1" s="49">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Pharma Plus เล่มม่วง (เฉลยข้อ ก)")</f>
        <v/>
      </c>
      <c r="O78" s="2">
        <f>IFERROR(__xludf.DUMMYFUNCTION("""COMPUTED_VALUE"""),"Mock")</f>
        <v/>
      </c>
      <c r="P78" s="2">
        <f>IFERROR(__xludf.DUMMYFUNCTION("""COMPUTED_VALUE"""),"Pharma Plus เล่มม่วง")</f>
        <v/>
      </c>
    </row>
    <row r="79" ht="13.2" customHeight="1" s="49">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Pharma Plus เล่มม่วง (เฉลยข้อ ข)")</f>
        <v/>
      </c>
      <c r="O79" s="2">
        <f>IFERROR(__xludf.DUMMYFUNCTION("""COMPUTED_VALUE"""),"Mock")</f>
        <v/>
      </c>
      <c r="P79" s="2">
        <f>IFERROR(__xludf.DUMMYFUNCTION("""COMPUTED_VALUE"""),"Pharma Plus เล่มม่วง")</f>
        <v/>
      </c>
    </row>
    <row r="80" ht="13.2" customHeight="1" s="49">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Pharma Plus เล่มม่วง (เฉลยข้อ ค)")</f>
        <v/>
      </c>
      <c r="O80" s="2">
        <f>IFERROR(__xludf.DUMMYFUNCTION("""COMPUTED_VALUE"""),"Mock")</f>
        <v/>
      </c>
      <c r="P80" s="2">
        <f>IFERROR(__xludf.DUMMYFUNCTION("""COMPUTED_VALUE"""),"Pharma Plus เล่มม่วง")</f>
        <v/>
      </c>
    </row>
    <row r="81" ht="13.2" customHeight="1" s="49">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Pharma Plus เล่มม่วง (เฉลยข้อ ก)")</f>
        <v/>
      </c>
      <c r="O81" s="2">
        <f>IFERROR(__xludf.DUMMYFUNCTION("""COMPUTED_VALUE"""),"Mock")</f>
        <v/>
      </c>
      <c r="P81" s="2">
        <f>IFERROR(__xludf.DUMMYFUNCTION("""COMPUTED_VALUE"""),"Pharma Plus เล่มม่วง")</f>
        <v/>
      </c>
    </row>
    <row r="82" ht="13.2" customHeight="1" s="49">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Pharma Plus เล่มม่วง (เฉลยข้อ จ)")</f>
        <v/>
      </c>
      <c r="O82" s="2">
        <f>IFERROR(__xludf.DUMMYFUNCTION("""COMPUTED_VALUE"""),"Mock")</f>
        <v/>
      </c>
      <c r="P82" s="2">
        <f>IFERROR(__xludf.DUMMYFUNCTION("""COMPUTED_VALUE"""),"Pharma Plus เล่มม่วง")</f>
        <v/>
      </c>
    </row>
    <row r="83" ht="13.2" customHeight="1" s="49">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Pharma Plus เล่มม่วง (เฉลยข้อ ง)")</f>
        <v/>
      </c>
      <c r="O83" s="2">
        <f>IFERROR(__xludf.DUMMYFUNCTION("""COMPUTED_VALUE"""),"Mock")</f>
        <v/>
      </c>
      <c r="P83" s="2">
        <f>IFERROR(__xludf.DUMMYFUNCTION("""COMPUTED_VALUE"""),"Pharma Plus เล่มม่วง")</f>
        <v/>
      </c>
    </row>
    <row r="84" ht="13.2" customHeight="1" s="49">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Pharma Plus เล่มม่วง (เฉลยข้อ ก)")</f>
        <v/>
      </c>
      <c r="O84" s="2">
        <f>IFERROR(__xludf.DUMMYFUNCTION("""COMPUTED_VALUE"""),"Mock")</f>
        <v/>
      </c>
      <c r="P84" s="2">
        <f>IFERROR(__xludf.DUMMYFUNCTION("""COMPUTED_VALUE"""),"Pharma Plus เล่มม่วง")</f>
        <v/>
      </c>
    </row>
    <row r="85" ht="13.2" customHeight="1" s="49">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Pharma Plus เล่มม่วง (เฉลยข้อ ง)")</f>
        <v/>
      </c>
      <c r="O85" s="2">
        <f>IFERROR(__xludf.DUMMYFUNCTION("""COMPUTED_VALUE"""),"Mock")</f>
        <v/>
      </c>
      <c r="P85" s="2">
        <f>IFERROR(__xludf.DUMMYFUNCTION("""COMPUTED_VALUE"""),"Pharma Plus เล่มม่วง")</f>
        <v/>
      </c>
    </row>
    <row r="86" ht="13.2" customHeight="1" s="49">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Pharma Plus เล่มม่วง (เฉลยข้อ ข)")</f>
        <v/>
      </c>
      <c r="O86" s="2">
        <f>IFERROR(__xludf.DUMMYFUNCTION("""COMPUTED_VALUE"""),"Mock")</f>
        <v/>
      </c>
      <c r="P86" s="2">
        <f>IFERROR(__xludf.DUMMYFUNCTION("""COMPUTED_VALUE"""),"Pharma Plus เล่มม่วง")</f>
        <v/>
      </c>
    </row>
    <row r="87" ht="13.2" customHeight="1" s="49">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Pharma Plus เล่มม่วง (เฉลยข้อ จ)")</f>
        <v/>
      </c>
      <c r="O87" s="2">
        <f>IFERROR(__xludf.DUMMYFUNCTION("""COMPUTED_VALUE"""),"Mock")</f>
        <v/>
      </c>
      <c r="P87" s="2">
        <f>IFERROR(__xludf.DUMMYFUNCTION("""COMPUTED_VALUE"""),"Pharma Plus เล่มม่วง")</f>
        <v/>
      </c>
    </row>
    <row r="88" ht="13.2" customHeight="1" s="49">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Pharma Plus เล่มม่วง (เฉลยข้อ ง)")</f>
        <v/>
      </c>
      <c r="O88" s="2">
        <f>IFERROR(__xludf.DUMMYFUNCTION("""COMPUTED_VALUE"""),"Mock")</f>
        <v/>
      </c>
      <c r="P88" s="2">
        <f>IFERROR(__xludf.DUMMYFUNCTION("""COMPUTED_VALUE"""),"Pharma Plus เล่มม่วง")</f>
        <v/>
      </c>
    </row>
    <row r="89" ht="13.2" customHeight="1" s="49">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Pharma Plus เล่มม่วง (เฉลยข้อ ง)")</f>
        <v/>
      </c>
      <c r="O89" s="2">
        <f>IFERROR(__xludf.DUMMYFUNCTION("""COMPUTED_VALUE"""),"Mock")</f>
        <v/>
      </c>
      <c r="P89" s="2">
        <f>IFERROR(__xludf.DUMMYFUNCTION("""COMPUTED_VALUE"""),"Pharma Plus เล่มม่วง")</f>
        <v/>
      </c>
    </row>
    <row r="90" ht="13.2" customHeight="1" s="49">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Pharma Plus เล่มม่วง (เฉลยข้อ ก)")</f>
        <v/>
      </c>
      <c r="O90" s="2">
        <f>IFERROR(__xludf.DUMMYFUNCTION("""COMPUTED_VALUE"""),"Mock")</f>
        <v/>
      </c>
      <c r="P90" s="2">
        <f>IFERROR(__xludf.DUMMYFUNCTION("""COMPUTED_VALUE"""),"Pharma Plus เล่มม่วง")</f>
        <v/>
      </c>
    </row>
    <row r="91" ht="13.2" customHeight="1" s="49">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Pharma Plus เล่มม่วง (เฉลยข้อ ค)")</f>
        <v/>
      </c>
      <c r="O91" s="2">
        <f>IFERROR(__xludf.DUMMYFUNCTION("""COMPUTED_VALUE"""),"Mock")</f>
        <v/>
      </c>
      <c r="P91" s="2">
        <f>IFERROR(__xludf.DUMMYFUNCTION("""COMPUTED_VALUE"""),"Pharma Plus เล่มม่วง")</f>
        <v/>
      </c>
    </row>
    <row r="92" ht="13.2" customHeight="1" s="49">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Pharma Plus เล่มม่วง (เฉลยข้อ จ)")</f>
        <v/>
      </c>
      <c r="O92" s="2">
        <f>IFERROR(__xludf.DUMMYFUNCTION("""COMPUTED_VALUE"""),"Mock")</f>
        <v/>
      </c>
      <c r="P92" s="2">
        <f>IFERROR(__xludf.DUMMYFUNCTION("""COMPUTED_VALUE"""),"Pharma Plus เล่มม่วง")</f>
        <v/>
      </c>
    </row>
    <row r="93" ht="13.2" customHeight="1" s="49">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Pharma Plus เล่มม่วง (เฉลยข้อ ก)")</f>
        <v/>
      </c>
      <c r="O93" s="2">
        <f>IFERROR(__xludf.DUMMYFUNCTION("""COMPUTED_VALUE"""),"Mock")</f>
        <v/>
      </c>
      <c r="P93" s="2">
        <f>IFERROR(__xludf.DUMMYFUNCTION("""COMPUTED_VALUE"""),"Pharma Plus เล่มม่วง")</f>
        <v/>
      </c>
    </row>
    <row r="94" ht="13.2" customHeight="1" s="49">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Pharma Plus เล่มม่วง (เฉลยข้อ ง)")</f>
        <v/>
      </c>
      <c r="O94" s="2">
        <f>IFERROR(__xludf.DUMMYFUNCTION("""COMPUTED_VALUE"""),"Mock")</f>
        <v/>
      </c>
      <c r="P94" s="2">
        <f>IFERROR(__xludf.DUMMYFUNCTION("""COMPUTED_VALUE"""),"Pharma Plus เล่มม่วง")</f>
        <v/>
      </c>
    </row>
    <row r="95" ht="13.2" customHeight="1" s="49">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Pharma Plus เล่มม่วง (เฉลยข้อ ง)")</f>
        <v/>
      </c>
      <c r="O95" s="2">
        <f>IFERROR(__xludf.DUMMYFUNCTION("""COMPUTED_VALUE"""),"Mock")</f>
        <v/>
      </c>
      <c r="P95" s="2">
        <f>IFERROR(__xludf.DUMMYFUNCTION("""COMPUTED_VALUE"""),"Pharma Plus เล่มม่วง")</f>
        <v/>
      </c>
    </row>
    <row r="96" ht="13.2" customHeight="1" s="49">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Pharma Plus เล่มม่วง (เฉลยข้อ จ)")</f>
        <v/>
      </c>
      <c r="O96" s="2">
        <f>IFERROR(__xludf.DUMMYFUNCTION("""COMPUTED_VALUE"""),"Mock")</f>
        <v/>
      </c>
      <c r="P96" s="2">
        <f>IFERROR(__xludf.DUMMYFUNCTION("""COMPUTED_VALUE"""),"Pharma Plus เล่มม่วง")</f>
        <v/>
      </c>
    </row>
    <row r="97" ht="13.2" customHeight="1" s="49">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Pharma Plus เล่มม่วง (เฉลยข้อ จ)")</f>
        <v/>
      </c>
      <c r="O97" s="2">
        <f>IFERROR(__xludf.DUMMYFUNCTION("""COMPUTED_VALUE"""),"Mock")</f>
        <v/>
      </c>
      <c r="P97" s="2">
        <f>IFERROR(__xludf.DUMMYFUNCTION("""COMPUTED_VALUE"""),"Pharma Plus เล่มม่วง")</f>
        <v/>
      </c>
    </row>
    <row r="98" ht="13.2" customHeight="1" s="49">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Pharma Plus เล่มม่วง (เฉลยข้อ ค)")</f>
        <v/>
      </c>
      <c r="O98" s="2">
        <f>IFERROR(__xludf.DUMMYFUNCTION("""COMPUTED_VALUE"""),"Mock")</f>
        <v/>
      </c>
      <c r="P98" s="2">
        <f>IFERROR(__xludf.DUMMYFUNCTION("""COMPUTED_VALUE"""),"Pharma Plus เล่มม่วง")</f>
        <v/>
      </c>
    </row>
    <row r="99" ht="13.2" customHeight="1" s="49">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Pharma Plus เล่มม่วง (เฉลยข้อ ง)")</f>
        <v/>
      </c>
      <c r="O99" s="2">
        <f>IFERROR(__xludf.DUMMYFUNCTION("""COMPUTED_VALUE"""),"Mock")</f>
        <v/>
      </c>
      <c r="P99" s="2">
        <f>IFERROR(__xludf.DUMMYFUNCTION("""COMPUTED_VALUE"""),"Pharma Plus เล่มม่วง")</f>
        <v/>
      </c>
    </row>
    <row r="100" ht="13.2" customHeight="1" s="49">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Pharma Plus เล่มม่วง (เฉลยข้อ จ)")</f>
        <v/>
      </c>
      <c r="O100" s="2">
        <f>IFERROR(__xludf.DUMMYFUNCTION("""COMPUTED_VALUE"""),"Mock")</f>
        <v/>
      </c>
      <c r="P100" s="2">
        <f>IFERROR(__xludf.DUMMYFUNCTION("""COMPUTED_VALUE"""),"Pharma Plus เล่มม่วง")</f>
        <v/>
      </c>
    </row>
    <row r="101" ht="13.2" customHeight="1" s="49">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Pharma Plus เล่มม่วง (เฉลยข้อ ง)")</f>
        <v/>
      </c>
      <c r="O101" s="2">
        <f>IFERROR(__xludf.DUMMYFUNCTION("""COMPUTED_VALUE"""),"Mock")</f>
        <v/>
      </c>
      <c r="P101" s="2">
        <f>IFERROR(__xludf.DUMMYFUNCTION("""COMPUTED_VALUE"""),"Pharma Plus เล่มม่วง")</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Q226"/>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64.8" customHeight="1" s="49">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c r="Q2" t="inlineStr">
        <is>
          <t>Case ID (รหัสเคส)</t>
        </is>
      </c>
    </row>
    <row r="3" ht="409.6" customHeight="1" s="49">
      <c r="A3" s="32" t="n">
        <v>1</v>
      </c>
      <c r="B3" s="32"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2" t="n"/>
      <c r="D3" s="32" t="inlineStr">
        <is>
          <t>Tramadol</t>
        </is>
      </c>
      <c r="E3" s="32" t="inlineStr">
        <is>
          <t>Naproxen</t>
        </is>
      </c>
      <c r="F3" s="32" t="inlineStr">
        <is>
          <t>Pethidine</t>
        </is>
      </c>
      <c r="G3" s="32" t="inlineStr">
        <is>
          <t>Probenecid</t>
        </is>
      </c>
      <c r="H3" s="32" t="inlineStr">
        <is>
          <t>Allopurinol</t>
        </is>
      </c>
      <c r="I3" s="32" t="n">
        <v>2</v>
      </c>
      <c r="J3" s="32"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2" t="n"/>
      <c r="L3" s="32" t="inlineStr">
        <is>
          <t>Gout</t>
        </is>
      </c>
      <c r="M3" s="32" t="inlineStr">
        <is>
          <t>Clinic</t>
        </is>
      </c>
      <c r="N3" s="32" t="inlineStr">
        <is>
          <t>Gout Acute Flare: First-line = NSAIDs / Colchicine. ห้ามเริ่มยาลดกรดยูริกขณะ acute flare</t>
        </is>
      </c>
      <c r="O3" s="32" t="inlineStr">
        <is>
          <t>ข้อสอบจริง</t>
        </is>
      </c>
      <c r="P3" s="32" t="inlineStr">
        <is>
          <t>2567</t>
        </is>
      </c>
    </row>
    <row r="4" ht="409.6" customHeight="1" s="49">
      <c r="A4" s="32" t="n">
        <v>2</v>
      </c>
      <c r="B4" s="32"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2" t="n"/>
      <c r="D4" s="32" t="inlineStr">
        <is>
          <t>น้ำผลไม้รสหวานที่มีน้ำตาล Fructose สูง</t>
        </is>
      </c>
      <c r="E4" s="32" t="inlineStr">
        <is>
          <t>ตับทอดหรือเครื่องในสัตว์</t>
        </is>
      </c>
      <c r="F4" s="32" t="inlineStr">
        <is>
          <t>เครื่องดื่มประเภทเบียร์หรือแอลกอฮอล์</t>
        </is>
      </c>
      <c r="G4" s="32" t="inlineStr">
        <is>
          <t>นมหรือผลิตภัณฑ์นมประเภทพร่องมันเนย (Low-fat dairy products)</t>
        </is>
      </c>
      <c r="H4" s="32" t="inlineStr">
        <is>
          <t>ปีกไก่ทอดหรือสัตว์ปีก</t>
        </is>
      </c>
      <c r="I4" s="32" t="n">
        <v>4</v>
      </c>
      <c r="J4" s="32"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2" t="n"/>
      <c r="L4" s="32" t="inlineStr">
        <is>
          <t>Gout</t>
        </is>
      </c>
      <c r="M4" s="32" t="inlineStr">
        <is>
          <t>Clinic</t>
        </is>
      </c>
      <c r="N4" s="32" t="inlineStr">
        <is>
          <t>Gout Lifestyle: Low-fat dairy ช่วยลดกรดยูริก; หลีกเลี่ยง High-fructose, แอลกอฮอล์, เครื่องใน</t>
        </is>
      </c>
      <c r="O4" s="32" t="inlineStr">
        <is>
          <t>ข้อสอบจริง</t>
        </is>
      </c>
      <c r="P4" s="32" t="inlineStr">
        <is>
          <t>2567</t>
        </is>
      </c>
    </row>
    <row r="5" ht="409.6" customHeight="1" s="49">
      <c r="A5" s="32" t="n">
        <v>3</v>
      </c>
      <c r="B5" s="32"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2" t="n"/>
      <c r="D5" s="32" t="inlineStr">
        <is>
          <t>ปวดศีรษะรุนแรง</t>
        </is>
      </c>
      <c r="E5" s="32" t="inlineStr">
        <is>
          <t>ผื่นลมพิษตามผิวหนัง</t>
        </is>
      </c>
      <c r="F5" s="32" t="inlineStr">
        <is>
          <t>ท้องเสียถ่ายเหลว</t>
        </is>
      </c>
      <c r="G5" s="32" t="inlineStr">
        <is>
          <t>ปัสสาวะเป็นเลือด</t>
        </is>
      </c>
      <c r="H5" s="32" t="inlineStr">
        <is>
          <t>ความดันโลหิตต่ำฉับพลัน</t>
        </is>
      </c>
      <c r="I5" s="32" t="n">
        <v>3</v>
      </c>
      <c r="J5" s="32"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2" t="n"/>
      <c r="L5" s="32" t="inlineStr">
        <is>
          <t>Gout</t>
        </is>
      </c>
      <c r="M5" s="32" t="inlineStr">
        <is>
          <t>Clinic</t>
        </is>
      </c>
      <c r="N5" s="32" t="inlineStr">
        <is>
          <t>Colchicine Toxicity: สัญญาณเตือนพิษเฉียบพลัน = Diarrhea, N/V. แนะนำ Low-dose regimen</t>
        </is>
      </c>
      <c r="O5" s="32" t="inlineStr">
        <is>
          <t>ข้อสอบจริง</t>
        </is>
      </c>
      <c r="P5" s="32" t="inlineStr">
        <is>
          <t>2567</t>
        </is>
      </c>
    </row>
    <row r="6" ht="409.6" customHeight="1" s="49">
      <c r="A6" s="32" t="n">
        <v>4</v>
      </c>
      <c r="B6" s="32" t="inlineStr">
        <is>
          <t>หากผู้ป่วยโรคเกาต์ตรวจพบยีนหรืออัลลีลเสี่ยงต่อการแพ้ยารุนแรงชนิด HLA-B58:01 ห้ามใช้ยาในข้อใดต่อไปนี้</t>
        </is>
      </c>
      <c r="C6" s="32" t="n"/>
      <c r="D6" s="32" t="inlineStr">
        <is>
          <t>Allopurinol</t>
        </is>
      </c>
      <c r="E6" s="32" t="inlineStr">
        <is>
          <t>Febuxostat</t>
        </is>
      </c>
      <c r="F6" s="32" t="inlineStr">
        <is>
          <t>Benzbromarone</t>
        </is>
      </c>
      <c r="G6" s="32" t="inlineStr">
        <is>
          <t>Probenecid</t>
        </is>
      </c>
      <c r="H6" s="32" t="inlineStr">
        <is>
          <t>Lesinurad</t>
        </is>
      </c>
      <c r="I6" s="32" t="n">
        <v>1</v>
      </c>
      <c r="J6" s="32"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2" t="n"/>
      <c r="L6" s="32" t="inlineStr">
        <is>
          <t>Gout</t>
        </is>
      </c>
      <c r="M6" s="32" t="inlineStr">
        <is>
          <t>Clinic</t>
        </is>
      </c>
      <c r="N6" s="32" t="inlineStr">
        <is>
          <t>Allopurinol SCARs: ผู้ป่วยไทยมีความชุกของ HLA-B58:01 สูง เสี่ยง SJS/TEN ต้องคัดกรอง</t>
        </is>
      </c>
      <c r="O6" s="32" t="inlineStr">
        <is>
          <t>ข้อสอบจริง</t>
        </is>
      </c>
      <c r="P6" s="32" t="inlineStr">
        <is>
          <t>2567</t>
        </is>
      </c>
    </row>
    <row r="7" ht="409.6" customHeight="1" s="49">
      <c r="A7" s="32" t="n">
        <v>5</v>
      </c>
      <c r="B7" s="32"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2" t="n"/>
      <c r="D7" s="32" t="inlineStr">
        <is>
          <t>Osteoarthritis</t>
        </is>
      </c>
      <c r="E7" s="32" t="inlineStr">
        <is>
          <t>Osteoporosis</t>
        </is>
      </c>
      <c r="F7" s="32" t="inlineStr">
        <is>
          <t>Rheumatoid arthritis</t>
        </is>
      </c>
      <c r="G7" s="32" t="inlineStr">
        <is>
          <t>Gout</t>
        </is>
      </c>
      <c r="H7" s="32" t="inlineStr">
        <is>
          <t>Osteomalacia</t>
        </is>
      </c>
      <c r="I7" s="32" t="n">
        <v>1</v>
      </c>
      <c r="J7" s="32"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2" t="n"/>
      <c r="L7" s="32" t="inlineStr">
        <is>
          <t>Osteoarthritis</t>
        </is>
      </c>
      <c r="M7" s="32" t="inlineStr">
        <is>
          <t>Clinic</t>
        </is>
      </c>
      <c r="N7" s="32" t="inlineStr">
        <is>
          <t>OA Diagnosis: Morning stiffness &lt; 30 นาที, Crepitus, ปวดเมื่อใช้งาน ดีขึ้นเมื่อพัก</t>
        </is>
      </c>
      <c r="O7" s="32" t="inlineStr">
        <is>
          <t>ข้อสอบจริง</t>
        </is>
      </c>
      <c r="P7" s="32" t="inlineStr">
        <is>
          <t>2567</t>
        </is>
      </c>
    </row>
    <row r="8" ht="409.6" customHeight="1" s="49">
      <c r="A8" s="32" t="n">
        <v>6</v>
      </c>
      <c r="B8" s="32"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2" t="n"/>
      <c r="D8" s="32" t="inlineStr">
        <is>
          <t>Oral NSAIDs (เช่น Diclofenac)</t>
        </is>
      </c>
      <c r="E8" s="32" t="inlineStr">
        <is>
          <t>Oral Paracetamol + Orphenadrine</t>
        </is>
      </c>
      <c r="F8" s="32" t="inlineStr">
        <is>
          <t>Oral Ondansetron</t>
        </is>
      </c>
      <c r="G8" s="32" t="inlineStr">
        <is>
          <t>Oral Tramadol</t>
        </is>
      </c>
      <c r="H8" s="32" t="inlineStr">
        <is>
          <t>Topical NSAIDs (เช่น Diclofenac emulgel)</t>
        </is>
      </c>
      <c r="I8" s="32" t="n">
        <v>5</v>
      </c>
      <c r="J8" s="32"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32" t="n"/>
      <c r="L8" s="32" t="inlineStr">
        <is>
          <t>Osteoarthritis</t>
        </is>
      </c>
      <c r="M8" s="32" t="inlineStr">
        <is>
          <t>Clinic</t>
        </is>
      </c>
      <c r="N8" s="32" t="inlineStr">
        <is>
          <t>OA Knee First-line: Topical NSAIDs (Diclofenac emulgel) มีประสิทธิภาพดีและปลอดภัยต่อ GI/CV/Renal</t>
        </is>
      </c>
      <c r="O8" s="32" t="inlineStr">
        <is>
          <t>ข้อสอบจริง</t>
        </is>
      </c>
      <c r="P8" s="32" t="inlineStr">
        <is>
          <t>2567</t>
        </is>
      </c>
    </row>
    <row r="9" ht="409.6" customHeight="1" s="49">
      <c r="A9" s="32" t="n">
        <v>7</v>
      </c>
      <c r="B9" s="32"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2" t="n"/>
      <c r="D9" s="32" t="inlineStr">
        <is>
          <t>Alkaline phosphatase</t>
        </is>
      </c>
      <c r="E9" s="32" t="inlineStr">
        <is>
          <t>Hemoglobin</t>
        </is>
      </c>
      <c r="F9" s="32" t="inlineStr">
        <is>
          <t>Creatine phosphokinase</t>
        </is>
      </c>
      <c r="G9" s="32" t="inlineStr">
        <is>
          <t>HLA-B58:01</t>
        </is>
      </c>
      <c r="H9" s="32" t="inlineStr">
        <is>
          <t>CYP3A4 polymorphism</t>
        </is>
      </c>
      <c r="I9" s="32" t="n">
        <v>4</v>
      </c>
      <c r="J9" s="32"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2" t="n"/>
      <c r="L9" s="32" t="inlineStr">
        <is>
          <t>Gout</t>
        </is>
      </c>
      <c r="M9" s="32" t="inlineStr">
        <is>
          <t>Clinic</t>
        </is>
      </c>
      <c r="N9" s="32" t="inlineStr">
        <is>
          <t>Allopurinol Pharmacogenomics: ตรวจยีน HLA-B58:01 ก่อนเริ่มยาในคนไทยทุกราย</t>
        </is>
      </c>
      <c r="O9" s="32" t="inlineStr">
        <is>
          <t>ข้อสอบจริง</t>
        </is>
      </c>
      <c r="P9" s="32" t="inlineStr">
        <is>
          <t>2567</t>
        </is>
      </c>
    </row>
    <row r="10" ht="409.6" customHeight="1" s="49">
      <c r="A10" s="32" t="n">
        <v>8</v>
      </c>
      <c r="B10" s="32"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2" t="n"/>
      <c r="D10" s="32" t="inlineStr">
        <is>
          <t>เพื่อป้องกันการเกิดข้ออักเสบเฉียบพลัน (Gout flare prophylaxis) ในระยะเริ่มยาลดกรดยูริก</t>
        </is>
      </c>
      <c r="E10" s="32" t="inlineStr">
        <is>
          <t>เสริมฤทธิ์ยา Allopurinol ในการขับกรดยูริกโดยทำหน้าที่คนละกลไก</t>
        </is>
      </c>
      <c r="F10" s="32" t="inlineStr">
        <is>
          <t>ป้องกันการเกิดก้อนโทฟัส (Tophi) ตามข้อต่าง ๆ</t>
        </is>
      </c>
      <c r="G10" s="32" t="inlineStr">
        <is>
          <t>ป้องกันการสะสมและการตกผลึกของสาร Xanthine ในหลอดเลือด</t>
        </is>
      </c>
      <c r="H10" s="32" t="inlineStr">
        <is>
          <t>เสริมฤทธิ์ยา Allopurinol โดยช่วยลดการขับถ่ายยาออกทางไต</t>
        </is>
      </c>
      <c r="I10" s="32" t="n">
        <v>1</v>
      </c>
      <c r="J10" s="32"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2" t="n"/>
      <c r="L10" s="32" t="inlineStr">
        <is>
          <t>Gout</t>
        </is>
      </c>
      <c r="M10" s="32" t="inlineStr">
        <is>
          <t>Clinic</t>
        </is>
      </c>
      <c r="N10" s="32" t="inlineStr">
        <is>
          <t>Gout Flare Prophylaxis: ให้ Colchicine / NSAID ร่วมกับ Allopurinol นานอย่างน้อย 3-6 เดือน</t>
        </is>
      </c>
      <c r="O10" s="32" t="inlineStr">
        <is>
          <t>ข้อสอบจริง</t>
        </is>
      </c>
      <c r="P10" s="32" t="inlineStr">
        <is>
          <t>2567</t>
        </is>
      </c>
    </row>
    <row r="11" ht="409.6" customHeight="1" s="49">
      <c r="A11" s="32" t="n">
        <v>9</v>
      </c>
      <c r="B11" s="32"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2" t="n"/>
      <c r="D11" s="32" t="inlineStr">
        <is>
          <t>Oral Paracetamol + Orphenadrine</t>
        </is>
      </c>
      <c r="E11" s="32" t="inlineStr">
        <is>
          <t>Topical NSAIDs (เช่น Diclofenac emulgel)</t>
        </is>
      </c>
      <c r="F11" s="32" t="inlineStr">
        <is>
          <t>Oral Tramadol</t>
        </is>
      </c>
      <c r="G11" s="32" t="inlineStr">
        <is>
          <t>Oral Diclofenac sodium</t>
        </is>
      </c>
      <c r="H11" s="32" t="inlineStr">
        <is>
          <t>Glucosamine sulfate oral capsule</t>
        </is>
      </c>
      <c r="I11" s="32" t="n">
        <v>2</v>
      </c>
      <c r="J11" s="32"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2" t="n"/>
      <c r="L11" s="32" t="inlineStr">
        <is>
          <t>Osteoarthritis</t>
        </is>
      </c>
      <c r="M11" s="32" t="inlineStr">
        <is>
          <t>Clinic</t>
        </is>
      </c>
      <c r="N11" s="32" t="inlineStr">
        <is>
          <t>ACR 2019 OA: แนะนำ Topical NSAID เป็นอันดับแรกก่อน Oral NSAID ในข้อเข่าเสื่อม</t>
        </is>
      </c>
      <c r="O11" s="32" t="inlineStr">
        <is>
          <t>ข้อสอบจริง</t>
        </is>
      </c>
      <c r="P11" s="32" t="inlineStr">
        <is>
          <t>2566</t>
        </is>
      </c>
    </row>
    <row r="12" ht="409.6" customHeight="1" s="49">
      <c r="A12" s="32" t="n">
        <v>10</v>
      </c>
      <c r="B12" s="32"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2" t="n"/>
      <c r="D12" s="32" t="inlineStr">
        <is>
          <t>ท้องเสียถ่ายเหลว</t>
        </is>
      </c>
      <c r="E12" s="32" t="inlineStr">
        <is>
          <t>ปวดศีรษะเฉียบพลัน</t>
        </is>
      </c>
      <c r="F12" s="32" t="inlineStr">
        <is>
          <t>ความดันโลหิตต่ำ</t>
        </is>
      </c>
      <c r="G12" s="32" t="inlineStr">
        <is>
          <t>ผื่นคันตามผิวหนัง</t>
        </is>
      </c>
      <c r="H12" s="32" t="inlineStr">
        <is>
          <t>ปัสสาวะเป็นเลือด</t>
        </is>
      </c>
      <c r="I12" s="32" t="n">
        <v>1</v>
      </c>
      <c r="J12" s="32"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2" t="n"/>
      <c r="L12" s="32" t="inlineStr">
        <is>
          <t>Gout</t>
        </is>
      </c>
      <c r="M12" s="32" t="inlineStr">
        <is>
          <t>Clinic</t>
        </is>
      </c>
      <c r="N12" s="32" t="inlineStr">
        <is>
          <t>Colchicine Counseling: หยุดยาหรือลดขนาดทันทีหากเกิดอาการถ่ายเหลวรุนแรง</t>
        </is>
      </c>
      <c r="O12" s="32" t="inlineStr">
        <is>
          <t>ข้อสอบจริง</t>
        </is>
      </c>
      <c r="P12" s="32" t="inlineStr">
        <is>
          <t>2566</t>
        </is>
      </c>
    </row>
    <row r="13" ht="409.6" customHeight="1" s="49">
      <c r="A13" s="32" t="n">
        <v>11</v>
      </c>
      <c r="B13" s="32"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2" t="n"/>
      <c r="D13" s="32" t="inlineStr">
        <is>
          <t>Sulfasalazine</t>
        </is>
      </c>
      <c r="E13" s="32" t="inlineStr">
        <is>
          <t>เพิ่มขนาด Methotrexate</t>
        </is>
      </c>
      <c r="F13" s="32" t="inlineStr">
        <is>
          <t>เพิ่มขนาด Prednisolone</t>
        </is>
      </c>
      <c r="G13" s="32" t="inlineStr">
        <is>
          <t>เพิ่มยา Hydroxychloroquine</t>
        </is>
      </c>
      <c r="H13" s="32" t="inlineStr">
        <is>
          <t>เพิ่มยา Azathioprine</t>
        </is>
      </c>
      <c r="I13" s="32" t="n">
        <v>4</v>
      </c>
      <c r="J13" s="32"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2" t="n"/>
      <c r="L13" s="32" t="inlineStr">
        <is>
          <t>Rheumatoid arthritis</t>
        </is>
      </c>
      <c r="M13" s="32" t="inlineStr">
        <is>
          <t>Clinic</t>
        </is>
      </c>
      <c r="N13" s="32" t="inlineStr">
        <is>
          <t>RA Treat-to-target: หากคุมโรคไม่ได้ด้วย MTX ให้พิจารณา Add-on csDMARDs อื่น (เช่น HCQ, SSZ)</t>
        </is>
      </c>
      <c r="O13" s="32" t="inlineStr">
        <is>
          <t>ข้อสอบจริง</t>
        </is>
      </c>
      <c r="P13" s="32" t="inlineStr">
        <is>
          <t>2566</t>
        </is>
      </c>
    </row>
    <row r="14" ht="409.6" customHeight="1" s="49">
      <c r="A14" s="32" t="n">
        <v>12</v>
      </c>
      <c r="B14" s="32"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32" t="n"/>
      <c r="D14" s="32" t="inlineStr">
        <is>
          <t>เพื่อลดผลข้างเคียงทางไตของ Allopurinol</t>
        </is>
      </c>
      <c r="E14" s="32" t="inlineStr">
        <is>
          <t>เพื่อเสริมฤทธิ์ต้านอักเสบและลดกรดยูริกของยา Allopurinol</t>
        </is>
      </c>
      <c r="F14" s="32" t="inlineStr">
        <is>
          <t>เพื่อป้องกันการเกิดข้ออักเสบเฉียบพลัน (Gout flare) จากการเปลี่ยนแปลงของระดับกรดยูริก</t>
        </is>
      </c>
      <c r="G14" s="32" t="inlineStr">
        <is>
          <t>เพื่อลดการเกิดนิ่วในไตจากกรดยูริก</t>
        </is>
      </c>
      <c r="H14" s="32" t="inlineStr">
        <is>
          <t>เพื่อเพิ่มการดูดซึมยา Allopurinol ในระบบทางเดินอาหาร</t>
        </is>
      </c>
      <c r="I14" s="32" t="n">
        <v>3</v>
      </c>
      <c r="J14" s="32"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2" t="n"/>
      <c r="L14" s="32" t="inlineStr">
        <is>
          <t>Gout</t>
        </is>
      </c>
      <c r="M14" s="32" t="inlineStr">
        <is>
          <t>Clinic</t>
        </is>
      </c>
      <c r="N14" s="32" t="inlineStr">
        <is>
          <t>Gout Prophylaxis: ป้องกัน Gout flare จากการแกว่งของระดับกรดยูริกในช่วงเริ่ม ULT</t>
        </is>
      </c>
      <c r="O14" s="32" t="inlineStr">
        <is>
          <t>ข้อสอบจริง</t>
        </is>
      </c>
      <c r="P14" s="32" t="inlineStr">
        <is>
          <t>2566</t>
        </is>
      </c>
    </row>
    <row r="15" ht="409.6" customHeight="1" s="49">
      <c r="A15" s="32" t="n">
        <v>13</v>
      </c>
      <c r="B15" s="32"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2" t="n"/>
      <c r="D15" s="32" t="inlineStr">
        <is>
          <t>Complete Blood Count (CBC)</t>
        </is>
      </c>
      <c r="E15" s="32" t="inlineStr">
        <is>
          <t>Liver function tests (AST/ALT)</t>
        </is>
      </c>
      <c r="F15" s="32" t="inlineStr">
        <is>
          <t>Renal function (Serum creatinine)</t>
        </is>
      </c>
      <c r="G15" s="32" t="inlineStr">
        <is>
          <t>Chest X-ray</t>
        </is>
      </c>
      <c r="H15" s="32" t="inlineStr">
        <is>
          <t>การตรวจตาอย่างละเอียดโดยจักษุแพทย์ (Eye examination)</t>
        </is>
      </c>
      <c r="I15" s="32" t="n">
        <v>5</v>
      </c>
      <c r="J15" s="32"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2" t="n"/>
      <c r="L15" s="32" t="inlineStr">
        <is>
          <t>Rheumatoid arthritis</t>
        </is>
      </c>
      <c r="M15" s="32" t="inlineStr">
        <is>
          <t>Clinic</t>
        </is>
      </c>
      <c r="N15" s="32" t="inlineStr">
        <is>
          <t>DMARDs Monitoring: HCQ ต้องตรวจคัดกรอง Retinal toxicity ด้วย Eye exam ประจำปี (MTX ไม่ต้อง)</t>
        </is>
      </c>
      <c r="O15" s="32" t="inlineStr">
        <is>
          <t>ข้อสอบจริง</t>
        </is>
      </c>
      <c r="P15" s="32" t="inlineStr">
        <is>
          <t>2566</t>
        </is>
      </c>
    </row>
    <row r="16" ht="409.6" customHeight="1" s="49">
      <c r="A16" s="32" t="n">
        <v>14</v>
      </c>
      <c r="B16" s="32" t="inlineStr">
        <is>
          <t>คำแนะนำข้อใดต่อไปนี้เกี่ยวกับการใช้ยา Methotrexate (MTX) ในผู้ป่วยโรคข้ออักเสบรูมาตอยด์ที่ ไม่เหมาะสม หรือผิดพลาด</t>
        </is>
      </c>
      <c r="C16" s="32" t="n"/>
      <c r="D16" s="32" t="inlineStr">
        <is>
          <t>แนะนำให้หลีกเลี่ยงการดื่มเครื่องดื่มแอลกอฮอล์ในระหว่างใช้ยานี้</t>
        </is>
      </c>
      <c r="E16" s="32" t="inlineStr">
        <is>
          <t>รับประทานยาเพียงสัปดาห์ละ 1 ครั้งตามที่แพทย์สั่ง (ห้ามกินทุกวัน)</t>
        </is>
      </c>
      <c r="F16" s="32" t="inlineStr">
        <is>
          <t>รับประทานร่วมกับ Folic acid ตามแพทย์สั่งเพื่อลดอาการปากเปื่อยและผลข้างเคียงอื่น ๆ</t>
        </is>
      </c>
      <c r="G16" s="32" t="inlineStr">
        <is>
          <t>สามารถปรับลดขนาดยาเองได้ทันทีเมื่ออาการของโรคเริ่มคงที่หรือไม่มีอาการปวดอักเสบ</t>
        </is>
      </c>
      <c r="H16" s="32" t="inlineStr">
        <is>
          <t>หากมีอาการไข้ เจ็บคอ หรือไอแห้งผิดปกติ ให้หยุดยาและรีบมาพบแพทย์ทันที</t>
        </is>
      </c>
      <c r="I16" s="32" t="n">
        <v>4</v>
      </c>
      <c r="J16" s="32"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2" t="n"/>
      <c r="L16" s="32" t="inlineStr">
        <is>
          <t>Rheumatoid arthritis</t>
        </is>
      </c>
      <c r="M16" s="32" t="inlineStr">
        <is>
          <t>Clinic</t>
        </is>
      </c>
      <c r="N16" s="32" t="inlineStr">
        <is>
          <t>DMARDs Counseling: MTX ทานสัปดาห์ละ 1 ครั้งเท่านั้น ห้ามทานทุกวัน และห้ามปรับลดขนาดยาเอง</t>
        </is>
      </c>
      <c r="O16" s="32" t="inlineStr">
        <is>
          <t>ข้อสอบจริง</t>
        </is>
      </c>
      <c r="P16" s="32" t="inlineStr">
        <is>
          <t>2566</t>
        </is>
      </c>
    </row>
    <row r="17" ht="409.6" customHeight="1" s="49">
      <c r="A17" s="32" t="n">
        <v>15</v>
      </c>
      <c r="B17" s="32"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32" t="n"/>
      <c r="D17" s="32" t="inlineStr">
        <is>
          <t>เพิ่มขนาดยา Methotrexate</t>
        </is>
      </c>
      <c r="E17" s="32" t="inlineStr">
        <is>
          <t>เพิ่มขนาดยา Corticosteroids</t>
        </is>
      </c>
      <c r="F17" s="32" t="inlineStr">
        <is>
          <t>เพิ่มยา Sulfasalazine</t>
        </is>
      </c>
      <c r="G17" s="32" t="inlineStr">
        <is>
          <t>เพิ่มยา Hydroxychloroquine</t>
        </is>
      </c>
      <c r="H17" s="32" t="inlineStr">
        <is>
          <t>เพิ่มยา Leflunomide</t>
        </is>
      </c>
      <c r="I17" s="32" t="n">
        <v>5</v>
      </c>
      <c r="J17" s="32"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2" t="n"/>
      <c r="L17" s="32" t="inlineStr">
        <is>
          <t>Rheumatoid arthritis</t>
        </is>
      </c>
      <c r="M17" s="32" t="inlineStr">
        <is>
          <t>Clinic</t>
        </is>
      </c>
      <c r="N17" s="32" t="inlineStr">
        <is>
          <t>RA Sulfa Allergy: Sulfasalazine มีโครงสร้าง Sulfa ห้ามใช้ในคนไข้แพ้ Sulfa ให้เลี่ยงไปใช้ HCQ หรือ LEF</t>
        </is>
      </c>
      <c r="O17" s="32" t="inlineStr">
        <is>
          <t>ข้อสอบจริง</t>
        </is>
      </c>
      <c r="P17" s="32" t="inlineStr">
        <is>
          <t>2566</t>
        </is>
      </c>
    </row>
    <row r="18" ht="409.6" customHeight="1" s="49">
      <c r="A18" s="32" t="n">
        <v>16</v>
      </c>
      <c r="B18" s="32" t="inlineStr">
        <is>
          <t>จากประวัติและอาการแสดงทางคลินิกของผู้ป่วยรายนี้ คาดว่าผู้ป่วยเป็นโรคในข้อใดมากที่สุด</t>
        </is>
      </c>
      <c r="C18" s="32" t="n"/>
      <c r="D18" s="32" t="inlineStr">
        <is>
          <t>Osteoporosis</t>
        </is>
      </c>
      <c r="E18" s="32" t="inlineStr">
        <is>
          <t>Rheumatoid arthritis</t>
        </is>
      </c>
      <c r="F18" s="32" t="inlineStr">
        <is>
          <t>Gout</t>
        </is>
      </c>
      <c r="G18" s="32" t="inlineStr">
        <is>
          <t>Osteoarthritis</t>
        </is>
      </c>
      <c r="H18" s="32" t="inlineStr">
        <is>
          <t>Tendinitis</t>
        </is>
      </c>
      <c r="I18" s="32" t="n">
        <v>4</v>
      </c>
      <c r="J18" s="32"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2" t="n"/>
      <c r="L18" s="32" t="inlineStr">
        <is>
          <t>Osteoarthritis</t>
        </is>
      </c>
      <c r="M18" s="32" t="inlineStr">
        <is>
          <t>Clinic</t>
        </is>
      </c>
      <c r="N18" s="32" t="inlineStr">
        <is>
          <t>OA Clinical Features: ข้อฝืดขัดสั้น ๆ (&lt;30 นาที), อาการปวดสัมพันธ์กับการลงน้ำหนัก/เคลื่อนไหว</t>
        </is>
      </c>
      <c r="O18" s="32" t="inlineStr">
        <is>
          <t>ข้อสอบจริง</t>
        </is>
      </c>
      <c r="P18" s="32" t="inlineStr">
        <is>
          <t>2566</t>
        </is>
      </c>
    </row>
    <row r="19" ht="409.6" customHeight="1" s="49">
      <c r="A19" s="32" t="n">
        <v>17</v>
      </c>
      <c r="B19" s="32"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2" t="n"/>
      <c r="D19" s="32" t="inlineStr">
        <is>
          <t>Etoricoxib</t>
        </is>
      </c>
      <c r="E19" s="32" t="inlineStr">
        <is>
          <t>Paracetamol</t>
        </is>
      </c>
      <c r="F19" s="32" t="inlineStr">
        <is>
          <t>Tolperisone</t>
        </is>
      </c>
      <c r="G19" s="32" t="inlineStr">
        <is>
          <t>Tramadol</t>
        </is>
      </c>
      <c r="H19" s="32" t="inlineStr">
        <is>
          <t>Codeine</t>
        </is>
      </c>
      <c r="I19" s="32" t="n">
        <v>1</v>
      </c>
      <c r="J19" s="32"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2" t="n"/>
      <c r="L19" s="32" t="inlineStr">
        <is>
          <t>Osteoarthritis</t>
        </is>
      </c>
      <c r="M19" s="32" t="inlineStr">
        <is>
          <t>Clinic</t>
        </is>
      </c>
      <c r="N19" s="32" t="inlineStr">
        <is>
          <t>OA CV Safety: Etoricoxib / COX-2 inhibitors เพิ่มความเสี่ยง Thrombotic CV events สูงสุด</t>
        </is>
      </c>
      <c r="O19" s="32" t="inlineStr">
        <is>
          <t>ข้อสอบจริง</t>
        </is>
      </c>
      <c r="P19" s="32" t="n"/>
    </row>
    <row r="20" ht="409.6" customHeight="1" s="49">
      <c r="A20" s="32" t="n">
        <v>18</v>
      </c>
      <c r="B20" s="32"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32" t="n"/>
      <c r="D20" s="32" t="inlineStr">
        <is>
          <t>Paracetamol + Orphenadrine</t>
        </is>
      </c>
      <c r="E20" s="32" t="inlineStr">
        <is>
          <t>Tramadol</t>
        </is>
      </c>
      <c r="F20" s="32" t="inlineStr">
        <is>
          <t>Glucosamine sulfate</t>
        </is>
      </c>
      <c r="G20" s="32" t="inlineStr">
        <is>
          <t>Capsaicin gel</t>
        </is>
      </c>
      <c r="H20" s="32" t="inlineStr">
        <is>
          <t>Diclofenac oral tablet</t>
        </is>
      </c>
      <c r="I20" s="32" t="n">
        <v>4</v>
      </c>
      <c r="J20" s="32"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2" t="n"/>
      <c r="L20" s="32" t="inlineStr">
        <is>
          <t>Gout / Herbal Medicine</t>
        </is>
      </c>
      <c r="M20" s="32" t="inlineStr">
        <is>
          <t>Clinic</t>
        </is>
      </c>
      <c r="N20" s="32" t="inlineStr">
        <is>
          <t>OA Capsaicin: Capsaicin ทาเฉพาะที่ออกฤทธิ์ยับยั้ง Substance P บรรเทาปวดข้อเข่าได้อย่างปลอดภัย</t>
        </is>
      </c>
      <c r="O20" s="32" t="inlineStr">
        <is>
          <t>ข้อสอบจริง</t>
        </is>
      </c>
      <c r="P20" s="32" t="n"/>
    </row>
    <row r="21" ht="409.6" customHeight="1" s="49">
      <c r="A21" s="32" t="n">
        <v>19</v>
      </c>
      <c r="B21" s="32" t="inlineStr">
        <is>
          <t>ข้อใดคืออาการไม่พึงประสงค์จากการใช้ยา (ADR) สัมพันธ์กับขนาดยาและพบบ่อยที่สุดของยา Colchicine</t>
        </is>
      </c>
      <c r="C21" s="32" t="n"/>
      <c r="D21" s="32" t="inlineStr">
        <is>
          <t>Stevens-Johnson Syndrome (SJS)</t>
        </is>
      </c>
      <c r="E21" s="32" t="inlineStr">
        <is>
          <t>Nephrotic syndrome</t>
        </is>
      </c>
      <c r="F21" s="32" t="inlineStr">
        <is>
          <t>ปวดศีรษะรุนแรง</t>
        </is>
      </c>
      <c r="G21" s="32" t="inlineStr">
        <is>
          <t>ท้องเสียถ่ายเหลว (Diarrhea)</t>
        </is>
      </c>
      <c r="H21" s="32" t="inlineStr">
        <is>
          <t>ง่วงซึมอย่างรุนแรง</t>
        </is>
      </c>
      <c r="I21" s="32" t="n">
        <v>4</v>
      </c>
      <c r="J21" s="32"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2" t="n"/>
      <c r="L21" s="32" t="inlineStr">
        <is>
          <t>Gout</t>
        </is>
      </c>
      <c r="M21" s="32" t="inlineStr">
        <is>
          <t>Clinic</t>
        </is>
      </c>
      <c r="N21" s="32" t="inlineStr">
        <is>
          <t>Colchicine ADR: Diarrhea เป็น ADR พบบ่อยสุดจากการรบกวนเซลล์เยื่อบุลำไส้ที่แบ่งตัวเร็ว</t>
        </is>
      </c>
      <c r="O21" s="32" t="inlineStr">
        <is>
          <t>ข้อสอบจริง</t>
        </is>
      </c>
      <c r="P21" s="32" t="inlineStr">
        <is>
          <t>2566</t>
        </is>
      </c>
    </row>
    <row r="22" ht="409.6" customHeight="1" s="49">
      <c r="A22" s="32" t="n">
        <v>20</v>
      </c>
      <c r="B22" s="32" t="inlineStr">
        <is>
          <t>เหตุใดแพทย์จึงสั่งใช้ยา Allopurinol ควบคู่กับ Colchicine วันละครั้ง ในการเริ่มต้นรักษาระยะยาว</t>
        </is>
      </c>
      <c r="C22" s="32" t="n"/>
      <c r="D22" s="32" t="inlineStr">
        <is>
          <t>ยา Colchicine ช่วยลดผลข้างเคียงและอาการไม่พึงประสงค์ของยา Allopurinol</t>
        </is>
      </c>
      <c r="E22" s="32" t="inlineStr">
        <is>
          <t>เพื่อป้องกันข้ออักเสบเฉียบพลันกำเริบ (Gout flare) ในระหว่างเริ่มต้นใช้ยาลดกรดยูริก</t>
        </is>
      </c>
      <c r="F22" s="32" t="inlineStr">
        <is>
          <t>ยา Allopurinol ช่วยเสริมฤทธิ์ลดปวดและลดการอักเสบของยา Colchicine</t>
        </is>
      </c>
      <c r="G22" s="32" t="inlineStr">
        <is>
          <t>ยา Colchicine ช่วยเสริมฤทธิ์ยา Allopurinol ในการยับยั้งการสร้างกรดยูริก</t>
        </is>
      </c>
      <c r="H22" s="32" t="inlineStr">
        <is>
          <t>ป้องกันการเกิดผลข้างเคียงระยะยาวของยาลดกรดยูริกต่อไต</t>
        </is>
      </c>
      <c r="I22" s="32" t="n">
        <v>2</v>
      </c>
      <c r="J22" s="32"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2" t="n"/>
      <c r="L22" s="32" t="inlineStr">
        <is>
          <t>Gout</t>
        </is>
      </c>
      <c r="M22" s="32" t="inlineStr">
        <is>
          <t>Clinic</t>
        </is>
      </c>
      <c r="N22" s="32" t="inlineStr">
        <is>
          <t>Gout Prophylaxis: Colchicine ป้องกันข้ออักเสบกำเริบซ้ำจากการสลายผลึก Urate ในช่วงเริ่มยาลดกรดยูริก</t>
        </is>
      </c>
      <c r="O22" s="32" t="inlineStr">
        <is>
          <t>ข้อสอบจริง</t>
        </is>
      </c>
      <c r="P22" s="32" t="inlineStr">
        <is>
          <t>2566</t>
        </is>
      </c>
    </row>
    <row r="23" ht="409.6" customHeight="1" s="49">
      <c r="A23" s="32" t="n">
        <v>21</v>
      </c>
      <c r="B23" s="32"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2" t="n"/>
      <c r="D23" s="32" t="inlineStr">
        <is>
          <t>HLA-B35:05</t>
        </is>
      </c>
      <c r="E23" s="32" t="inlineStr">
        <is>
          <t>HLA-B15:02</t>
        </is>
      </c>
      <c r="F23" s="32" t="inlineStr">
        <is>
          <t>AST/ALT</t>
        </is>
      </c>
      <c r="G23" s="32" t="inlineStr">
        <is>
          <t>HLA-B58:01</t>
        </is>
      </c>
      <c r="H23" s="32" t="inlineStr">
        <is>
          <t>Serum creatinine (SCr)</t>
        </is>
      </c>
      <c r="I23" s="32" t="n">
        <v>4</v>
      </c>
      <c r="J23" s="32"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2" t="n"/>
      <c r="L23" s="32" t="inlineStr">
        <is>
          <t>Gout</t>
        </is>
      </c>
      <c r="M23" s="32" t="inlineStr">
        <is>
          <t>Clinic</t>
        </is>
      </c>
      <c r="N23" s="32" t="inlineStr">
        <is>
          <t>Allopurinol Gene Screening: HLA-B58:01 allele เป็น biomarker ทำนายการเกิด SCARs</t>
        </is>
      </c>
      <c r="O23" s="32" t="inlineStr">
        <is>
          <t>ข้อสอบจริง</t>
        </is>
      </c>
      <c r="P23" s="32" t="inlineStr">
        <is>
          <t>2566</t>
        </is>
      </c>
    </row>
    <row r="24" ht="409.6" customHeight="1" s="49">
      <c r="A24" s="32" t="n">
        <v>22</v>
      </c>
      <c r="B24" s="32" t="inlineStr">
        <is>
          <t>ข้อใดต่อไปนี้จัดเป็นยาทางเลือกแรกที่ผู้ป่วยควรได้รับเพื่อบรรเทาอาการอักเสบเฉียบพลัน</t>
        </is>
      </c>
      <c r="C24" s="32" t="n"/>
      <c r="D24" s="32" t="inlineStr">
        <is>
          <t>Allopurinol</t>
        </is>
      </c>
      <c r="E24" s="32" t="inlineStr">
        <is>
          <t>Oral Naproxen (หรือยากลุ่ม NSAIDs)</t>
        </is>
      </c>
      <c r="F24" s="32" t="inlineStr">
        <is>
          <t>Intra-articular steroid (ยาสเตียรอยด์ฉีดเข้าข้อ)</t>
        </is>
      </c>
      <c r="G24" s="32" t="inlineStr">
        <is>
          <t>Probenecid</t>
        </is>
      </c>
      <c r="H24" s="32" t="inlineStr">
        <is>
          <t>Benzbromarone</t>
        </is>
      </c>
      <c r="I24" s="32" t="n">
        <v>2</v>
      </c>
      <c r="J24" s="32"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2" t="n"/>
      <c r="L24" s="32" t="inlineStr">
        <is>
          <t>Gout</t>
        </is>
      </c>
      <c r="M24" s="32" t="inlineStr">
        <is>
          <t>Clinic</t>
        </is>
      </c>
      <c r="N24" s="32" t="inlineStr">
        <is>
          <t>Acute Gout: Naproxen / NSAIDs เป็นทางเลือกแรก ห้ามเริ่ม Allopurinol ทันที</t>
        </is>
      </c>
      <c r="O24" s="32" t="inlineStr">
        <is>
          <t>ข้อสอบจริง</t>
        </is>
      </c>
      <c r="P24" s="32" t="inlineStr">
        <is>
          <t>2565</t>
        </is>
      </c>
    </row>
    <row r="25" ht="409.6" customHeight="1" s="49">
      <c r="A25" s="32" t="n">
        <v>23</v>
      </c>
      <c r="B25" s="32"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2" t="n"/>
      <c r="D25" s="32" t="inlineStr">
        <is>
          <t>Allopurinol</t>
        </is>
      </c>
      <c r="E25" s="32" t="inlineStr">
        <is>
          <t>Febuxostat</t>
        </is>
      </c>
      <c r="F25" s="32" t="inlineStr">
        <is>
          <t>Benzbromarone</t>
        </is>
      </c>
      <c r="G25" s="32" t="inlineStr">
        <is>
          <t>Lesinurad</t>
        </is>
      </c>
      <c r="H25" s="32" t="inlineStr">
        <is>
          <t>Probenecid</t>
        </is>
      </c>
      <c r="I25" s="32" t="n">
        <v>1</v>
      </c>
      <c r="J25" s="32"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2" t="n"/>
      <c r="L25" s="32" t="inlineStr">
        <is>
          <t>Gout</t>
        </is>
      </c>
      <c r="M25" s="32" t="inlineStr">
        <is>
          <t>Clinic</t>
        </is>
      </c>
      <c r="N25" s="32" t="inlineStr">
        <is>
          <t>Allopurinol Contraindication: ห้ามใช้เด็ดขาดในผู้ป่วยที่มีประวัติแพ้ยา Allopurinol รุนแรง (SJS/TEN)</t>
        </is>
      </c>
      <c r="O25" s="32" t="inlineStr">
        <is>
          <t>ข้อสอบจริง</t>
        </is>
      </c>
      <c r="P25" s="32" t="inlineStr">
        <is>
          <t>2565</t>
        </is>
      </c>
    </row>
    <row r="26" ht="409.6" customHeight="1" s="49">
      <c r="A26" s="32" t="n">
        <v>24</v>
      </c>
      <c r="B26" s="32" t="inlineStr">
        <is>
          <t>ข้อใดต่อไปนี้ ไม่ใช่ คำแนะนำในการปฏิบัติตัวและปรับพฤติกรรม (Non-pharmacological therapy) ที่เหมาะสมสำหรับผู้ป่วยโรคเกาต์</t>
        </is>
      </c>
      <c r="C26" s="32" t="n"/>
      <c r="D26" s="32" t="inlineStr">
        <is>
          <t>แนะนำให้ลดน้ำหนักตัว</t>
        </is>
      </c>
      <c r="E26" s="32" t="inlineStr">
        <is>
          <t>แนะนำให้ลดหรือจำกัดการดื่มเครื่องดื่มสุราและแอลกอฮอล์</t>
        </is>
      </c>
      <c r="F26" s="32" t="inlineStr">
        <is>
          <t>แนะนำให้หลีกเลี่ยงหรือลดการรับประทานเครื่องในสัตว์</t>
        </is>
      </c>
      <c r="G26" s="32" t="inlineStr">
        <is>
          <t>แนะนำให้ลดการรับประทานน้ำผลไม้ที่มีน้ำตาล Fructose สูง</t>
        </is>
      </c>
      <c r="H26" s="32" t="inlineStr">
        <is>
          <t>แนะนำให้รับประทานวิตามินดี (Vitamin D) ปริมาณสูงเพื่อช่วยขับยูริก</t>
        </is>
      </c>
      <c r="I26" s="32" t="n">
        <v>5</v>
      </c>
      <c r="J26" s="32"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32" t="n"/>
      <c r="L26" s="32" t="inlineStr">
        <is>
          <t>Gout</t>
        </is>
      </c>
      <c r="M26" s="32" t="inlineStr">
        <is>
          <t>Clinic</t>
        </is>
      </c>
      <c r="N26" s="32" t="inlineStr">
        <is>
          <t>Gout Advice: การหยุดยาลดกรดยูริกทันทีเมื่อปวดทำให้ยูริกแกว่งและอักเสบเรื้อรัง</t>
        </is>
      </c>
      <c r="O26" s="32" t="inlineStr">
        <is>
          <t>ข้อสอบจริง</t>
        </is>
      </c>
      <c r="P26" s="32" t="inlineStr">
        <is>
          <t>2565</t>
        </is>
      </c>
    </row>
    <row r="27" ht="409.6" customHeight="1" s="49">
      <c r="A27" s="32" t="n">
        <v>25</v>
      </c>
      <c r="B27" s="32" t="inlineStr">
        <is>
          <t>ยาในข้อใดต่อไปนี้ที่ ไม่มีผล ทำให้ระดับกรดยูริกในเลือดเพิ่มสูงขึ้น (Hyperuricemia) หรือขัดขวางการขับยูริกที่ไต</t>
        </is>
      </c>
      <c r="C27" s="32" t="n"/>
      <c r="D27" s="32" t="inlineStr">
        <is>
          <t>Low dose aspirin</t>
        </is>
      </c>
      <c r="E27" s="32" t="inlineStr">
        <is>
          <t>Pyrazinamide</t>
        </is>
      </c>
      <c r="F27" s="32" t="inlineStr">
        <is>
          <t>Furosemide</t>
        </is>
      </c>
      <c r="G27" s="32" t="inlineStr">
        <is>
          <t>Hydrochlorothiazide (HCTZ)</t>
        </is>
      </c>
      <c r="H27" s="32" t="inlineStr">
        <is>
          <t>Fenofibrate</t>
        </is>
      </c>
      <c r="I27" s="32" t="n">
        <v>5</v>
      </c>
      <c r="J27" s="32"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2" t="n"/>
      <c r="L27" s="32" t="inlineStr">
        <is>
          <t>Gout</t>
        </is>
      </c>
      <c r="M27" s="32" t="inlineStr">
        <is>
          <t>Clinic</t>
        </is>
      </c>
      <c r="N27" s="32" t="inlineStr">
        <is>
          <t>Gout Drug-Induced: Losartan ช่วยขับกรดยูริกทางปัสสาวะ ขณะที่ Thiazide/Aspirin ลดการขับยูริก</t>
        </is>
      </c>
      <c r="O27" s="32" t="inlineStr">
        <is>
          <t>ข้อสอบจริง</t>
        </is>
      </c>
      <c r="P27" s="32" t="inlineStr">
        <is>
          <t>2565</t>
        </is>
      </c>
    </row>
    <row r="28" ht="409.6" customHeight="1" s="49">
      <c r="A28" s="32" t="n">
        <v>26</v>
      </c>
      <c r="B28" s="32"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2" t="n"/>
      <c r="D28" s="32" t="inlineStr">
        <is>
          <t>Rheumatoid factor (RF)</t>
        </is>
      </c>
      <c r="E28" s="32" t="inlineStr">
        <is>
          <t>C-reactive protein (CRP)</t>
        </is>
      </c>
      <c r="F28" s="32" t="inlineStr">
        <is>
          <t>Visual Analog Scale (VAS) score</t>
        </is>
      </c>
      <c r="G28" s="32" t="inlineStr">
        <is>
          <t>Complete Blood Count (CBC) และค่าการทำงานของตับ (AST/ALT)</t>
        </is>
      </c>
      <c r="H28" s="32" t="inlineStr">
        <is>
          <t>Erythrocyte Sedimentation Rate (ESR)</t>
        </is>
      </c>
      <c r="I28" s="32" t="n">
        <v>4</v>
      </c>
      <c r="J28" s="32"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2" t="n"/>
      <c r="L28" s="32" t="inlineStr">
        <is>
          <t>Rheumatoid arthritis</t>
        </is>
      </c>
      <c r="M28" s="32" t="inlineStr">
        <is>
          <t>Clinic</t>
        </is>
      </c>
      <c r="N28" s="32" t="inlineStr">
        <is>
          <t>RA Disease Activity: ประเมินด้วย CDAI, SDAI หรือ DAS28 เพื่อปรับขนาดยาตาม Treat-to-target</t>
        </is>
      </c>
      <c r="O28" s="32" t="inlineStr">
        <is>
          <t>ข้อสอบจริง</t>
        </is>
      </c>
      <c r="P28" s="32" t="inlineStr">
        <is>
          <t>2565</t>
        </is>
      </c>
    </row>
    <row r="29" ht="409.6" customHeight="1" s="49">
      <c r="A29" s="32" t="n">
        <v>27</v>
      </c>
      <c r="B29" s="32"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32" t="n"/>
      <c r="D29" s="32" t="inlineStr">
        <is>
          <t>เถาวัลย์เปรียง</t>
        </is>
      </c>
      <c r="E29" s="32" t="inlineStr">
        <is>
          <t>ชุมเห็ดเทศ</t>
        </is>
      </c>
      <c r="F29" s="32" t="inlineStr">
        <is>
          <t>รางจืด</t>
        </is>
      </c>
      <c r="G29" s="32" t="inlineStr">
        <is>
          <t>หญ้าหนวดแมว</t>
        </is>
      </c>
      <c r="H29" s="32" t="inlineStr">
        <is>
          <t>พญายอ</t>
        </is>
      </c>
      <c r="I29" s="32" t="n">
        <v>1</v>
      </c>
      <c r="J29" s="32"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2" t="n"/>
      <c r="L29" s="32" t="inlineStr">
        <is>
          <t>Gout / Herbal Medicine</t>
        </is>
      </c>
      <c r="M29" s="32" t="inlineStr">
        <is>
          <t>Clinic</t>
        </is>
      </c>
      <c r="N29" s="32" t="inlineStr">
        <is>
          <t>Herbal Medicine: สารสกัดเถาวัลย์เปรียง บรรเทาอาการปวดข้อเข่าเสื่อมได้เทียบเท่า NSAIDs</t>
        </is>
      </c>
      <c r="O29" s="32" t="inlineStr">
        <is>
          <t>ข้อสอบจริง</t>
        </is>
      </c>
      <c r="P29" s="32" t="inlineStr">
        <is>
          <t>2565</t>
        </is>
      </c>
    </row>
    <row r="30" ht="409.6" customHeight="1" s="49">
      <c r="A30" s="32" t="n">
        <v>28</v>
      </c>
      <c r="B30" s="32"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2" t="n"/>
      <c r="D30" s="32" t="inlineStr">
        <is>
          <t>Pancytopenia (เซลล์เม็ดเลือดต่ำทุกชนิด)</t>
        </is>
      </c>
      <c r="E30" s="32" t="inlineStr">
        <is>
          <t>Neutropenia (เม็ดเลือดขาวชนิดนิวโทรฟิลต่ำ)</t>
        </is>
      </c>
      <c r="F30" s="32" t="inlineStr">
        <is>
          <t>Thrombocytopenia (เกล็ดเลือดต่ำ)</t>
        </is>
      </c>
      <c r="G30" s="32" t="inlineStr">
        <is>
          <t>Anemia (ภาวะโลหิตจาง)</t>
        </is>
      </c>
      <c r="H30" s="32" t="inlineStr">
        <is>
          <t>Bicytopenia (เซลล์เม็ดเลือดต่ำสองชนิด)</t>
        </is>
      </c>
      <c r="I30" s="32" t="n">
        <v>1</v>
      </c>
      <c r="J30" s="32"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2" t="n"/>
      <c r="L30" s="32" t="inlineStr">
        <is>
          <t>Gout</t>
        </is>
      </c>
      <c r="M30" s="32" t="inlineStr">
        <is>
          <t>Clinic</t>
        </is>
      </c>
      <c r="N30" s="32" t="inlineStr">
        <is>
          <t>MTX Toxicity: ตรวจพบ Leukopenia / Myelosuppression จากฤทธิ์ Antifolate ของ MTX</t>
        </is>
      </c>
      <c r="O30" s="32" t="inlineStr">
        <is>
          <t>ข้อสอบจริง</t>
        </is>
      </c>
      <c r="P30" s="32" t="inlineStr">
        <is>
          <t>2564</t>
        </is>
      </c>
    </row>
    <row r="31" ht="409.6" customHeight="1" s="49">
      <c r="A31" s="32" t="n">
        <v>29</v>
      </c>
      <c r="B31" s="32"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32" t="n"/>
      <c r="D31" s="32" t="inlineStr">
        <is>
          <t>Naproxen</t>
        </is>
      </c>
      <c r="E31" s="32" t="inlineStr">
        <is>
          <t>Colchicine</t>
        </is>
      </c>
      <c r="F31" s="32" t="inlineStr">
        <is>
          <t>Allopurinol</t>
        </is>
      </c>
      <c r="G31" s="32" t="inlineStr">
        <is>
          <t>Paracetamol</t>
        </is>
      </c>
      <c r="H31" s="32" t="inlineStr">
        <is>
          <t>ทั้ง Allopurinol และ Colchicine ร่วมกัน</t>
        </is>
      </c>
      <c r="I31" s="32" t="n">
        <v>2</v>
      </c>
      <c r="J31" s="32"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2" t="n"/>
      <c r="L31" s="32" t="inlineStr">
        <is>
          <t>Gout</t>
        </is>
      </c>
      <c r="M31" s="32" t="inlineStr">
        <is>
          <t>Clinic</t>
        </is>
      </c>
      <c r="N31" s="32" t="inlineStr">
        <is>
          <t>Drug-Induced Cytopenia: MTX กดไขกระดูก ป้องกันได้ด้วยการให้ Folic acid เสริม</t>
        </is>
      </c>
      <c r="O31" s="32" t="inlineStr">
        <is>
          <t>ข้อสอบจริง</t>
        </is>
      </c>
      <c r="P31" s="32" t="inlineStr">
        <is>
          <t>2564</t>
        </is>
      </c>
    </row>
    <row r="32" ht="409.6" customHeight="1" s="49">
      <c r="A32" s="32" t="n">
        <v>30</v>
      </c>
      <c r="B32" s="32" t="inlineStr">
        <is>
          <t>จากข้อมูลข้างต้น ข้อใดคือคำจำกัดความที่ถูกต้องของค่า T-score ทางคลินิก</t>
        </is>
      </c>
      <c r="C32" s="32" t="n"/>
      <c r="D32" s="32" t="inlineStr">
        <is>
          <t>ค่าความหนาแน่นมวลกระดูกของผู้ป่วยเมื่อเทียบกับค่าสูงสุดของประชากรเพศเดียวกันในวัยหนุ่มสาว (Peak bone mass)</t>
        </is>
      </c>
      <c r="E32" s="32" t="inlineStr">
        <is>
          <t>ค่าความหนาแน่นมวลกระดูกของผู้ป่วยเมื่อเทียบกับค่าเฉลี่ยของประชากรในช่วงอายุเดียวกัน</t>
        </is>
      </c>
      <c r="F32" s="32" t="inlineStr">
        <is>
          <t>ค่าความแข็งแรงทางสรีรวิทยาของกระดูกสะโพกและกระดูกสันหลัง</t>
        </is>
      </c>
      <c r="G32" s="32" t="inlineStr">
        <is>
          <t>ค่าที่ใช้สำหรับวินิจฉัยภาวะกระดูกน่วมและกระดูกบางในสตรีอายุน้อย</t>
        </is>
      </c>
      <c r="H32" s="32" t="inlineStr">
        <is>
          <t>อัตราส่วนความเสี่ยงในการเกิดกระดูกหักจากอุบัติเหตุล้มเบาบาง</t>
        </is>
      </c>
      <c r="I32" s="32" t="n">
        <v>1</v>
      </c>
      <c r="J32" s="32"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2" t="n"/>
      <c r="L32" s="32" t="inlineStr">
        <is>
          <t>Osteoporosis</t>
        </is>
      </c>
      <c r="M32" s="32" t="inlineStr">
        <is>
          <t>Clinic</t>
        </is>
      </c>
      <c r="N32" s="32" t="inlineStr">
        <is>
          <t>Osteoporosis Definition: T-score ≤ -2.5 SD ณ Lumbar spine หรือ Hip</t>
        </is>
      </c>
      <c r="O32" s="32" t="inlineStr">
        <is>
          <t>ข้อสอบจริง</t>
        </is>
      </c>
      <c r="P32" s="32" t="inlineStr">
        <is>
          <t>2564</t>
        </is>
      </c>
    </row>
    <row r="33" ht="409.6" customHeight="1" s="49">
      <c r="A33" s="32" t="n">
        <v>31</v>
      </c>
      <c r="B33" s="32"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32" t="n"/>
      <c r="D33" s="32" t="inlineStr">
        <is>
          <t>Alendronate (หรือยากลุ่ม Bisphosphonates)</t>
        </is>
      </c>
      <c r="E33" s="32" t="inlineStr">
        <is>
          <t>Raloxifene</t>
        </is>
      </c>
      <c r="F33" s="32" t="inlineStr">
        <is>
          <t>Strontium ranelate</t>
        </is>
      </c>
      <c r="G33" s="32" t="inlineStr">
        <is>
          <t>Teriparatide</t>
        </is>
      </c>
      <c r="H33" s="32" t="inlineStr">
        <is>
          <t>Calcitonin nasal spray</t>
        </is>
      </c>
      <c r="I33" s="32" t="n">
        <v>1</v>
      </c>
      <c r="J33" s="32"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2" t="n"/>
      <c r="L33" s="32" t="inlineStr">
        <is>
          <t>Osteoporosis</t>
        </is>
      </c>
      <c r="M33" s="32" t="inlineStr">
        <is>
          <t>Clinic</t>
        </is>
      </c>
      <c r="N33" s="32" t="inlineStr">
        <is>
          <t>Osteoporosis First-line: Alendronate / Risedronate (Oral Bisphosphonates) ลด Fracture ได้ดีที่สุด</t>
        </is>
      </c>
      <c r="O33" s="32" t="inlineStr">
        <is>
          <t>ข้อสอบจริง</t>
        </is>
      </c>
      <c r="P33" s="32" t="inlineStr">
        <is>
          <t>2564</t>
        </is>
      </c>
    </row>
    <row r="34" ht="409.6" customHeight="1" s="49">
      <c r="A34" s="32" t="n">
        <v>32</v>
      </c>
      <c r="B34" s="32"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2" t="n"/>
      <c r="D34" s="32" t="inlineStr">
        <is>
          <t>อายุของผู้ป่วย</t>
        </is>
      </c>
      <c r="E34" s="32" t="inlineStr">
        <is>
          <t>ราคาค่ายา</t>
        </is>
      </c>
      <c r="F34" s="32" t="inlineStr">
        <is>
          <t>น้ำหนักตัวของผู้ป่วย</t>
        </is>
      </c>
      <c r="G34" s="32" t="inlineStr">
        <is>
          <t>ประวัติการแพ้ยาของผู้ป่วย</t>
        </is>
      </c>
      <c r="H34" s="32" t="inlineStr">
        <is>
          <t>โรคร่วมและการใช้ยาอื่นร่วมของผู้ป่วย</t>
        </is>
      </c>
      <c r="I34" s="32" t="n">
        <v>3</v>
      </c>
      <c r="J34" s="32"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2" t="n"/>
      <c r="L34" s="32" t="inlineStr">
        <is>
          <t>Osteoarthritis</t>
        </is>
      </c>
      <c r="M34" s="32" t="inlineStr">
        <is>
          <t>Clinic</t>
        </is>
      </c>
      <c r="N34" s="32" t="inlineStr">
        <is>
          <t>NSAIDs Safety: ปัจจัยเสี่ยงแผลทางเดินอาหาร ได้แก่ ผู้สูงอายุ, ประวัติ GI bleed, ยาต้านเกล็ดเลือด</t>
        </is>
      </c>
      <c r="O34" s="32" t="inlineStr">
        <is>
          <t>ข้อสอบจริง</t>
        </is>
      </c>
      <c r="P34" s="32" t="inlineStr">
        <is>
          <t>2563</t>
        </is>
      </c>
    </row>
    <row r="35" ht="409.6" customHeight="1" s="49">
      <c r="A35" s="32" t="n">
        <v>33</v>
      </c>
      <c r="B35" s="32"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32" t="n"/>
      <c r="D35" s="32" t="inlineStr">
        <is>
          <t>หลีกเลี่ยงการจ่ายยา NSAIDs ทุกชนิดเนื่องจากผู้ป่วยทาน Aspirin และเคยเกิดเลือดออกในทางเดินอาหาร</t>
        </is>
      </c>
      <c r="E35" s="32" t="inlineStr">
        <is>
          <t>จ่ายยา Acetaminophen (Paracetamol) เป็นตัวเลือกอันดับแรกในการบรรเทาปวดแทนยาอื่น</t>
        </is>
      </c>
      <c r="F35" s="32" t="inlineStr">
        <is>
          <t>สั่งจ่ายยากลุ่ม NSAIDs ร่วมกัน 2 ตัวเพื่อบรรเทาอาการปวดที่รุนแรง</t>
        </is>
      </c>
      <c r="G35" s="32" t="inlineStr">
        <is>
          <t>เลือกใช้ยากลุ่ม Selective COX-2 inhibitor เพียงอย่างเดียวโดยไม่ต้องใช้ยาอื่น</t>
        </is>
      </c>
      <c r="H35" s="32" t="inlineStr">
        <is>
          <t>จ่ายยากลุ่ม NSAIDs ร่วมกับ Proton Pump Inhibitor (PPI เช่น Omeprazole) ทุกครั้งเพื่อความปลอดภัยต่อทางเดินอาหาร</t>
        </is>
      </c>
      <c r="I35" s="32" t="n">
        <v>5</v>
      </c>
      <c r="J35" s="32"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32" t="n"/>
      <c r="L35" s="32" t="inlineStr">
        <is>
          <t>Gout</t>
        </is>
      </c>
      <c r="M35" s="32" t="inlineStr">
        <is>
          <t>Clinic</t>
        </is>
      </c>
      <c r="N35" s="32" t="inlineStr">
        <is>
          <t>NSAIDs GI Protection: ใช้ Celecoxib ร่วมกับ PPIs ในผู้ป่วย High GI risk และ low CV risk</t>
        </is>
      </c>
      <c r="O35" s="32" t="inlineStr">
        <is>
          <t>ข้อสอบจริง</t>
        </is>
      </c>
      <c r="P35" s="32" t="inlineStr">
        <is>
          <t>2563</t>
        </is>
      </c>
    </row>
    <row r="36" ht="409.6" customHeight="1" s="49">
      <c r="A36" s="32" t="n">
        <v>34</v>
      </c>
      <c r="B36" s="32" t="inlineStr">
        <is>
          <t>จากการที่ผู้ป่วยรับประทานยา Allopurinol ยาจะถูกสลายสภาพโดยเอนไซม์ Xanthine oxidase ได้สารเมตาโบไลต์ชนิดใดในปัสสาวะ</t>
        </is>
      </c>
      <c r="C36" s="32" t="n"/>
      <c r="D36" s="32" t="inlineStr">
        <is>
          <t>Hypoxanthine</t>
        </is>
      </c>
      <c r="E36" s="32" t="inlineStr">
        <is>
          <t>Inosine diphosphate</t>
        </is>
      </c>
      <c r="F36" s="32" t="inlineStr">
        <is>
          <t>Oxypurinol (หรือ Alloxanthine)</t>
        </is>
      </c>
      <c r="G36" s="32" t="inlineStr">
        <is>
          <t>Methyl 3-(3,5-di-tert-butyl-4-hydroxyphenyl)propionate</t>
        </is>
      </c>
      <c r="H36" s="32" t="inlineStr">
        <is>
          <t>L-adenine</t>
        </is>
      </c>
      <c r="I36" s="32" t="n">
        <v>3</v>
      </c>
      <c r="J36" s="32"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2" t="n"/>
      <c r="L36" s="32" t="inlineStr">
        <is>
          <t>Gout</t>
        </is>
      </c>
      <c r="M36" s="32" t="inlineStr">
        <is>
          <t>Clinic</t>
        </is>
      </c>
      <c r="N36" s="32" t="inlineStr">
        <is>
          <t>Allopurinol Metabolism: เปลี่ยนเป็นสารออกฤทธิ์ Oxypurinol ขับออกทางไตเป็นหลัก ต้องปรับตาม CrCl</t>
        </is>
      </c>
      <c r="O36" s="32" t="inlineStr">
        <is>
          <t>ข้อสอบจริง</t>
        </is>
      </c>
      <c r="P36" s="32" t="inlineStr">
        <is>
          <t>2563</t>
        </is>
      </c>
    </row>
    <row r="37" ht="409.6" customHeight="1" s="49">
      <c r="A37" s="32" t="n">
        <v>35</v>
      </c>
      <c r="B37" s="32"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2" t="n"/>
      <c r="D37" s="32" t="inlineStr">
        <is>
          <t>12 ชั่วโมง</t>
        </is>
      </c>
      <c r="E37" s="32" t="inlineStr">
        <is>
          <t>24 ชั่วโมง</t>
        </is>
      </c>
      <c r="F37" s="32" t="inlineStr">
        <is>
          <t>36 ชั่วโมง</t>
        </is>
      </c>
      <c r="G37" s="32" t="inlineStr">
        <is>
          <t>48 ชั่วโมง</t>
        </is>
      </c>
      <c r="H37" s="32" t="inlineStr">
        <is>
          <t>60 ชั่วโมง</t>
        </is>
      </c>
      <c r="I37" s="32" t="n">
        <v>3</v>
      </c>
      <c r="J37" s="32"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2" t="n"/>
      <c r="L37" s="32" t="inlineStr">
        <is>
          <t>Gout</t>
        </is>
      </c>
      <c r="M37" s="32" t="inlineStr">
        <is>
          <t>Clinic</t>
        </is>
      </c>
      <c r="N37" s="32" t="inlineStr">
        <is>
          <t>Colchicine Flare Duration: ควรเริ่มยาภายใน 24-36 ชั่วโมงหลังมีอาการ และให้ต่อเนื่องจนอาการสงบ</t>
        </is>
      </c>
      <c r="O37" s="32" t="inlineStr">
        <is>
          <t>ข้อสอบจริง</t>
        </is>
      </c>
      <c r="P37" s="32" t="inlineStr">
        <is>
          <t>2563</t>
        </is>
      </c>
    </row>
    <row r="38" ht="409.6" customHeight="1" s="49">
      <c r="A38" s="32" t="n">
        <v>36</v>
      </c>
      <c r="B38" s="32"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2" t="n"/>
      <c r="D38" s="32" t="inlineStr">
        <is>
          <t>น้อยกว่า 5 mg/dL</t>
        </is>
      </c>
      <c r="E38" s="32" t="inlineStr">
        <is>
          <t>น้อยกว่า 6 mg/dL</t>
        </is>
      </c>
      <c r="F38" s="32" t="inlineStr">
        <is>
          <t>น้อยกว่า 7 mg/dL</t>
        </is>
      </c>
      <c r="G38" s="32" t="inlineStr">
        <is>
          <t>น้อยกว่า 8 mg/dL</t>
        </is>
      </c>
      <c r="H38" s="32" t="inlineStr">
        <is>
          <t>น้อยกว่า 9 mg/dL</t>
        </is>
      </c>
      <c r="I38" s="32" t="n">
        <v>2</v>
      </c>
      <c r="J38" s="32"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32" t="n"/>
      <c r="L38" s="32" t="inlineStr">
        <is>
          <t>Gout</t>
        </is>
      </c>
      <c r="M38" s="32" t="inlineStr">
        <is>
          <t>Clinic</t>
        </is>
      </c>
      <c r="N38" s="32" t="inlineStr">
        <is>
          <t>Gout SUA Target: เป้าหมายกรดยูริกในเลือด &lt; 6.0 mg/dL (&lt; 5.0 mg/dL หากมี Tophi)</t>
        </is>
      </c>
      <c r="O38" s="32" t="inlineStr">
        <is>
          <t>ข้อสอบจริง</t>
        </is>
      </c>
      <c r="P38" s="32" t="inlineStr">
        <is>
          <t>2563</t>
        </is>
      </c>
    </row>
    <row r="39" ht="409.6" customHeight="1" s="49">
      <c r="A39" s="32" t="n">
        <v>37</v>
      </c>
      <c r="B39" s="32"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2" t="n"/>
      <c r="D39" s="32" t="inlineStr">
        <is>
          <t>Hyperuricemia</t>
        </is>
      </c>
      <c r="E39" s="32" t="inlineStr">
        <is>
          <t>Genital tract infection</t>
        </is>
      </c>
      <c r="F39" s="32" t="inlineStr">
        <is>
          <t>Angioedema</t>
        </is>
      </c>
      <c r="G39" s="32" t="inlineStr">
        <is>
          <t>Acute renal failure (ไตวายเฉียบพลัน)</t>
        </is>
      </c>
      <c r="H39" s="32" t="inlineStr">
        <is>
          <t>Constipation</t>
        </is>
      </c>
      <c r="I39" s="32" t="n">
        <v>4</v>
      </c>
      <c r="J39" s="32"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2" t="n"/>
      <c r="L39" s="32" t="inlineStr">
        <is>
          <t>Gout</t>
        </is>
      </c>
      <c r="M39" s="32" t="inlineStr">
        <is>
          <t>Clinic</t>
        </is>
      </c>
      <c r="N39" s="32" t="inlineStr">
        <is>
          <t>NSAIDs AKI: ยับยั้ง Renal PGE2/PGI2 ทำให้เกิด Afferent arteriole vasoconstriction</t>
        </is>
      </c>
      <c r="O39" s="32" t="inlineStr">
        <is>
          <t>ข้อสอบจริง</t>
        </is>
      </c>
      <c r="P39" s="32" t="inlineStr">
        <is>
          <t>2563</t>
        </is>
      </c>
    </row>
    <row r="40" ht="409.6" customHeight="1" s="49">
      <c r="A40" s="32" t="n">
        <v>38</v>
      </c>
      <c r="B40" s="32"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2" t="n"/>
      <c r="D40" s="32" t="inlineStr">
        <is>
          <t>Acute renal injury (Acute kidney injury: AKI)</t>
        </is>
      </c>
      <c r="E40" s="32" t="inlineStr">
        <is>
          <t>Renal stone (นิ่วในไต)</t>
        </is>
      </c>
      <c r="F40" s="32" t="inlineStr">
        <is>
          <t>Hemorrhagic cystitis (กระเพาะปัสสาวะอักเสบมีเลือดออก)</t>
        </is>
      </c>
      <c r="G40" s="32" t="inlineStr">
        <is>
          <t>Pyelonephritis (กรวยไตอักเสบ)</t>
        </is>
      </c>
      <c r="H40" s="32" t="inlineStr">
        <is>
          <t>Chronic kidney disease (โรคไตเรื้อรังระยะลุกลาม)</t>
        </is>
      </c>
      <c r="I40" s="32" t="n">
        <v>1</v>
      </c>
      <c r="J40" s="32"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2" t="n"/>
      <c r="L40" s="32" t="inlineStr">
        <is>
          <t>Gout</t>
        </is>
      </c>
      <c r="M40" s="32" t="inlineStr">
        <is>
          <t>Clinic</t>
        </is>
      </c>
      <c r="N40" s="32" t="inlineStr">
        <is>
          <t>NSAIDs Nephrotoxicity: เสี่ยงต่อ Hemodynamic acute kidney injury โดยเฉพาะเมื่อใช้ร่วมกับ ACEI/Diuretics</t>
        </is>
      </c>
      <c r="O40" s="32" t="inlineStr">
        <is>
          <t>ข้อสอบจริง</t>
        </is>
      </c>
      <c r="P40" s="32" t="inlineStr">
        <is>
          <t>2563</t>
        </is>
      </c>
    </row>
    <row r="41" ht="409.6" customHeight="1" s="49">
      <c r="A41" s="32" t="n">
        <v>39</v>
      </c>
      <c r="B41" s="32"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2" t="n"/>
      <c r="D41" s="32" t="inlineStr">
        <is>
          <t>Bisoprolol</t>
        </is>
      </c>
      <c r="E41" s="32" t="inlineStr">
        <is>
          <t>Metoprolol</t>
        </is>
      </c>
      <c r="F41" s="32" t="inlineStr">
        <is>
          <t>Amlodipine</t>
        </is>
      </c>
      <c r="G41" s="32" t="inlineStr">
        <is>
          <t>Manidipine</t>
        </is>
      </c>
      <c r="H41" s="32" t="inlineStr">
        <is>
          <t>Hydrochlorothiazide (HCTZ)</t>
        </is>
      </c>
      <c r="I41" s="32" t="n">
        <v>5</v>
      </c>
      <c r="J41" s="32"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2" t="n"/>
      <c r="L41" s="32" t="inlineStr">
        <is>
          <t>Gout</t>
        </is>
      </c>
      <c r="M41" s="32" t="inlineStr">
        <is>
          <t>Clinic</t>
        </is>
      </c>
      <c r="N41" s="32" t="inlineStr">
        <is>
          <t>Gout Drug Caution: HCTZ และ Thiazide diuretics แย่งขับกรดยูริกที่ท่อไต ทำให้กรดยูริกสูงขึ้น</t>
        </is>
      </c>
      <c r="O41" s="32" t="inlineStr">
        <is>
          <t>ข้อสอบจริง</t>
        </is>
      </c>
      <c r="P41" s="32" t="inlineStr">
        <is>
          <t>2563</t>
        </is>
      </c>
    </row>
    <row r="42" ht="409.6" customHeight="1" s="49">
      <c r="A42" s="32" t="n">
        <v>40</v>
      </c>
      <c r="B42" s="32"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32" t="n"/>
      <c r="D42" s="32" t="inlineStr">
        <is>
          <t>Azathioprine</t>
        </is>
      </c>
      <c r="E42" s="32" t="inlineStr">
        <is>
          <t>Benzbromarone</t>
        </is>
      </c>
      <c r="F42" s="32" t="inlineStr">
        <is>
          <t>Cyclosporin</t>
        </is>
      </c>
      <c r="G42" s="32" t="inlineStr">
        <is>
          <t>Febuxostat</t>
        </is>
      </c>
      <c r="H42" s="32" t="inlineStr">
        <is>
          <t>Leflunomide</t>
        </is>
      </c>
      <c r="I42" s="32" t="n">
        <v>2</v>
      </c>
      <c r="J42" s="32"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2" t="n"/>
      <c r="L42" s="32" t="inlineStr">
        <is>
          <t>Gout</t>
        </is>
      </c>
      <c r="M42" s="32" t="inlineStr">
        <is>
          <t>Clinic</t>
        </is>
      </c>
      <c r="N42" s="32" t="inlineStr">
        <is>
          <t>Gout Add-on ULT: หากใช้ Allopurinol เต็มขนาดแล้วยังไม่ถึงเป้า แนะนำ Add-on Uricosuric (Benzbromarone)</t>
        </is>
      </c>
      <c r="O42" s="32" t="inlineStr">
        <is>
          <t>ข้อสอบจริง</t>
        </is>
      </c>
      <c r="P42" s="32" t="inlineStr">
        <is>
          <t>2563</t>
        </is>
      </c>
    </row>
    <row r="43" ht="409.6" customHeight="1" s="49">
      <c r="A43" s="32" t="n">
        <v>41</v>
      </c>
      <c r="B43" s="32" t="inlineStr">
        <is>
          <t>จากกรณีศึกษาข้างต้น ผู้ป่วยรายนี้คาดว่าเป็นอาการแสดงของโรคในข้อใดมากที่สุด</t>
        </is>
      </c>
      <c r="C43" s="32" t="n"/>
      <c r="D43" s="32" t="inlineStr">
        <is>
          <t>Osteoarthritis</t>
        </is>
      </c>
      <c r="E43" s="32" t="inlineStr">
        <is>
          <t>Osteoporosis</t>
        </is>
      </c>
      <c r="F43" s="32" t="inlineStr">
        <is>
          <t>Osteomalacia</t>
        </is>
      </c>
      <c r="G43" s="32" t="inlineStr">
        <is>
          <t>Rheumatoid Arthritis</t>
        </is>
      </c>
      <c r="H43" s="32" t="inlineStr">
        <is>
          <t>Ligament injury</t>
        </is>
      </c>
      <c r="I43" s="32" t="n">
        <v>1</v>
      </c>
      <c r="J43" s="32"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2" t="n"/>
      <c r="L43" s="32" t="inlineStr">
        <is>
          <t>Osteoarthritis</t>
        </is>
      </c>
      <c r="M43" s="32" t="inlineStr">
        <is>
          <t>Clinic</t>
        </is>
      </c>
      <c r="N43" s="32" t="inlineStr">
        <is>
          <t>OA Diagnosis: ปวดเข่า, ขยับมีเสียง Crepitus, ข้อติดตอนเช้า &lt; 30 นาที, ไม่มีอาการอักเสบร้อนแดง</t>
        </is>
      </c>
      <c r="O43" s="32" t="inlineStr">
        <is>
          <t>ข้อสอบจริง</t>
        </is>
      </c>
      <c r="P43" s="32" t="inlineStr">
        <is>
          <t>2562</t>
        </is>
      </c>
    </row>
    <row r="44" ht="409.6" customHeight="1" s="49">
      <c r="A44" s="32" t="n">
        <v>42</v>
      </c>
      <c r="B44" s="32"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2" t="n"/>
      <c r="D44" s="32" t="inlineStr">
        <is>
          <t>Celecoxib</t>
        </is>
      </c>
      <c r="E44" s="32" t="inlineStr">
        <is>
          <t>Diacerein</t>
        </is>
      </c>
      <c r="F44" s="32" t="inlineStr">
        <is>
          <t>Tramadol</t>
        </is>
      </c>
      <c r="G44" s="32" t="inlineStr">
        <is>
          <t>Paracetamol</t>
        </is>
      </c>
      <c r="H44" s="32" t="inlineStr">
        <is>
          <t>Diclofenac emulgel</t>
        </is>
      </c>
      <c r="I44" s="32" t="n">
        <v>1</v>
      </c>
      <c r="J44" s="32"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2" t="n"/>
      <c r="L44" s="32" t="inlineStr">
        <is>
          <t>Osteoarthritis</t>
        </is>
      </c>
      <c r="M44" s="32" t="inlineStr">
        <is>
          <t>Clinic</t>
        </is>
      </c>
      <c r="N44" s="32" t="inlineStr">
        <is>
          <t>OA CKD Caution: ห้ามใช้ Oral NSAIDs ในผู้ป่วย ESRD หรือ Severe CKD (eGFR &lt; 30 mL/min)</t>
        </is>
      </c>
      <c r="O44" s="32" t="inlineStr">
        <is>
          <t>ข้อสอบจริง</t>
        </is>
      </c>
      <c r="P44" s="32" t="inlineStr">
        <is>
          <t>2562</t>
        </is>
      </c>
    </row>
    <row r="45" ht="409.6" customHeight="1" s="49">
      <c r="A45" s="32" t="n">
        <v>43</v>
      </c>
      <c r="B45" s="32" t="inlineStr">
        <is>
          <t>ข้อใดต่อไปนี้เป็นแนวทางการปฏิบัติตัวและดูแลรักษาที่ ไม่แนะนำ สำหรับผู้ป่วยรายนี้</t>
        </is>
      </c>
      <c r="C45" s="32" t="n"/>
      <c r="D45" s="32" t="inlineStr">
        <is>
          <t>ลดน้ำหนักตัวเพื่อลดแรงกดทับข้อเข่า</t>
        </is>
      </c>
      <c r="E45" s="32" t="inlineStr">
        <is>
          <t>ออกกำลังกายเบา ๆ ที่ไม่มีแรงกระแทก</t>
        </is>
      </c>
      <c r="F45" s="32" t="inlineStr">
        <is>
          <t>บริหารกล้ามเนื้อรอบบริเวณหัวเข่า</t>
        </is>
      </c>
      <c r="G45" s="32" t="inlineStr">
        <is>
          <t>รับประทาน Glucosamine sulfate เพื่อป้องกันและรักษาอาการ</t>
        </is>
      </c>
      <c r="H45" s="32" t="inlineStr">
        <is>
          <t>สวมรองเท้าส้นเตี้ยที่มีส้นหนานุ่มรับแรงกระแทก</t>
        </is>
      </c>
      <c r="I45" s="32" t="n">
        <v>4</v>
      </c>
      <c r="J45" s="32"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2" t="n"/>
      <c r="L45" s="32" t="inlineStr">
        <is>
          <t>Osteoarthritis</t>
        </is>
      </c>
      <c r="M45" s="32" t="inlineStr">
        <is>
          <t>Clinic</t>
        </is>
      </c>
      <c r="N45" s="32" t="inlineStr">
        <is>
          <t>OA Management: ลดน้ำหนัก, กายภาพบำบัดเพิ่มความแข็งแรงของกล้ามเนื้อรอบข้อเข่า Quadriceps</t>
        </is>
      </c>
      <c r="O45" s="32" t="inlineStr">
        <is>
          <t>ข้อสอบจริง</t>
        </is>
      </c>
      <c r="P45" s="32" t="inlineStr">
        <is>
          <t>2562</t>
        </is>
      </c>
    </row>
    <row r="46" ht="409.6" customHeight="1" s="49">
      <c r="A46" s="32" t="n">
        <v>44</v>
      </c>
      <c r="B46" s="32" t="inlineStr">
        <is>
          <t>ยาต้านการสลายกระดูกในข้อใดจัดเป็นยาทางเลือกแรกที่ควรเลือกใช้รักษาอาการกระดูกพรุนในผู้ป่วยรายนี้</t>
        </is>
      </c>
      <c r="C46" s="32" t="n"/>
      <c r="D46" s="32" t="inlineStr">
        <is>
          <t>Strontium ranelate</t>
        </is>
      </c>
      <c r="E46" s="32" t="inlineStr">
        <is>
          <t>Teriparatide</t>
        </is>
      </c>
      <c r="F46" s="32" t="inlineStr">
        <is>
          <t>Alendronate (หรือยากลุ่ม Bisphosphonates)</t>
        </is>
      </c>
      <c r="G46" s="32" t="inlineStr">
        <is>
          <t>Raloxifene</t>
        </is>
      </c>
      <c r="H46" s="32" t="inlineStr">
        <is>
          <t>Nasal salmon calcitonin</t>
        </is>
      </c>
      <c r="I46" s="32" t="n">
        <v>3</v>
      </c>
      <c r="J46" s="32"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2" t="n"/>
      <c r="L46" s="32" t="inlineStr">
        <is>
          <t>Osteoporosis</t>
        </is>
      </c>
      <c r="M46" s="32" t="inlineStr">
        <is>
          <t>Clinic</t>
        </is>
      </c>
      <c r="N46" s="32" t="inlineStr">
        <is>
          <t>Osteoporosis First-line: Alendronate เพิ่ม BMD และลดอุบัติการณ์กระดูกหักได้อย่างมีนัยสำคัญ</t>
        </is>
      </c>
      <c r="O46" s="32" t="inlineStr">
        <is>
          <t>ข้อสอบจริง</t>
        </is>
      </c>
      <c r="P46" s="32" t="inlineStr">
        <is>
          <t>2562</t>
        </is>
      </c>
    </row>
    <row r="47" ht="409.6" customHeight="1" s="49">
      <c r="A47" s="32" t="n">
        <v>45</v>
      </c>
      <c r="B47" s="32"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2" t="n"/>
      <c r="D47" s="32" t="inlineStr">
        <is>
          <t>Psychosis</t>
        </is>
      </c>
      <c r="E47" s="32" t="inlineStr">
        <is>
          <t>Osteonecrosis of the jaw (กระดูกขากรรไกรเน่าเสีย)</t>
        </is>
      </c>
      <c r="F47" s="32" t="inlineStr">
        <is>
          <t>Epistaxis</t>
        </is>
      </c>
      <c r="G47" s="32" t="inlineStr">
        <is>
          <t>Transient flu-like syndrome</t>
        </is>
      </c>
      <c r="H47" s="32" t="inlineStr">
        <is>
          <t>Cardiac rhythm interruption</t>
        </is>
      </c>
      <c r="I47" s="32" t="n">
        <v>2</v>
      </c>
      <c r="J47" s="32"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2" t="n"/>
      <c r="L47" s="32" t="inlineStr">
        <is>
          <t>Osteoporosis</t>
        </is>
      </c>
      <c r="M47" s="32" t="inlineStr">
        <is>
          <t>Clinic</t>
        </is>
      </c>
      <c r="N47" s="32" t="inlineStr">
        <is>
          <t>Bisphosphonates ADR: Osteonecrosis of the Jaw (ONJ) ต้องตรวจและทำหัตถการทันตกรรมก่อนเริ่มยา</t>
        </is>
      </c>
      <c r="O47" s="32" t="inlineStr">
        <is>
          <t>ข้อสอบจริง</t>
        </is>
      </c>
      <c r="P47" s="32" t="inlineStr">
        <is>
          <t>2562</t>
        </is>
      </c>
    </row>
    <row r="48" ht="409.6" customHeight="1" s="49">
      <c r="A48" s="32" t="n">
        <v>46</v>
      </c>
      <c r="B48" s="32" t="inlineStr">
        <is>
          <t>ข้อใดคือกลไกการออกฤทธิ์ทางเภสัชวิทยาในการต้านการอักเสบของยากลุ่ม Corticosteroids ในร่างกาย</t>
        </is>
      </c>
      <c r="C48" s="32" t="n"/>
      <c r="D48" s="32" t="inlineStr">
        <is>
          <t>รบกวนการจำลองตัวของดีเอ็นเอ (DNA synthesis)</t>
        </is>
      </c>
      <c r="E48" s="32" t="inlineStr">
        <is>
          <t>ยับยั้งการหลั่งสาร Cytokine IL-2</t>
        </is>
      </c>
      <c r="F48" s="32" t="inlineStr">
        <is>
          <t>ยับยั้งการสังเคราะห์และหลั่งสาร Melatonin</t>
        </is>
      </c>
      <c r="G48" s="32" t="inlineStr">
        <is>
          <t>ยับยั้งการสังเคราะห์สาร Ergosterol ที่ผนังเซลล์</t>
        </is>
      </c>
      <c r="H48" s="32" t="inlineStr">
        <is>
          <t>ยับยั้งการทำงานของเอนไซม์ Phospholipase A2</t>
        </is>
      </c>
      <c r="I48" s="32" t="n">
        <v>5</v>
      </c>
      <c r="J48" s="32"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2" t="n"/>
      <c r="L48" s="32" t="inlineStr">
        <is>
          <t>Osteoarthritis</t>
        </is>
      </c>
      <c r="M48" s="32" t="inlineStr">
        <is>
          <t>Clinic</t>
        </is>
      </c>
      <c r="N48" s="32" t="inlineStr">
        <is>
          <t>Steroids Mechanism: จับกับ Glucocorticoid receptor ยับยั้ง NF-kB และลดการสร้าง Pro-inflammatory cytokines</t>
        </is>
      </c>
      <c r="O48" s="32" t="inlineStr">
        <is>
          <t>ข้อสอบจริง</t>
        </is>
      </c>
      <c r="P48" s="32" t="inlineStr">
        <is>
          <t>2562</t>
        </is>
      </c>
    </row>
    <row r="49" ht="409.6" customHeight="1" s="49">
      <c r="A49" s="32" t="n">
        <v>47</v>
      </c>
      <c r="B49" s="32"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2" t="n"/>
      <c r="D49" s="32" t="inlineStr">
        <is>
          <t>มากกว่า 2.5</t>
        </is>
      </c>
      <c r="E49" s="32" t="inlineStr">
        <is>
          <t>ระหว่าง 1.0 ถึง 2.5</t>
        </is>
      </c>
      <c r="F49" s="32" t="inlineStr">
        <is>
          <t>ระหว่าง -1.0 ถึง 1.0</t>
        </is>
      </c>
      <c r="G49" s="32" t="inlineStr">
        <is>
          <t>ระหว่าง -2.5 ถึง -1.0</t>
        </is>
      </c>
      <c r="H49" s="32" t="inlineStr">
        <is>
          <t>น้อยกว่าหรือเท่ากับ -2.5</t>
        </is>
      </c>
      <c r="I49" s="32" t="n">
        <v>5</v>
      </c>
      <c r="J49" s="32"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2" t="n"/>
      <c r="L49" s="32" t="inlineStr">
        <is>
          <t>Osteoporosis</t>
        </is>
      </c>
      <c r="M49" s="32" t="inlineStr">
        <is>
          <t>Clinic</t>
        </is>
      </c>
      <c r="N49" s="32" t="inlineStr">
        <is>
          <t>BMD Criteria: WHO เกณฑ์ Osteoporosis คือ T-score ≤ -2.5 SD</t>
        </is>
      </c>
      <c r="O49" s="32" t="inlineStr">
        <is>
          <t>ข้อสอบจริง</t>
        </is>
      </c>
      <c r="P49" s="32" t="inlineStr">
        <is>
          <t>2562</t>
        </is>
      </c>
    </row>
    <row r="50" ht="409.6" customHeight="1" s="49">
      <c r="A50" s="32" t="n">
        <v>48</v>
      </c>
      <c r="B50" s="32" t="inlineStr">
        <is>
          <t>จากข้อมูลกรณีศึกษาข้างต้น ผู้ป่วยรายนี้ควรได้รับการวินิจฉัยว่าเป็นโรคในข้อใดต่อไปนี้</t>
        </is>
      </c>
      <c r="C50" s="32" t="n"/>
      <c r="D50" s="32" t="inlineStr">
        <is>
          <t>Osteoporosis</t>
        </is>
      </c>
      <c r="E50" s="32" t="inlineStr">
        <is>
          <t>Osteopenia</t>
        </is>
      </c>
      <c r="F50" s="32" t="inlineStr">
        <is>
          <t>Osteoarthritis</t>
        </is>
      </c>
      <c r="G50" s="32" t="inlineStr">
        <is>
          <t>Osteosarcoma</t>
        </is>
      </c>
      <c r="H50" s="32" t="inlineStr">
        <is>
          <t>Osteomyelitis</t>
        </is>
      </c>
      <c r="I50" s="32" t="n">
        <v>1</v>
      </c>
      <c r="J50" s="32"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2" t="n"/>
      <c r="L50" s="32" t="inlineStr">
        <is>
          <t>Osteoporosis</t>
        </is>
      </c>
      <c r="M50" s="32" t="inlineStr">
        <is>
          <t>Clinic</t>
        </is>
      </c>
      <c r="N50" s="32" t="inlineStr">
        <is>
          <t>Osteoporosis Fragility Fracture: ผู้สูงอายุหกล้มกระดูกข้อมือหัก ร่วมกับ T-score ≤ -2.5 วินิจฉัย Osteoporosis</t>
        </is>
      </c>
      <c r="O50" s="32" t="inlineStr">
        <is>
          <t>ข้อสอบจริง</t>
        </is>
      </c>
      <c r="P50" s="32" t="inlineStr">
        <is>
          <t>2561</t>
        </is>
      </c>
    </row>
    <row r="51" ht="409.6" customHeight="1" s="49">
      <c r="A51" s="32" t="n">
        <v>49</v>
      </c>
      <c r="B51" s="32" t="inlineStr">
        <is>
          <t>ข้อใดต่อไปนี้จัดเป็นปัจจัยเสี่ยงของการเกิดโรคกระดูกพรุนของผู้ป่วยรายนี้</t>
        </is>
      </c>
      <c r="C51" s="32" t="n"/>
      <c r="D51" s="32" t="inlineStr">
        <is>
          <t>เพศหญิงและอายุที่มากขึ้น (วัยหมดประจำเดือน)</t>
        </is>
      </c>
      <c r="E51" s="32" t="inlineStr">
        <is>
          <t>การใช้ยากลุ่มขับปัสสาวะ Hydrochlorothiazide (HCTZ)</t>
        </is>
      </c>
      <c r="F51" s="32" t="inlineStr">
        <is>
          <t>การใช้ยากลุ่ม Calcium channel blockers (เช่น Nifedipine)</t>
        </is>
      </c>
      <c r="G51" s="32" t="inlineStr">
        <is>
          <t>การมีโรคประจำตัวเป็นความดันโลหิตสูง</t>
        </is>
      </c>
      <c r="H51" s="32" t="inlineStr">
        <is>
          <t>ประวัติครอบครัวที่คุณป้าเป็นโรคข้อเสื่อม</t>
        </is>
      </c>
      <c r="I51" s="32" t="n">
        <v>1</v>
      </c>
      <c r="J51" s="32"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2" t="n"/>
      <c r="L51" s="32" t="inlineStr">
        <is>
          <t>Osteoporosis</t>
        </is>
      </c>
      <c r="M51" s="32" t="inlineStr">
        <is>
          <t>Clinic</t>
        </is>
      </c>
      <c r="N51" s="32" t="inlineStr">
        <is>
          <t>Osteoporosis Risk Factors: วัยหมดประจำเดือน ขาดฮอร์โมน Estrogen ทำให้ Osteoclast สลายกระดูกเด่น</t>
        </is>
      </c>
      <c r="O51" s="32" t="inlineStr">
        <is>
          <t>ข้อสอบจริง</t>
        </is>
      </c>
      <c r="P51" s="32" t="inlineStr">
        <is>
          <t>2561</t>
        </is>
      </c>
    </row>
    <row r="52" ht="409.6" customHeight="1" s="49">
      <c r="A52" s="32" t="n">
        <v>50</v>
      </c>
      <c r="B52" s="32"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2" t="n"/>
      <c r="D52" s="32" t="inlineStr">
        <is>
          <t>Cystitis</t>
        </is>
      </c>
      <c r="E52" s="32" t="inlineStr">
        <is>
          <t>Diabetes</t>
        </is>
      </c>
      <c r="F52" s="32" t="inlineStr">
        <is>
          <t>Psoriasis</t>
        </is>
      </c>
      <c r="G52" s="32" t="inlineStr">
        <is>
          <t>Epilepsy</t>
        </is>
      </c>
      <c r="H52" s="32" t="inlineStr">
        <is>
          <t>Peptic ulcer</t>
        </is>
      </c>
      <c r="I52" s="32" t="n">
        <v>5</v>
      </c>
      <c r="J52" s="32"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2" t="n"/>
      <c r="L52" s="32" t="inlineStr">
        <is>
          <t>Osteoarthritis / Herbal Medicine</t>
        </is>
      </c>
      <c r="M52" s="32" t="inlineStr">
        <is>
          <t>Clinic</t>
        </is>
      </c>
      <c r="N52" s="32" t="inlineStr">
        <is>
          <t>Derris scandens Caution: เถาวัลย์เปรียงยับยั้ง COX มีฤทธิ์ระคายเคืองกระเพาะอาหาร ระวังใน Peptic ulcer</t>
        </is>
      </c>
      <c r="O52" s="32" t="inlineStr">
        <is>
          <t>ข้อสอบจริง</t>
        </is>
      </c>
      <c r="P52" s="32" t="inlineStr">
        <is>
          <t>2561</t>
        </is>
      </c>
    </row>
    <row r="53" ht="409.6" customHeight="1" s="49">
      <c r="A53" s="32" t="n">
        <v>51</v>
      </c>
      <c r="B53" s="32"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2" t="n"/>
      <c r="D53" s="32" t="inlineStr">
        <is>
          <t>Raloxifene</t>
        </is>
      </c>
      <c r="E53" s="32" t="inlineStr">
        <is>
          <t>Calcitonin</t>
        </is>
      </c>
      <c r="F53" s="32" t="inlineStr">
        <is>
          <t>Denosumab</t>
        </is>
      </c>
      <c r="G53" s="32" t="inlineStr">
        <is>
          <t>Teriparatide</t>
        </is>
      </c>
      <c r="H53" s="32" t="inlineStr">
        <is>
          <t>Alendronate</t>
        </is>
      </c>
      <c r="I53" s="32" t="n">
        <v>5</v>
      </c>
      <c r="J53" s="32"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2" t="n"/>
      <c r="L53" s="32" t="inlineStr">
        <is>
          <t>Osteoporosis</t>
        </is>
      </c>
      <c r="M53" s="32" t="inlineStr">
        <is>
          <t>Clinic</t>
        </is>
      </c>
      <c r="N53" s="32" t="inlineStr">
        <is>
          <t>Osteoporosis Secondary Prevention: Alendronate เป็นยาทางเลือกแรกในการป้องกันกระดูกหักซ้ำ</t>
        </is>
      </c>
      <c r="O53" s="32" t="inlineStr">
        <is>
          <t>ข้อสอบจริง</t>
        </is>
      </c>
      <c r="P53" s="32" t="inlineStr">
        <is>
          <t>2561</t>
        </is>
      </c>
    </row>
    <row r="54" ht="409.6" customHeight="1" s="49">
      <c r="A54" s="32" t="n">
        <v>52</v>
      </c>
      <c r="B54" s="32"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2" t="n"/>
      <c r="D54" s="32" t="inlineStr">
        <is>
          <t>Hyponatremia</t>
        </is>
      </c>
      <c r="E54" s="32" t="inlineStr">
        <is>
          <t>Hypercalcemia</t>
        </is>
      </c>
      <c r="F54" s="32" t="inlineStr">
        <is>
          <t>Ketoacidosis</t>
        </is>
      </c>
      <c r="G54" s="32" t="inlineStr">
        <is>
          <t>Respiratory acidosis</t>
        </is>
      </c>
      <c r="H54" s="32" t="inlineStr">
        <is>
          <t>Osteonecrosis of the jaw (กระดูกขากรรไกรเน่าเสีย)</t>
        </is>
      </c>
      <c r="I54" s="32" t="n">
        <v>5</v>
      </c>
      <c r="J54" s="32"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2" t="n"/>
      <c r="L54" s="32" t="inlineStr">
        <is>
          <t>Osteoporosis</t>
        </is>
      </c>
      <c r="M54" s="32" t="inlineStr">
        <is>
          <t>Clinic</t>
        </is>
      </c>
      <c r="N54" s="32" t="inlineStr">
        <is>
          <t>Bisphosphonates Rare ADR: ONJ และ Atypical femoral fracture (AFF) สัมพันธ์กับการใช้ยาระยะยาว</t>
        </is>
      </c>
      <c r="O54" s="32" t="inlineStr">
        <is>
          <t>ข้อสอบจริง</t>
        </is>
      </c>
      <c r="P54" s="32" t="inlineStr">
        <is>
          <t>2561</t>
        </is>
      </c>
    </row>
    <row r="55" ht="409.6" customHeight="1" s="49">
      <c r="A55" s="32" t="n">
        <v>53</v>
      </c>
      <c r="B55" s="32" t="inlineStr">
        <is>
          <t>จากกรณีศึกษา ยาตัวใดในรายการยาที่ผู้ป่วยได้รับที่มีความเป็นพิษต่อไตสูงสุดหากใช้อย่างต่อเนื่องเป็นเวลานาน</t>
        </is>
      </c>
      <c r="C55" s="32" t="n"/>
      <c r="D55" s="32" t="inlineStr">
        <is>
          <t>Risedronate</t>
        </is>
      </c>
      <c r="E55" s="32" t="inlineStr">
        <is>
          <t>Diclofenac</t>
        </is>
      </c>
      <c r="F55" s="32" t="inlineStr">
        <is>
          <t>Glucosamine</t>
        </is>
      </c>
      <c r="G55" s="32" t="inlineStr">
        <is>
          <t>Vitamin B complex</t>
        </is>
      </c>
      <c r="H55" s="32" t="inlineStr">
        <is>
          <t>Calcium carbonate</t>
        </is>
      </c>
      <c r="I55" s="32" t="n">
        <v>2</v>
      </c>
      <c r="J55" s="32"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2" t="n"/>
      <c r="L55" s="32" t="inlineStr">
        <is>
          <t>Osteoarthritis</t>
        </is>
      </c>
      <c r="M55" s="32" t="inlineStr">
        <is>
          <t>Clinic</t>
        </is>
      </c>
      <c r="N55" s="32" t="inlineStr">
        <is>
          <t>NSAIDs Renal Safety: ยับยั้ง Prostaglandins ลดเลือดไปเลี้ยงไต ส่งผลให้ Scr สูงขึ้นและเกิดไตวาย</t>
        </is>
      </c>
      <c r="O55" s="32" t="inlineStr">
        <is>
          <t>ข้อสอบจริง</t>
        </is>
      </c>
      <c r="P55" s="32" t="inlineStr">
        <is>
          <t>2559</t>
        </is>
      </c>
    </row>
    <row r="56" ht="409.6" customHeight="1" s="49">
      <c r="A56" s="32" t="n">
        <v>54</v>
      </c>
      <c r="B56" s="32" t="inlineStr">
        <is>
          <t>ข้อความใดต่อไปนี้อธิบายคำแนะนำในการรับประทานยา Risedronate ที่ ไม่ถูกต้อง</t>
        </is>
      </c>
      <c r="C56" s="32" t="n"/>
      <c r="D56" s="32" t="inlineStr">
        <is>
          <t>ควรรับประทานยาวันเดียวกันในแต่ละสัปดาห์</t>
        </is>
      </c>
      <c r="E56" s="32" t="inlineStr">
        <is>
          <t>ยาอาจทำให้เกิดการระคายเคืองและมีแผลที่หลอดอาหารได้</t>
        </is>
      </c>
      <c r="F56" s="32" t="inlineStr">
        <is>
          <t>หลังรับประทานยาแล้ว ต้องนั่งหรือยืนตัวตรงอย่างน้อย 30 นาที</t>
        </is>
      </c>
      <c r="G56" s="32" t="inlineStr">
        <is>
          <t>ควรรับประทานยาก่อนอาหารอย่างน้อย 1 ชั่วโมง</t>
        </is>
      </c>
      <c r="H56" s="32" t="inlineStr">
        <is>
          <t>ควรรับประทานยาร่วมกับนมหรือยาลดกรดเพื่อเพิ่มประสิทธิภาพการดูดซึมยา</t>
        </is>
      </c>
      <c r="I56" s="32" t="n">
        <v>5</v>
      </c>
      <c r="J56" s="32"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32" t="n"/>
      <c r="L56" s="32" t="inlineStr">
        <is>
          <t>Osteoarthritis</t>
        </is>
      </c>
      <c r="M56" s="32" t="inlineStr">
        <is>
          <t>Clinic</t>
        </is>
      </c>
      <c r="N56" s="32" t="inlineStr">
        <is>
          <t>Bisphosphonates Administration: ทานตอนเช้าก่อนอาหาร 30 นาที ดื่มน้ำเปล่าเต็มแก้ว และห้ามนอนราบ 30 นาที</t>
        </is>
      </c>
      <c r="O56" s="32" t="inlineStr">
        <is>
          <t>ข้อสอบจริง</t>
        </is>
      </c>
      <c r="P56" s="32" t="inlineStr">
        <is>
          <t>2559</t>
        </is>
      </c>
    </row>
    <row r="57" ht="409.6" customHeight="1" s="49">
      <c r="A57" s="32" t="n">
        <v>55</v>
      </c>
      <c r="B57" s="32"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2" t="n"/>
      <c r="D57" s="32" t="inlineStr">
        <is>
          <t>Risedronate</t>
        </is>
      </c>
      <c r="E57" s="32" t="inlineStr">
        <is>
          <t>Diclofenac</t>
        </is>
      </c>
      <c r="F57" s="32" t="inlineStr">
        <is>
          <t>Calcium carbonate</t>
        </is>
      </c>
      <c r="G57" s="32" t="inlineStr">
        <is>
          <t>Glucosamine</t>
        </is>
      </c>
      <c r="H57" s="32" t="inlineStr">
        <is>
          <t>พฤติกรรมการไม่ชอบออกกำลังกาย</t>
        </is>
      </c>
      <c r="I57" s="32" t="n">
        <v>2</v>
      </c>
      <c r="J57" s="32"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2" t="n"/>
      <c r="L57" s="32" t="inlineStr">
        <is>
          <t>Osteoarthritis</t>
        </is>
      </c>
      <c r="M57" s="32" t="inlineStr">
        <is>
          <t>Clinic</t>
        </is>
      </c>
      <c r="N57" s="32" t="inlineStr">
        <is>
          <t>NSAIDs Blood Pressure: NSAIDs ยับยั้ง Renal PG ทำให้เกิดการคั่งของโซเดียมและน้ำ ส่งผลให้ความดันโลหิตสูงขึ้น</t>
        </is>
      </c>
      <c r="O57" s="32" t="inlineStr">
        <is>
          <t>ข้อสอบจริง</t>
        </is>
      </c>
      <c r="P57" s="32" t="inlineStr">
        <is>
          <t>2559</t>
        </is>
      </c>
    </row>
    <row r="58" ht="409.6" customHeight="1" s="49">
      <c r="A58" s="32" t="n">
        <v>56</v>
      </c>
      <c r="B58" s="32"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2" t="n"/>
      <c r="D58" s="32" t="inlineStr">
        <is>
          <t>Ibuprofen</t>
        </is>
      </c>
      <c r="E58" s="32" t="inlineStr">
        <is>
          <t>Diclofenac</t>
        </is>
      </c>
      <c r="F58" s="32" t="inlineStr">
        <is>
          <t>Naproxen</t>
        </is>
      </c>
      <c r="G58" s="32" t="inlineStr">
        <is>
          <t>Celecoxib</t>
        </is>
      </c>
      <c r="H58" s="32" t="inlineStr">
        <is>
          <t>Piroxicam</t>
        </is>
      </c>
      <c r="I58" s="32" t="n">
        <v>3</v>
      </c>
      <c r="J58" s="32"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2" t="n"/>
      <c r="L58" s="32" t="inlineStr">
        <is>
          <t>Osteoarthritis</t>
        </is>
      </c>
      <c r="M58" s="32" t="inlineStr">
        <is>
          <t>Clinic</t>
        </is>
      </c>
      <c r="N58" s="32" t="inlineStr">
        <is>
          <t>ACR 2019 Knee OA: Strongly recommend Topical NSAIDs over oral NSAIDs; Exercise &amp; weight management are core non-pharmacologic interventions.</t>
        </is>
      </c>
      <c r="O58" s="32" t="inlineStr">
        <is>
          <t>ข้อสอบจริง</t>
        </is>
      </c>
      <c r="P58" s="32" t="inlineStr">
        <is>
          <t>2559</t>
        </is>
      </c>
    </row>
    <row r="59" ht="409.6" customHeight="1" s="49">
      <c r="A59" s="32" t="n">
        <v>57</v>
      </c>
      <c r="B59" s="32" t="inlineStr">
        <is>
          <t>ผู้ป่วยรายนี้ควรได้รับยาในข้อใดเป็นทางเลือกแรก (First-line) สำหรับการบรรเทาอาการปวดตามแนวทางเวชปฏิบัติ</t>
        </is>
      </c>
      <c r="C59" s="32" t="n"/>
      <c r="D59" s="32" t="inlineStr">
        <is>
          <t>Tramadol</t>
        </is>
      </c>
      <c r="E59" s="32" t="inlineStr">
        <is>
          <t>Piroxicam</t>
        </is>
      </c>
      <c r="F59" s="32" t="inlineStr">
        <is>
          <t>Colchicine</t>
        </is>
      </c>
      <c r="G59" s="32" t="inlineStr">
        <is>
          <t>Acetaminophen</t>
        </is>
      </c>
      <c r="H59" s="32" t="inlineStr">
        <is>
          <t>Orphenadrine + Paracetamol</t>
        </is>
      </c>
      <c r="I59" s="32" t="n">
        <v>4</v>
      </c>
      <c r="J59" s="32"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2" t="n"/>
      <c r="L59" s="32" t="inlineStr">
        <is>
          <t>Gout</t>
        </is>
      </c>
      <c r="M59" s="32" t="inlineStr">
        <is>
          <t>Clinic</t>
        </is>
      </c>
      <c r="N59" s="32" t="inlineStr">
        <is>
          <t>OA Treatment Hierarchy: Paracetamol หรือ Topical NSAIDs เป็นตัวเลือกลำดับแรกในข้อเข่าเสื่อม</t>
        </is>
      </c>
      <c r="O59" s="32" t="inlineStr">
        <is>
          <t>ข้อสอบจริง</t>
        </is>
      </c>
      <c r="P59" s="32" t="inlineStr">
        <is>
          <t>2559</t>
        </is>
      </c>
    </row>
    <row r="60" ht="409.6" customHeight="1" s="49">
      <c r="A60" s="32" t="n">
        <v>58</v>
      </c>
      <c r="B60" s="32" t="inlineStr">
        <is>
          <t>ยา Naproxen มีกลไกการออกฤทธิ์ทางเภสัชวิทยาต้านการอักเสบอย่างไร</t>
        </is>
      </c>
      <c r="C60" s="32" t="n"/>
      <c r="D60" s="32" t="inlineStr">
        <is>
          <t>ลดการสร้างสาร Leukotriene</t>
        </is>
      </c>
      <c r="E60" s="32" t="inlineStr">
        <is>
          <t>ลดการสร้างสาร Thromboxane A2</t>
        </is>
      </c>
      <c r="F60" s="32" t="inlineStr">
        <is>
          <t>ยับยั้งการทำงานของ Prostaglandin receptor</t>
        </is>
      </c>
      <c r="G60" s="32" t="inlineStr">
        <is>
          <t>ยับยั้งการทำงานของเอนไซม์ Lipo-oxygenase</t>
        </is>
      </c>
      <c r="H60" s="32" t="inlineStr">
        <is>
          <t>ยับยั้งการทำงานของเอนไซม์ Cyclo-oxygenase</t>
        </is>
      </c>
      <c r="I60" s="32" t="n">
        <v>5</v>
      </c>
      <c r="J60" s="32"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2" t="n"/>
      <c r="L60" s="32" t="inlineStr">
        <is>
          <t>Gout</t>
        </is>
      </c>
      <c r="M60" s="32" t="inlineStr">
        <is>
          <t>Clinic</t>
        </is>
      </c>
      <c r="N60" s="32" t="inlineStr">
        <is>
          <t>NSAIDs Mechanism: ยับยั้งเอนไซม์ Cyclooxygenase (COX) ลดการสร้าง Prostaglandins บรรเทาปวดอักเสบ</t>
        </is>
      </c>
      <c r="O60" s="32" t="inlineStr">
        <is>
          <t>ข้อสอบจริง</t>
        </is>
      </c>
      <c r="P60" s="32" t="inlineStr">
        <is>
          <t>2559</t>
        </is>
      </c>
    </row>
    <row r="61" ht="409.6" customHeight="1" s="49">
      <c r="A61" s="32" t="n">
        <v>59</v>
      </c>
      <c r="B61" s="32"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2" t="n"/>
      <c r="D61" s="32" t="inlineStr">
        <is>
          <t>เปลี่ยนเป็นยา Celecoxib</t>
        </is>
      </c>
      <c r="E61" s="32" t="inlineStr">
        <is>
          <t>เปลี่ยนเป็นยา Tramadol</t>
        </is>
      </c>
      <c r="F61" s="32" t="inlineStr">
        <is>
          <t>เปลี่ยนเป็นยา Methotrexate</t>
        </is>
      </c>
      <c r="G61" s="32" t="inlineStr">
        <is>
          <t>รับประทาน Naproxen 250 mg ร่วมกับ Antacid</t>
        </is>
      </c>
      <c r="H61" s="32" t="inlineStr">
        <is>
          <t>รับประทาน Naproxen 500 mg ร่วมกับ Omeprazole</t>
        </is>
      </c>
      <c r="I61" s="32" t="n">
        <v>5</v>
      </c>
      <c r="J61" s="32"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2" t="n"/>
      <c r="L61" s="32" t="inlineStr">
        <is>
          <t>Gout</t>
        </is>
      </c>
      <c r="M61" s="32" t="inlineStr">
        <is>
          <t>Clinic</t>
        </is>
      </c>
      <c r="N61" s="32" t="inlineStr">
        <is>
          <t>NSAIDs GI Prevention: ให้ PPI (เช่น Omeprazole) ร่วมกับ NSAID ช่วยป้องกันการเกิด Gastric &amp; Duodenal ulcers</t>
        </is>
      </c>
      <c r="O61" s="32" t="inlineStr">
        <is>
          <t>ข้อสอบจริง</t>
        </is>
      </c>
      <c r="P61" s="32" t="inlineStr">
        <is>
          <t>2559</t>
        </is>
      </c>
    </row>
    <row r="62" ht="409.6" customHeight="1" s="49">
      <c r="A62" s="32" t="n">
        <v>60</v>
      </c>
      <c r="B62" s="32"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2" t="n"/>
      <c r="D62" s="32" t="inlineStr">
        <is>
          <t>Renal toxicity</t>
        </is>
      </c>
      <c r="E62" s="32" t="inlineStr">
        <is>
          <t>Hepatotoxicity</t>
        </is>
      </c>
      <c r="F62" s="32" t="inlineStr">
        <is>
          <t>Retinal toxicity (พิษต่อจอประสาทตา)</t>
        </is>
      </c>
      <c r="G62" s="32" t="inlineStr">
        <is>
          <t>Hematologic toxicity</t>
        </is>
      </c>
      <c r="H62" s="32" t="inlineStr">
        <is>
          <t>Gastrointestinal toxicity</t>
        </is>
      </c>
      <c r="I62" s="32" t="n">
        <v>3</v>
      </c>
      <c r="J62" s="32"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2" t="n"/>
      <c r="L62" s="32" t="inlineStr">
        <is>
          <t>Gout</t>
        </is>
      </c>
      <c r="M62" s="32" t="inlineStr">
        <is>
          <t>Clinic</t>
        </is>
      </c>
      <c r="N62" s="32" t="inlineStr">
        <is>
          <t>Hydroxychloroquine Ocular Toxicity: ตกตะกอนที่ Retinal pigment epithelium ต้องตรวจลานสายตาและจอประสาทตาทุกปี</t>
        </is>
      </c>
      <c r="O62" s="32" t="inlineStr">
        <is>
          <t>ข้อสอบจริง</t>
        </is>
      </c>
      <c r="P62" s="32" t="inlineStr">
        <is>
          <t>2559</t>
        </is>
      </c>
    </row>
    <row r="63" ht="409.6" customHeight="1" s="49">
      <c r="A63" s="32" t="n">
        <v>61</v>
      </c>
      <c r="B63" s="32" t="inlineStr">
        <is>
          <t>สารสำคัญทางธรรมชาติที่มีผลต่อนวัตกรรมหรือการบำบัดสรรพคุณลดปวดอักเสบที่ผสมอยู่ในเจลพริกคือสารใด</t>
        </is>
      </c>
      <c r="C63" s="32" t="n"/>
      <c r="D63" s="32" t="inlineStr">
        <is>
          <t>Eugenol</t>
        </is>
      </c>
      <c r="E63" s="32" t="inlineStr">
        <is>
          <t>Capsaicin</t>
        </is>
      </c>
      <c r="F63" s="32" t="inlineStr">
        <is>
          <t>Piperazine</t>
        </is>
      </c>
      <c r="G63" s="32" t="inlineStr">
        <is>
          <t>Volatile oil</t>
        </is>
      </c>
      <c r="H63" s="32" t="inlineStr">
        <is>
          <t>Curcuminoid</t>
        </is>
      </c>
      <c r="I63" s="32" t="n">
        <v>2</v>
      </c>
      <c r="J63" s="32"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2" t="n"/>
      <c r="L63" s="32" t="inlineStr">
        <is>
          <t>Gout / Herbal Medicine</t>
        </is>
      </c>
      <c r="M63" s="32" t="inlineStr">
        <is>
          <t>Clinic</t>
        </is>
      </c>
      <c r="N63" s="32" t="inlineStr">
        <is>
          <t>Capsaicin Gel: สารสกัดจากพริก ยับยั้งการหลั่ง Substance P จากปลายประสาทรับความรู้สึกปวด</t>
        </is>
      </c>
      <c r="O63" s="32" t="inlineStr">
        <is>
          <t>ข้อสอบจริง</t>
        </is>
      </c>
      <c r="P63" s="32" t="inlineStr">
        <is>
          <t>2559</t>
        </is>
      </c>
    </row>
    <row r="64" ht="409.6" customHeight="1" s="49">
      <c r="A64" s="32" t="n">
        <v>62</v>
      </c>
      <c r="B64" s="32"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2" t="n"/>
      <c r="D64" s="32" t="inlineStr">
        <is>
          <t>อายุของผู้ป่วย</t>
        </is>
      </c>
      <c r="E64" s="32" t="inlineStr">
        <is>
          <t>การเกิดพยาธิสภาพที่ข้อเข่าทั้งสองข้างพร้อมกัน</t>
        </is>
      </c>
      <c r="F64" s="32" t="inlineStr">
        <is>
          <t>ตรวจคลำดูแล้วบวมเล็กน้อย ไม่มีปวดแดงร้อนรุนแรง</t>
        </is>
      </c>
      <c r="G64" s="32" t="inlineStr">
        <is>
          <t>มีอาการข้อฝืดขัดหลังตื่นนอนตอนเช้านานน้อยกว่า 30 นาที</t>
        </is>
      </c>
      <c r="H64" s="32" t="inlineStr">
        <is>
          <t>มีเสียงกรอบแกรบในข้อเข่าขณะขยับเคลื่อนไหว</t>
        </is>
      </c>
      <c r="I64" s="32" t="n">
        <v>2</v>
      </c>
      <c r="J64" s="32"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2" t="n"/>
      <c r="L64" s="32" t="inlineStr">
        <is>
          <t>Osteoarthritis</t>
        </is>
      </c>
      <c r="M64" s="32" t="inlineStr">
        <is>
          <t>Clinic</t>
        </is>
      </c>
      <c r="N64" s="32" t="inlineStr">
        <is>
          <t>OA Diagnostic Criteria: Morning stiffness นานเกิน 1 ชั่วโมง เป็นลักษณะของ RA ไม่ใช่ OA (OA &lt; 30 นาที)</t>
        </is>
      </c>
      <c r="O64" s="32" t="inlineStr">
        <is>
          <t>ข้อสอบจริง</t>
        </is>
      </c>
      <c r="P64" s="32" t="inlineStr">
        <is>
          <t>2558</t>
        </is>
      </c>
    </row>
    <row r="65" ht="409.6" customHeight="1" s="49">
      <c r="A65" s="32" t="n">
        <v>63</v>
      </c>
      <c r="B65" s="32"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2" t="n"/>
      <c r="D65" s="32" t="inlineStr">
        <is>
          <t>Paracetamol (Acetaminophen)</t>
        </is>
      </c>
      <c r="E65" s="32" t="inlineStr">
        <is>
          <t>Glucosamine sulfate</t>
        </is>
      </c>
      <c r="F65" s="32" t="inlineStr">
        <is>
          <t>Diclofenac sodium</t>
        </is>
      </c>
      <c r="G65" s="32" t="inlineStr">
        <is>
          <t>Tramadol</t>
        </is>
      </c>
      <c r="H65" s="32" t="inlineStr">
        <is>
          <t>Naproxen</t>
        </is>
      </c>
      <c r="I65" s="32" t="n">
        <v>1</v>
      </c>
      <c r="J65" s="32"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2" t="n"/>
      <c r="L65" s="32" t="inlineStr">
        <is>
          <t>Osteoarthritis</t>
        </is>
      </c>
      <c r="M65" s="32" t="inlineStr">
        <is>
          <t>Clinic</t>
        </is>
      </c>
      <c r="N65" s="32" t="inlineStr">
        <is>
          <t>OA First-line Analgesic: Paracetamol ขนาดไม่เกิน 3,000-4,000 mg/day เหมาะสำหรับ Mild-to-moderate OA pain</t>
        </is>
      </c>
      <c r="O65" s="32" t="inlineStr">
        <is>
          <t>ข้อสอบจริง</t>
        </is>
      </c>
      <c r="P65" s="32" t="inlineStr">
        <is>
          <t>2558</t>
        </is>
      </c>
    </row>
    <row r="66" ht="409.6" customHeight="1" s="49">
      <c r="A66" s="32" t="n">
        <v>64</v>
      </c>
      <c r="B66" s="32"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2" t="n"/>
      <c r="D66" s="32" t="inlineStr">
        <is>
          <t>ขมิ้นชัน</t>
        </is>
      </c>
      <c r="E66" s="32" t="inlineStr">
        <is>
          <t>ใบฝรั่ง</t>
        </is>
      </c>
      <c r="F66" s="32" t="inlineStr">
        <is>
          <t>เมล็ดน้อยหน่า</t>
        </is>
      </c>
      <c r="G66" s="32" t="inlineStr">
        <is>
          <t>เถาวัลย์เปรียง</t>
        </is>
      </c>
      <c r="H66" s="32" t="inlineStr">
        <is>
          <t>เจลพริก</t>
        </is>
      </c>
      <c r="I66" s="32" t="n">
        <v>1</v>
      </c>
      <c r="J66" s="32"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2" t="n"/>
      <c r="L66" s="32" t="inlineStr">
        <is>
          <t>Osteoarthritis / Herbal Medicine</t>
        </is>
      </c>
      <c r="M66" s="32" t="inlineStr">
        <is>
          <t>Clinic</t>
        </is>
      </c>
      <c r="N66" s="32" t="inlineStr">
        <is>
          <t>Curcumin in Knee OA: สารสกัดขมิ้นชัน มีฤทธิ์ลดปวดข้อเข่าเสื่อมได้ดีเทียบเท่า Ibuprofen และ GI safety สูงกว่า</t>
        </is>
      </c>
      <c r="O66" s="32" t="inlineStr">
        <is>
          <t>ข้อสอบจริง</t>
        </is>
      </c>
      <c r="P66" s="32" t="inlineStr">
        <is>
          <t>2558</t>
        </is>
      </c>
    </row>
    <row r="67" ht="409.6" customHeight="1" s="49">
      <c r="A67" s="32" t="n">
        <v>65</v>
      </c>
      <c r="B67" s="32"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2" t="n"/>
      <c r="D67" s="32" t="inlineStr">
        <is>
          <t>Cimetidine</t>
        </is>
      </c>
      <c r="E67" s="32" t="inlineStr">
        <is>
          <t>Omeprazole</t>
        </is>
      </c>
      <c r="F67" s="32" t="inlineStr">
        <is>
          <t>Sucralfate</t>
        </is>
      </c>
      <c r="G67" s="32" t="inlineStr">
        <is>
          <t>Antacid</t>
        </is>
      </c>
      <c r="H67" s="32" t="inlineStr">
        <is>
          <t>Misoprostol</t>
        </is>
      </c>
      <c r="I67" s="32" t="n">
        <v>2</v>
      </c>
      <c r="J67" s="32"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2" t="n"/>
      <c r="L67" s="32" t="inlineStr">
        <is>
          <t>Osteoarthritis</t>
        </is>
      </c>
      <c r="M67" s="32" t="inlineStr">
        <is>
          <t>Clinic</t>
        </is>
      </c>
      <c r="N67" s="32" t="inlineStr">
        <is>
          <t>PPI Co-prescription: Omeprazole เป็นยาทางเลือกมาตรฐานในการป้องกัน NSAID-induced ulcer</t>
        </is>
      </c>
      <c r="O67" s="32" t="inlineStr">
        <is>
          <t>ข้อสอบจริง</t>
        </is>
      </c>
      <c r="P67" s="32" t="inlineStr">
        <is>
          <t>2558</t>
        </is>
      </c>
    </row>
    <row r="68" ht="409.6" customHeight="1" s="49">
      <c r="A68" s="32" t="n">
        <v>66</v>
      </c>
      <c r="B68" s="32" t="inlineStr">
        <is>
          <t>ยากลุ่ม NSAIDs ตัวใดต่อไปนี้ที่มีความปลอดภัยและส่งผลกระทบต่อระบบหัวใจและหลอดเลือด (Cardiovascular safety) ต่ำที่สุด</t>
        </is>
      </c>
      <c r="C68" s="32" t="n"/>
      <c r="D68" s="32" t="inlineStr">
        <is>
          <t>Ibuprofen</t>
        </is>
      </c>
      <c r="E68" s="32" t="inlineStr">
        <is>
          <t>Diclofenac</t>
        </is>
      </c>
      <c r="F68" s="32" t="inlineStr">
        <is>
          <t>Naproxen</t>
        </is>
      </c>
      <c r="G68" s="32" t="inlineStr">
        <is>
          <t>Sulindac</t>
        </is>
      </c>
      <c r="H68" s="32" t="inlineStr">
        <is>
          <t>Parecoxib</t>
        </is>
      </c>
      <c r="I68" s="32" t="n">
        <v>5</v>
      </c>
      <c r="J68" s="32"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2" t="n"/>
      <c r="L68" s="32" t="inlineStr">
        <is>
          <t>Osteoarthritis</t>
        </is>
      </c>
      <c r="M68" s="32" t="inlineStr">
        <is>
          <t>Clinic</t>
        </is>
      </c>
      <c r="N68" s="32" t="inlineStr">
        <is>
          <t>NSAIDs CV Risk: Parecoxib / Selective COX-2 inhibitors มีความเสี่ยงต่อ CV events สูงสุด</t>
        </is>
      </c>
      <c r="O68" s="32" t="inlineStr">
        <is>
          <t>ข้อสอบจริง</t>
        </is>
      </c>
      <c r="P68" s="32" t="inlineStr">
        <is>
          <t>2558</t>
        </is>
      </c>
    </row>
    <row r="69" ht="409.6" customHeight="1" s="49">
      <c r="A69" s="32" t="n">
        <v>67</v>
      </c>
      <c r="B69" s="32" t="inlineStr">
        <is>
          <t>ปฏิกิริยาการแพ้ยาในผู้ป่วยรายนี้ (Toxic Epidermal Necrolysis: TEN) จัดอยู่ในการแพ้ยาประเภทใดตามสากล (Coombs and Gell classification)</t>
        </is>
      </c>
      <c r="C69" s="32" t="n"/>
      <c r="D69" s="32" t="inlineStr">
        <is>
          <t>Type I</t>
        </is>
      </c>
      <c r="E69" s="32" t="inlineStr">
        <is>
          <t>Type II</t>
        </is>
      </c>
      <c r="F69" s="32" t="inlineStr">
        <is>
          <t>Type III</t>
        </is>
      </c>
      <c r="G69" s="32" t="inlineStr">
        <is>
          <t>Type IV</t>
        </is>
      </c>
      <c r="H69" s="32" t="inlineStr">
        <is>
          <t>Mixed type</t>
        </is>
      </c>
      <c r="I69" s="32" t="n">
        <v>4</v>
      </c>
      <c r="J69" s="32"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2" t="n"/>
      <c r="L69" s="32" t="inlineStr">
        <is>
          <t>Gout</t>
        </is>
      </c>
      <c r="M69" s="32" t="inlineStr">
        <is>
          <t>Clinic</t>
        </is>
      </c>
      <c r="N69" s="32" t="inlineStr">
        <is>
          <t>TEN Hypersensitivity: จัดเป็น Type IV (Delayed cell-mediated) hypersensitivity กระตุ้นโดย CD8+ T cells</t>
        </is>
      </c>
      <c r="O69" s="32" t="inlineStr">
        <is>
          <t>ข้อสอบจริง</t>
        </is>
      </c>
      <c r="P69" s="32" t="inlineStr">
        <is>
          <t>2558</t>
        </is>
      </c>
    </row>
    <row r="70" ht="409.6" customHeight="1" s="49">
      <c r="A70" s="32" t="n">
        <v>68</v>
      </c>
      <c r="B70" s="32" t="inlineStr">
        <is>
          <t>ยาในข้อใดต่อไปนี้ที่เป็นสาเหตุหรือตัวกระตุ้นหลักที่มีโอกาสทำให้เกิดการแพ้ยารุนแรงชนิด TEN ในผู้ป่วยรายนี้มากที่สุด</t>
        </is>
      </c>
      <c r="C70" s="32" t="n"/>
      <c r="D70" s="32" t="inlineStr">
        <is>
          <t>การรับประทานยา Paracetamol</t>
        </is>
      </c>
      <c r="E70" s="32" t="inlineStr">
        <is>
          <t>การรับประทานยา Allopurinol</t>
        </is>
      </c>
      <c r="F70" s="32" t="inlineStr">
        <is>
          <t>ประวัติการเจ็บป่วยเป็นเบาหวานและไขมันในเลือดสูง</t>
        </is>
      </c>
      <c r="G70" s="32" t="inlineStr">
        <is>
          <t>เพศหญิงและสถานะการแต่งงานของผู้ป่วย</t>
        </is>
      </c>
      <c r="H70" s="32" t="inlineStr">
        <is>
          <t>สภาพแวดล้อมหรือโรคความดันโลหิตสูงที่เป็นอยู่</t>
        </is>
      </c>
      <c r="I70" s="32" t="n">
        <v>2</v>
      </c>
      <c r="J70" s="32"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2" t="n"/>
      <c r="L70" s="32" t="inlineStr">
        <is>
          <t>Gout</t>
        </is>
      </c>
      <c r="M70" s="32" t="inlineStr">
        <is>
          <t>Clinic</t>
        </is>
      </c>
      <c r="N70" s="32" t="inlineStr">
        <is>
          <t>Allopurinol-induced TEN: Allopurinol เป็นสาเหตุพบบ่อยอันดับต้น ๆ ของ SJS/TEN ในประเทศไทย</t>
        </is>
      </c>
      <c r="O70" s="32" t="inlineStr">
        <is>
          <t>ข้อสอบจริง</t>
        </is>
      </c>
      <c r="P70" s="32" t="inlineStr">
        <is>
          <t>2558</t>
        </is>
      </c>
    </row>
    <row r="71" ht="409.6" customHeight="1" s="49">
      <c r="A71" s="32" t="n">
        <v>69</v>
      </c>
      <c r="B71" s="32" t="inlineStr">
        <is>
          <t>ข้อใดต่อไปนี้ ไม่เกี่ยวข้อง หรือไม่ได้ใช้เป็นเกณฑ์การวินิจฉัยและการประเมินความรุนแรงของโรค Toxic Epidermal Necrolysis (TEN)</t>
        </is>
      </c>
      <c r="C71" s="32" t="n"/>
      <c r="D71" s="32" t="inlineStr">
        <is>
          <t>มีผื่นผิวหนังลอกไหม้มากกว่าร้อยละ 30 ของร่างกาย</t>
        </is>
      </c>
      <c r="E71" s="32" t="inlineStr">
        <is>
          <t>อาการนำเริ่มต้น เช่น มีไข้ เจ็บคอ และมีผื่นแดงเกิดขึ้น</t>
        </is>
      </c>
      <c r="F71" s="32" t="inlineStr">
        <is>
          <t>ประวัติได้รับยากลุ่มที่มีความถี่การแพ้สูง (High incidence drug)</t>
        </is>
      </c>
      <c r="G71" s="32" t="inlineStr">
        <is>
          <t>การเกิดแผลและผดพุพองตามเยื่อบุอวัยวะต่าง ๆ</t>
        </is>
      </c>
      <c r="H71" s="32" t="inlineStr">
        <is>
          <t>ระยะเวลาการเป็นโรคประจำตัวเรื้อรังนานกว่า 2 สัปดาห์ขึ้นไป</t>
        </is>
      </c>
      <c r="I71" s="32" t="n">
        <v>5</v>
      </c>
      <c r="J71" s="32"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2" t="n"/>
      <c r="L71" s="32" t="inlineStr">
        <is>
          <t>Gout</t>
        </is>
      </c>
      <c r="M71" s="32" t="inlineStr">
        <is>
          <t>Clinic</t>
        </is>
      </c>
      <c r="N71" s="32" t="inlineStr">
        <is>
          <t>TEN Diagnosis: เกณฑ์การวินิจฉัยประเมินจาก Skin detachment &gt; 30% BSA, Mucosal involvement, และ SCORTEN</t>
        </is>
      </c>
      <c r="O71" s="32" t="inlineStr">
        <is>
          <t>ข้อสอบจริง</t>
        </is>
      </c>
      <c r="P71" s="32" t="inlineStr">
        <is>
          <t>2558</t>
        </is>
      </c>
    </row>
    <row r="72" ht="409.6" customHeight="1" s="49">
      <c r="A72" s="32" t="n">
        <v>70</v>
      </c>
      <c r="B72" s="32"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2" t="n"/>
      <c r="D72" s="32" t="inlineStr">
        <is>
          <t>Mild severity</t>
        </is>
      </c>
      <c r="E72" s="32" t="inlineStr">
        <is>
          <t>Moderate severity</t>
        </is>
      </c>
      <c r="F72" s="32" t="inlineStr">
        <is>
          <t>Severe severity (หรือ Life-threatening)</t>
        </is>
      </c>
      <c r="G72" s="32" t="inlineStr">
        <is>
          <t>Minor severity</t>
        </is>
      </c>
      <c r="H72" s="32" t="inlineStr">
        <is>
          <t>Chronic severity</t>
        </is>
      </c>
      <c r="I72" s="32" t="n">
        <v>3</v>
      </c>
      <c r="J72" s="32"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2" t="n"/>
      <c r="L72" s="32" t="inlineStr">
        <is>
          <t>Gout</t>
        </is>
      </c>
      <c r="M72" s="32" t="inlineStr">
        <is>
          <t>Clinic</t>
        </is>
      </c>
      <c r="N72" s="32" t="inlineStr">
        <is>
          <t>TEN Severity Level: SJS/TEN เป็นอาการไม่พึงประสงค์ระดับ Life-threatening ที่มีอัตราการเสียชีวิตสูง</t>
        </is>
      </c>
      <c r="O72" s="32" t="inlineStr">
        <is>
          <t>ข้อสอบจริง</t>
        </is>
      </c>
      <c r="P72" s="32" t="inlineStr">
        <is>
          <t>2558</t>
        </is>
      </c>
    </row>
    <row r="73" ht="409.6" customHeight="1" s="49">
      <c r="A73" s="32" t="n">
        <v>71</v>
      </c>
      <c r="B73"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2" t="n"/>
      <c r="D73" s="32" t="inlineStr">
        <is>
          <t>Rheumatoid arthritis</t>
        </is>
      </c>
      <c r="E73" s="32" t="inlineStr">
        <is>
          <t>Osteoarthritis</t>
        </is>
      </c>
      <c r="F73" s="32" t="inlineStr">
        <is>
          <t>Osteoporosis</t>
        </is>
      </c>
      <c r="G73" s="32" t="inlineStr">
        <is>
          <t>Acute gout</t>
        </is>
      </c>
      <c r="H73" s="32" t="inlineStr">
        <is>
          <t>Osteomalacia</t>
        </is>
      </c>
      <c r="I73" s="32" t="n">
        <v>4</v>
      </c>
      <c r="J73" s="32"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2" t="n"/>
      <c r="L73" s="32" t="inlineStr">
        <is>
          <t>Gout</t>
        </is>
      </c>
      <c r="M73" s="32" t="inlineStr">
        <is>
          <t>Clinic</t>
        </is>
      </c>
      <c r="N73" s="32" t="inlineStr">
        <is>
          <t>ข้อ 1 Pharma Plus เล่มม่วง (เฉลยข้อ ง)</t>
        </is>
      </c>
      <c r="O73" s="32" t="inlineStr">
        <is>
          <t>ข้อสอบจริง</t>
        </is>
      </c>
      <c r="P73" s="32" t="inlineStr">
        <is>
          <t>Pharma Plus เล่มม่วง</t>
        </is>
      </c>
    </row>
    <row r="74" ht="409.6" customHeight="1" s="49">
      <c r="A74" s="32" t="n">
        <v>72</v>
      </c>
      <c r="B74"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2" t="n"/>
      <c r="D74" s="32" t="inlineStr">
        <is>
          <t>Paracetamol</t>
        </is>
      </c>
      <c r="E74" s="32" t="inlineStr">
        <is>
          <t>Probenecid</t>
        </is>
      </c>
      <c r="F74" s="32" t="inlineStr">
        <is>
          <t>Colchicine</t>
        </is>
      </c>
      <c r="G74" s="32" t="inlineStr">
        <is>
          <t>Tramadol</t>
        </is>
      </c>
      <c r="H74" s="32" t="inlineStr">
        <is>
          <t>Allopurinol</t>
        </is>
      </c>
      <c r="I74" s="32" t="n">
        <v>3</v>
      </c>
      <c r="J74" s="32"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2" t="n"/>
      <c r="L74" s="32" t="inlineStr">
        <is>
          <t>Gout</t>
        </is>
      </c>
      <c r="M74" s="32" t="inlineStr">
        <is>
          <t>Clinic</t>
        </is>
      </c>
      <c r="N74" s="32" t="inlineStr">
        <is>
          <t>ข้อ 2 Pharma Plus เล่มม่วง (เฉลยข้อ ค)</t>
        </is>
      </c>
      <c r="O74" s="32" t="inlineStr">
        <is>
          <t>ข้อสอบจริง</t>
        </is>
      </c>
      <c r="P74" s="32" t="inlineStr">
        <is>
          <t>Pharma Plus เล่มม่วง</t>
        </is>
      </c>
    </row>
    <row r="75" ht="409.6" customHeight="1" s="49">
      <c r="A75" s="32" t="n">
        <v>73</v>
      </c>
      <c r="B75"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2" t="n"/>
      <c r="D75" s="32" t="inlineStr">
        <is>
          <t>Prednisolone</t>
        </is>
      </c>
      <c r="E75" s="32" t="inlineStr">
        <is>
          <t>Indomethacin</t>
        </is>
      </c>
      <c r="F75" s="32" t="inlineStr">
        <is>
          <t>Allopurinol</t>
        </is>
      </c>
      <c r="G75" s="32" t="inlineStr">
        <is>
          <t>Paracetamol</t>
        </is>
      </c>
      <c r="H75" s="32" t="inlineStr">
        <is>
          <t>Tramadol</t>
        </is>
      </c>
      <c r="I75" s="32" t="n">
        <v>3</v>
      </c>
      <c r="J75" s="32"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2" t="n"/>
      <c r="L75" s="32" t="inlineStr">
        <is>
          <t>Gout</t>
        </is>
      </c>
      <c r="M75" s="32" t="inlineStr">
        <is>
          <t>Clinic</t>
        </is>
      </c>
      <c r="N75" s="32" t="inlineStr">
        <is>
          <t>ข้อ 3 Pharma Plus เล่มม่วง (เฉลยข้อ ค)</t>
        </is>
      </c>
      <c r="O75" s="32" t="inlineStr">
        <is>
          <t>ข้อสอบจริง</t>
        </is>
      </c>
      <c r="P75" s="32" t="inlineStr">
        <is>
          <t>Pharma Plus เล่มม่วง</t>
        </is>
      </c>
    </row>
    <row r="76" ht="409.6" customHeight="1" s="49">
      <c r="A76" s="32" t="n">
        <v>74</v>
      </c>
      <c r="B76"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2" t="n"/>
      <c r="D76" s="32" t="inlineStr">
        <is>
          <t>Corticosteroid</t>
        </is>
      </c>
      <c r="E76" s="32" t="inlineStr">
        <is>
          <t>Xanthine oxidase inhibitor</t>
        </is>
      </c>
      <c r="F76" s="32" t="inlineStr">
        <is>
          <t>Uricosuric agent</t>
        </is>
      </c>
      <c r="G76" s="32" t="inlineStr">
        <is>
          <t>NSAID</t>
        </is>
      </c>
      <c r="H76" s="32" t="inlineStr">
        <is>
          <t>Para-aminophenol derivatives</t>
        </is>
      </c>
      <c r="I76" s="32" t="n">
        <v>5</v>
      </c>
      <c r="J76" s="32"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32" t="n"/>
      <c r="L76" s="32" t="inlineStr">
        <is>
          <t>Gout</t>
        </is>
      </c>
      <c r="M76" s="32" t="inlineStr">
        <is>
          <t>Clinic</t>
        </is>
      </c>
      <c r="N76" s="32" t="inlineStr">
        <is>
          <t>ข้อ 4 Pharma Plus เล่มม่วง (เฉลยข้อ จ)</t>
        </is>
      </c>
      <c r="O76" s="32" t="inlineStr">
        <is>
          <t>ข้อสอบจริง</t>
        </is>
      </c>
      <c r="P76" s="32" t="inlineStr">
        <is>
          <t>Pharma Plus เล่มม่วง</t>
        </is>
      </c>
    </row>
    <row r="77" ht="409.6" customHeight="1" s="49">
      <c r="A77" s="32" t="n">
        <v>75</v>
      </c>
      <c r="B77" s="32"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2" t="n"/>
      <c r="D77" s="32" t="inlineStr">
        <is>
          <t>Glucosamine sulfate</t>
        </is>
      </c>
      <c r="E77" s="32" t="inlineStr">
        <is>
          <t>Hydroxychloroquine</t>
        </is>
      </c>
      <c r="F77" s="32" t="inlineStr">
        <is>
          <t>Auranofin</t>
        </is>
      </c>
      <c r="G77" s="32" t="inlineStr">
        <is>
          <t>Prednisolone</t>
        </is>
      </c>
      <c r="H77" s="32" t="inlineStr">
        <is>
          <t>Methotrexate</t>
        </is>
      </c>
      <c r="I77" s="32" t="n">
        <v>1</v>
      </c>
      <c r="J77" s="32"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2" t="n"/>
      <c r="L77" s="32" t="inlineStr">
        <is>
          <t>Osteoarthritis</t>
        </is>
      </c>
      <c r="M77" s="32" t="inlineStr">
        <is>
          <t>Clinic</t>
        </is>
      </c>
      <c r="N77" s="32" t="inlineStr">
        <is>
          <t>ข้อ 5 Pharma Plus เล่มม่วง (เฉลยข้อ ก)</t>
        </is>
      </c>
      <c r="O77" s="32" t="inlineStr">
        <is>
          <t>ข้อสอบจริง</t>
        </is>
      </c>
      <c r="P77" s="32" t="inlineStr">
        <is>
          <t>Pharma Plus เล่มม่วง</t>
        </is>
      </c>
    </row>
    <row r="78" ht="409.6" customHeight="1" s="49">
      <c r="A78" s="32" t="n">
        <v>76</v>
      </c>
      <c r="B78" s="32" t="inlineStr">
        <is>
          <t>ข้อใดเป็นข้อแนะนำที่ไม่เหมาะสมสำหรับผู้ป่วย</t>
        </is>
      </c>
      <c r="C78" s="32" t="n"/>
      <c r="D78" s="32" t="inlineStr">
        <is>
          <t>ลดน้ำหนัก</t>
        </is>
      </c>
      <c r="E78" s="32" t="inlineStr">
        <is>
          <t>ให้ออกกำลังกาย</t>
        </is>
      </c>
      <c r="F78" s="32" t="inlineStr">
        <is>
          <t>การใช้อุปกรณ์พยุงข้อเข่า (Knee brace) เพื่อช่วยแบ่งเบาภาระการรับน้ำหนัก</t>
        </is>
      </c>
      <c r="G78" s="32" t="inlineStr">
        <is>
          <t>หลีกเลี่ยงการฉีดยาเข้าข้อในและติดต่อกัน</t>
        </is>
      </c>
      <c r="H78" s="32" t="inlineStr">
        <is>
          <t>รับประทานยา codeine เมื่อมีอาการปวดทันที</t>
        </is>
      </c>
      <c r="I78" s="32" t="n">
        <v>5</v>
      </c>
      <c r="J78" s="32"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ซึ่งแนวทางเวชปฏิบัติทั้งระดับสากล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32" t="n"/>
      <c r="L78" s="32" t="inlineStr">
        <is>
          <t>Osteoarthritis</t>
        </is>
      </c>
      <c r="M78" s="32" t="inlineStr">
        <is>
          <t>Clinic</t>
        </is>
      </c>
      <c r="N78" s="32" t="inlineStr">
        <is>
          <t>ข้อ 6 Pharma Plus เล่มม่วง (เฉลยข้อ จ)</t>
        </is>
      </c>
      <c r="O78" s="32" t="inlineStr">
        <is>
          <t>ข้อสอบจริง</t>
        </is>
      </c>
      <c r="P78" s="32" t="inlineStr">
        <is>
          <t>Pharma Plus เล่มม่วง</t>
        </is>
      </c>
    </row>
    <row r="79" ht="409.6" customHeight="1" s="49">
      <c r="A79" s="32" t="n">
        <v>77</v>
      </c>
      <c r="B79" s="32" t="inlineStr">
        <is>
          <t>ท่านคิดว่าผลิตภัณฑ์จากสมุนไพรข้อใด มีข้อบ่งใช้ใกล้เคียงกับ diclofenac emulsion gel มากที่สุด</t>
        </is>
      </c>
      <c r="C79" s="32" t="n"/>
      <c r="D79" s="32" t="inlineStr">
        <is>
          <t>เจลพพลู</t>
        </is>
      </c>
      <c r="E79" s="32" t="inlineStr">
        <is>
          <t>ครีมชุมเห็ดเทศ</t>
        </is>
      </c>
      <c r="F79" s="32" t="inlineStr">
        <is>
          <t>เจลว่านหางจระเข้</t>
        </is>
      </c>
      <c r="G79" s="32" t="inlineStr">
        <is>
          <t>ครีมไพล</t>
        </is>
      </c>
      <c r="H79" s="32" t="inlineStr">
        <is>
          <t>ครีมพญายอ</t>
        </is>
      </c>
      <c r="I79" s="32" t="n">
        <v>4</v>
      </c>
      <c r="J79" s="32"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2" t="n"/>
      <c r="L79" s="32" t="inlineStr">
        <is>
          <t>Osteoarthritis / Herbal Medicine</t>
        </is>
      </c>
      <c r="M79" s="32" t="inlineStr">
        <is>
          <t>Clinic</t>
        </is>
      </c>
      <c r="N79" s="32" t="inlineStr">
        <is>
          <t>ข้อ 7 Pharma Plus เล่มม่วง (เฉลยข้อ ง)</t>
        </is>
      </c>
      <c r="O79" s="32" t="inlineStr">
        <is>
          <t>ข้อสอบจริง</t>
        </is>
      </c>
      <c r="P79" s="32" t="inlineStr">
        <is>
          <t>Pharma Plus เล่มม่วง</t>
        </is>
      </c>
    </row>
    <row r="80" ht="409.6" customHeight="1" s="49">
      <c r="A80" s="32" t="n">
        <v>78</v>
      </c>
      <c r="B80" s="32" t="inlineStr">
        <is>
          <t>ข้อใดถูกต้อง</t>
        </is>
      </c>
      <c r="C80" s="32" t="n"/>
      <c r="D80" s="32" t="inlineStr">
        <is>
          <t>เมื่อโรคข้อเสื่อมเกิดการอักเสบร่วมด้วยควรเลือกใช้ยา opioid analgesic จะเหมาะสมกว่ากลุ่ม NSAIDs</t>
        </is>
      </c>
      <c r="E80" s="32" t="inlineStr">
        <is>
          <t>Opioid analgesic ไม่ควรใช้ติดต่อกันนานเพราะจะทำให้เกิดการติดยา</t>
        </is>
      </c>
      <c r="F80" s="32" t="inlineStr">
        <is>
          <t>การใช้ยา NSAIDs ควรเริ่มในขนาดที่สูงก่อนเพื่อบรรเทาอาการเจ็บปวดทันทีก่อน</t>
        </is>
      </c>
      <c r="G80" s="32" t="inlineStr">
        <is>
          <t>ผลข้างเคียงของการใช้ยากลุ่ม opioid analgesic ที่พบบ่อย คือ ท้องเสีย</t>
        </is>
      </c>
      <c r="H80" s="32" t="inlineStr">
        <is>
          <t>ยากลุ่ม cox-1 มีผลต่อการเกาะกลุ่มของเกล็ดเลือดมากกว่ายากลุ่ม cox-2</t>
        </is>
      </c>
      <c r="I80" s="32" t="n">
        <v>2</v>
      </c>
      <c r="J80" s="32"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2" t="n"/>
      <c r="L80" s="32" t="inlineStr">
        <is>
          <t>Osteoarthritis</t>
        </is>
      </c>
      <c r="M80" s="32" t="inlineStr">
        <is>
          <t>Clinic</t>
        </is>
      </c>
      <c r="N80" s="32" t="inlineStr">
        <is>
          <t>ข้อ 8 Pharma Plus เล่มม่วง (เฉลยข้อ ข)</t>
        </is>
      </c>
      <c r="O80" s="32" t="inlineStr">
        <is>
          <t>ข้อสอบจริง</t>
        </is>
      </c>
      <c r="P80" s="32" t="inlineStr">
        <is>
          <t>Pharma Plus เล่มม่วง</t>
        </is>
      </c>
    </row>
    <row r="81" ht="409.6" customHeight="1" s="49">
      <c r="A81" s="32" t="n">
        <v>79</v>
      </c>
      <c r="B81" s="32" t="inlineStr">
        <is>
          <t>เมื่อแพทย์พิจารณาแล้วจึงจ่ายยากลุ่ม cox-2 selective inhibitor ข้อใดถูกต้องเกี่ยวกับ cox-2 selective inhibitor</t>
        </is>
      </c>
      <c r="C81" s="32" t="n"/>
      <c r="D81" s="32" t="inlineStr">
        <is>
          <t>ในโครงสร้างของยากลุ่ม Cox-2 inhibitor มี Carboxyl group เป็นส่วนสำคัญที่ใช้ในการจับกับของ enzyme cox-2</t>
        </is>
      </c>
      <c r="E81" s="32" t="inlineStr">
        <is>
          <t>ยากลุ่ม cox-2 inhibitor ไม่มีผลข้างเคียงต่อกระเพาะอาหาร เนื่องจากยับยั้งเอนไซม์ cox-2 ที่กระเพาะอาหาร</t>
        </is>
      </c>
      <c r="F81" s="32" t="inlineStr">
        <is>
          <t>ยากลุ่ม cox-2 inhibitor แต่ละตัวมี cox-2/cox-1 Selective ratio ที่แตกต่างกัน</t>
        </is>
      </c>
      <c r="G81" s="32" t="inlineStr">
        <is>
          <t>ยากลุ่ม cox-2 inhibitor ทุกตัวไม่สามารถให้ในผู้ป่วยที่แพ้ยากลุ่ม sulfonamide ได้</t>
        </is>
      </c>
      <c r="H81" s="32" t="inlineStr">
        <is>
          <t>ยากลุ่ม cox-2 inhibitor ออกฤทธิ์จับกับ Cox-2 เท่านั้น โดยไม่สามารถจับกับเอนไซม์ cox-1 ได้</t>
        </is>
      </c>
      <c r="I81" s="32" t="n">
        <v>3</v>
      </c>
      <c r="J81" s="32"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2" t="n"/>
      <c r="L81" s="32" t="inlineStr">
        <is>
          <t>Osteoarthritis</t>
        </is>
      </c>
      <c r="M81" s="32" t="inlineStr">
        <is>
          <t>Clinic</t>
        </is>
      </c>
      <c r="N81" s="32" t="inlineStr">
        <is>
          <t>ข้อ 9 Pharma Plus เล่มม่วง (เฉลยข้อ ค)</t>
        </is>
      </c>
      <c r="O81" s="32" t="inlineStr">
        <is>
          <t>ข้อสอบจริง</t>
        </is>
      </c>
      <c r="P81" s="32" t="inlineStr">
        <is>
          <t>Pharma Plus เล่มม่วง</t>
        </is>
      </c>
    </row>
    <row r="82" ht="409.6" customHeight="1" s="49">
      <c r="A82" s="32" t="n">
        <v>80</v>
      </c>
      <c r="B82" s="32"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2" t="n"/>
      <c r="D82" s="32" t="inlineStr">
        <is>
          <t>ปวดบวมข้อที่นิ้วมือและเท้า</t>
        </is>
      </c>
      <c r="E82" s="32" t="inlineStr">
        <is>
          <t>ปวดบวมแดงร้อน</t>
        </is>
      </c>
      <c r="F82" s="32" t="inlineStr">
        <is>
          <t>Uric acid</t>
        </is>
      </c>
      <c r="G82" s="32" t="inlineStr">
        <is>
          <t>Scr</t>
        </is>
      </c>
      <c r="H82" s="32" t="inlineStr">
        <is>
          <t>Synovial crystal</t>
        </is>
      </c>
      <c r="I82" s="32" t="n">
        <v>5</v>
      </c>
      <c r="J82" s="32"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2" t="n"/>
      <c r="L82" s="32" t="inlineStr">
        <is>
          <t>Gout</t>
        </is>
      </c>
      <c r="M82" s="32" t="inlineStr">
        <is>
          <t>Clinic</t>
        </is>
      </c>
      <c r="N82" s="32" t="inlineStr">
        <is>
          <t>ข้อ 10 Pharma Plus เล่มม่วง (เฉลยข้อ จ)</t>
        </is>
      </c>
      <c r="O82" s="32" t="inlineStr">
        <is>
          <t>ข้อสอบจริง</t>
        </is>
      </c>
      <c r="P82" s="32" t="inlineStr">
        <is>
          <t>Pharma Plus เล่มม่วง</t>
        </is>
      </c>
    </row>
    <row r="83" ht="409.6" customHeight="1" s="49">
      <c r="A83" s="32" t="n">
        <v>81</v>
      </c>
      <c r="B83" s="32"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2" t="n"/>
      <c r="D83" s="32" t="inlineStr">
        <is>
          <t>Allopurinol</t>
        </is>
      </c>
      <c r="E83" s="32" t="inlineStr">
        <is>
          <t>Aspirin</t>
        </is>
      </c>
      <c r="F83" s="32" t="inlineStr">
        <is>
          <t>Colchicine</t>
        </is>
      </c>
      <c r="G83" s="32" t="inlineStr">
        <is>
          <t>Prednisolone</t>
        </is>
      </c>
      <c r="H83" s="32" t="inlineStr">
        <is>
          <t>Probenecid</t>
        </is>
      </c>
      <c r="I83" s="32" t="n">
        <v>3</v>
      </c>
      <c r="J83" s="32"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2" t="n"/>
      <c r="L83" s="32" t="inlineStr">
        <is>
          <t>Gout</t>
        </is>
      </c>
      <c r="M83" s="32" t="inlineStr">
        <is>
          <t>Clinic</t>
        </is>
      </c>
      <c r="N83" s="32" t="inlineStr">
        <is>
          <t>ข้อ 11 Pharma Plus เล่มม่วง (เฉลยข้อ ค)</t>
        </is>
      </c>
      <c r="O83" s="32" t="inlineStr">
        <is>
          <t>ข้อสอบจริง</t>
        </is>
      </c>
      <c r="P83" s="32" t="inlineStr">
        <is>
          <t>Pharma Plus เล่มม่วง</t>
        </is>
      </c>
    </row>
    <row r="84" ht="409.6" customHeight="1" s="49">
      <c r="A84" s="32" t="n">
        <v>82</v>
      </c>
      <c r="B84" s="32"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2" t="n"/>
      <c r="D84" s="32" t="inlineStr">
        <is>
          <t>CaCO3</t>
        </is>
      </c>
      <c r="E84" s="32" t="inlineStr">
        <is>
          <t>HCTZ</t>
        </is>
      </c>
      <c r="F84" s="32" t="inlineStr">
        <is>
          <t>Ibuprofen</t>
        </is>
      </c>
      <c r="G84" s="32" t="inlineStr">
        <is>
          <t>MFM</t>
        </is>
      </c>
      <c r="H84" s="32" t="inlineStr">
        <is>
          <t>Simvastatin</t>
        </is>
      </c>
      <c r="I84" s="32" t="n">
        <v>4</v>
      </c>
      <c r="J84" s="32"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2" t="n"/>
      <c r="L84" s="32" t="inlineStr">
        <is>
          <t>Gout</t>
        </is>
      </c>
      <c r="M84" s="32" t="inlineStr">
        <is>
          <t>Clinic</t>
        </is>
      </c>
      <c r="N84" s="32" t="inlineStr">
        <is>
          <t>ข้อ 12 Pharma Plus เล่มม่วง (เฉลยข้อ ง)</t>
        </is>
      </c>
      <c r="O84" s="32" t="inlineStr">
        <is>
          <t>ข้อสอบจริง</t>
        </is>
      </c>
      <c r="P84" s="32" t="inlineStr">
        <is>
          <t>Pharma Plus เล่มม่วง</t>
        </is>
      </c>
    </row>
    <row r="85" ht="409.6" customHeight="1" s="49">
      <c r="A85" s="32" t="n">
        <v>83</v>
      </c>
      <c r="B85" s="32" t="inlineStr">
        <is>
          <t>ยาใดควรระวังในกลุ่ม sulfonamide</t>
        </is>
      </c>
      <c r="C85" s="32" t="n"/>
      <c r="D85" s="32" t="inlineStr">
        <is>
          <t>Allopurinol</t>
        </is>
      </c>
      <c r="E85" s="32" t="inlineStr">
        <is>
          <t>Colchicine</t>
        </is>
      </c>
      <c r="F85" s="32" t="inlineStr">
        <is>
          <t>HCTZ</t>
        </is>
      </c>
      <c r="G85" s="32" t="inlineStr">
        <is>
          <t>Ibuprofen</t>
        </is>
      </c>
      <c r="H85" s="32" t="inlineStr">
        <is>
          <t>Naproxen</t>
        </is>
      </c>
      <c r="I85" s="32" t="n">
        <v>3</v>
      </c>
      <c r="J85" s="32"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2" t="n"/>
      <c r="L85" s="32" t="inlineStr">
        <is>
          <t>Gout</t>
        </is>
      </c>
      <c r="M85" s="32" t="inlineStr">
        <is>
          <t>Clinic</t>
        </is>
      </c>
      <c r="N85" s="32" t="inlineStr">
        <is>
          <t>ข้อ 13 Pharma Plus เล่มม่วง (เฉลยข้อ ค)</t>
        </is>
      </c>
      <c r="O85" s="32" t="inlineStr">
        <is>
          <t>ข้อสอบจริง</t>
        </is>
      </c>
      <c r="P85" s="32" t="inlineStr">
        <is>
          <t>Pharma Plus เล่มม่วง</t>
        </is>
      </c>
    </row>
    <row r="86" ht="409.6" customHeight="1" s="49">
      <c r="A86" s="32" t="n">
        <v>84</v>
      </c>
      <c r="B86" s="32" t="inlineStr">
        <is>
          <t>NSAID ที่มีฤทธิ์เปลี่ยนแปลงระดับ uric acid ในเลือด</t>
        </is>
      </c>
      <c r="C86" s="32" t="n"/>
      <c r="D86" s="32" t="inlineStr">
        <is>
          <t>Aspirin</t>
        </is>
      </c>
      <c r="E86" s="32" t="inlineStr">
        <is>
          <t>Celecoxib</t>
        </is>
      </c>
      <c r="F86" s="32" t="inlineStr">
        <is>
          <t>Ibuprofen</t>
        </is>
      </c>
      <c r="G86" s="32" t="inlineStr">
        <is>
          <t>Nimesulide</t>
        </is>
      </c>
      <c r="H86" s="32" t="inlineStr">
        <is>
          <t>Piroxicam</t>
        </is>
      </c>
      <c r="I86" s="32" t="n">
        <v>1</v>
      </c>
      <c r="J86" s="32"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2" t="n"/>
      <c r="L86" s="32" t="inlineStr">
        <is>
          <t>Gout</t>
        </is>
      </c>
      <c r="M86" s="32" t="inlineStr">
        <is>
          <t>Clinic</t>
        </is>
      </c>
      <c r="N86" s="32" t="inlineStr">
        <is>
          <t>ข้อ 14 Pharma Plus เล่มม่วง (เฉลยข้อ ก)</t>
        </is>
      </c>
      <c r="O86" s="32" t="inlineStr">
        <is>
          <t>ข้อสอบจริง</t>
        </is>
      </c>
      <c r="P86" s="32" t="inlineStr">
        <is>
          <t>Pharma Plus เล่มม่วง</t>
        </is>
      </c>
    </row>
    <row r="87" ht="409.6" customHeight="1" s="49">
      <c r="A87" s="32" t="n">
        <v>85</v>
      </c>
      <c r="B87"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2" t="n"/>
      <c r="D87" s="32" t="inlineStr">
        <is>
          <t>เกิดจากการสร้าง uric acid มากเกินไป</t>
        </is>
      </c>
      <c r="E87" s="32" t="inlineStr">
        <is>
          <t>เกิดจากการที่ขับ uric acid ได้น้อยลง</t>
        </is>
      </c>
      <c r="F87" s="32" t="inlineStr">
        <is>
          <t>อาการจะค่อยๆปวด มากขึ้นเรื่อย ๆ</t>
        </is>
      </c>
      <c r="G87" s="32" t="inlineStr">
        <is>
          <t>อาการมักจะเกิดตอนกลางคืนหรือเช้ามืด</t>
        </is>
      </c>
      <c r="H87" s="32" t="inlineStr">
        <is>
          <t>อาจพบนิ่วตกตะกอนที่ไตได้</t>
        </is>
      </c>
      <c r="I87" s="32" t="n">
        <v>3</v>
      </c>
      <c r="J87" s="32"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2" t="n"/>
      <c r="L87" s="32" t="inlineStr">
        <is>
          <t>Gout</t>
        </is>
      </c>
      <c r="M87" s="32" t="inlineStr">
        <is>
          <t>Clinic</t>
        </is>
      </c>
      <c r="N87" s="32" t="inlineStr">
        <is>
          <t>ข้อ 15 Pharma Plus เล่มม่วง (เฉลยข้อ ค)</t>
        </is>
      </c>
      <c r="O87" s="32" t="inlineStr">
        <is>
          <t>ข้อสอบจริง</t>
        </is>
      </c>
      <c r="P87" s="32" t="inlineStr">
        <is>
          <t>Pharma Plus เล่มม่วง</t>
        </is>
      </c>
    </row>
    <row r="88" ht="409.6" customHeight="1" s="49">
      <c r="A88" s="32" t="n">
        <v>86</v>
      </c>
      <c r="B88"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2" t="n"/>
      <c r="D88" s="32" t="inlineStr">
        <is>
          <t>โรคที่อาจมีผลทำให้ระดับ uric acid สูงขึ้น ได้แก่ เบาหวาน ความดันโลหิตสูง</t>
        </is>
      </c>
      <c r="E88" s="32" t="inlineStr">
        <is>
          <t>หากผู้ป่วยมีอาการปวดข้อ ข้อบวมควรรีบให้ยาลดระดับ uric acid ในเลือด</t>
        </is>
      </c>
      <c r="F88" s="32" t="inlineStr">
        <is>
          <t>การให้ยา aspirin ในขนาด 3 g ต่อวัน มีผลให้ระดับ uric acid ลดลง</t>
        </is>
      </c>
      <c r="G88" s="32" t="inlineStr">
        <is>
          <t>ยา colchicine จะให้ผลการรักษาที่ดีใน 2 วันแรกของ gout attack</t>
        </is>
      </c>
      <c r="H88" s="32" t="inlineStr">
        <is>
          <t>พันธุกรรม มีผลต่อการเกิดโรค</t>
        </is>
      </c>
      <c r="I88" s="32" t="n">
        <v>2</v>
      </c>
      <c r="J88" s="32"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2" t="n"/>
      <c r="L88" s="32" t="inlineStr">
        <is>
          <t>Gout</t>
        </is>
      </c>
      <c r="M88" s="32" t="inlineStr">
        <is>
          <t>Clinic</t>
        </is>
      </c>
      <c r="N88" s="32" t="inlineStr">
        <is>
          <t>ข้อ 16 Pharma Plus เล่มม่วง (เฉลยข้อ ข)</t>
        </is>
      </c>
      <c r="O88" s="32" t="inlineStr">
        <is>
          <t>ข้อสอบจริง</t>
        </is>
      </c>
      <c r="P88" s="32" t="inlineStr">
        <is>
          <t>Pharma Plus เล่มม่วง</t>
        </is>
      </c>
    </row>
    <row r="89" ht="409.6" customHeight="1" s="49">
      <c r="A89" s="32" t="n">
        <v>87</v>
      </c>
      <c r="B89"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2" t="n"/>
      <c r="D89" s="32" t="inlineStr">
        <is>
          <t>Indomethacin</t>
        </is>
      </c>
      <c r="E89" s="32" t="inlineStr">
        <is>
          <t>Colchicine</t>
        </is>
      </c>
      <c r="F89" s="32" t="inlineStr">
        <is>
          <t>Indomethacin + colchicine</t>
        </is>
      </c>
      <c r="G89" s="32" t="inlineStr">
        <is>
          <t>Colchicine + allopurinol</t>
        </is>
      </c>
      <c r="H89" s="32" t="inlineStr">
        <is>
          <t>Indomethacin + colchicine + allopurinol</t>
        </is>
      </c>
      <c r="I89" s="32" t="n">
        <v>1</v>
      </c>
      <c r="J89" s="32"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2" t="n"/>
      <c r="L89" s="32" t="inlineStr">
        <is>
          <t>Gout</t>
        </is>
      </c>
      <c r="M89" s="32" t="inlineStr">
        <is>
          <t>Clinic</t>
        </is>
      </c>
      <c r="N89" s="32" t="inlineStr">
        <is>
          <t>ข้อ 17 Pharma Plus เล่มม่วง (เฉลยข้อ ก)</t>
        </is>
      </c>
      <c r="O89" s="32" t="inlineStr">
        <is>
          <t>ข้อสอบจริง</t>
        </is>
      </c>
      <c r="P89" s="32" t="inlineStr">
        <is>
          <t>Pharma Plus เล่มม่วง</t>
        </is>
      </c>
    </row>
    <row r="90" ht="396" customHeight="1" s="49">
      <c r="A90" s="32" t="n">
        <v>88</v>
      </c>
      <c r="B90"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2" t="n"/>
      <c r="D90" s="32" t="inlineStr">
        <is>
          <t>Rheumatoid arthritis</t>
        </is>
      </c>
      <c r="E90" s="32" t="inlineStr">
        <is>
          <t>Osteoarthritis</t>
        </is>
      </c>
      <c r="F90" s="32" t="inlineStr">
        <is>
          <t>Acute Gout</t>
        </is>
      </c>
      <c r="G90" s="32" t="inlineStr">
        <is>
          <t>Osteoporosis</t>
        </is>
      </c>
      <c r="H90" s="32" t="inlineStr">
        <is>
          <t>Osteomalacia</t>
        </is>
      </c>
      <c r="I90" s="32" t="n">
        <v>3</v>
      </c>
      <c r="J90" s="32"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2" t="n"/>
      <c r="L90" s="32" t="inlineStr">
        <is>
          <t>Gout</t>
        </is>
      </c>
      <c r="M90" s="32" t="inlineStr">
        <is>
          <t>Clinic</t>
        </is>
      </c>
      <c r="N90" s="32" t="inlineStr">
        <is>
          <t>ข้อ 18 Pharma Plus เล่มม่วง (เฉลยข้อ ค)</t>
        </is>
      </c>
      <c r="O90" s="32" t="inlineStr">
        <is>
          <t>ข้อสอบจริง</t>
        </is>
      </c>
      <c r="P90" s="32" t="inlineStr">
        <is>
          <t>Pharma Plus เล่มม่วง</t>
        </is>
      </c>
    </row>
    <row r="91" ht="409.6" customHeight="1" s="49">
      <c r="A91" s="32" t="n">
        <v>89</v>
      </c>
      <c r="B91"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2" t="n"/>
      <c r="D91" s="32" t="inlineStr">
        <is>
          <t>เกิดจากการมีภาวะกรดยูริกในเลือดสูง และมีผลึก monosodium glutamate ตกตะกอนในข้อ</t>
        </is>
      </c>
      <c r="E91" s="32" t="inlineStr">
        <is>
          <t>เกิดจากการเสื่อมสภาพของกระดูกอ่อน โดยถูกทำลายจนเกิดการผิดรูปร่างไป</t>
        </is>
      </c>
      <c r="F91" s="32" t="inlineStr">
        <is>
          <t>เกิดจากการอักเสบเรื้อรังของเนื้อเยื่อไขกระดูกและกระดูกอ่อนถูกทำลาย</t>
        </is>
      </c>
      <c r="G91" s="32" t="inlineStr">
        <is>
          <t>เกิดจากโรค autoimmune ทำให้มีปุ่ม tophi เกิดขึ้นบริเวณข้ออักเสบ</t>
        </is>
      </c>
      <c r="H91" s="32" t="inlineStr">
        <is>
          <t>ไม่มีข้อใดถูก</t>
        </is>
      </c>
      <c r="I91" s="32" t="n">
        <v>5</v>
      </c>
      <c r="J91" s="32"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2" t="n"/>
      <c r="L91" s="32" t="inlineStr">
        <is>
          <t>Gout</t>
        </is>
      </c>
      <c r="M91" s="32" t="inlineStr">
        <is>
          <t>Clinic</t>
        </is>
      </c>
      <c r="N91" s="32" t="inlineStr">
        <is>
          <t>ข้อ 19 Pharma Plus เล่มม่วง (เฉลยข้อ จ)</t>
        </is>
      </c>
      <c r="O91" s="32" t="inlineStr">
        <is>
          <t>ข้อสอบจริง</t>
        </is>
      </c>
      <c r="P91" s="32" t="inlineStr">
        <is>
          <t>Pharma Plus เล่มม่วง</t>
        </is>
      </c>
    </row>
    <row r="92" ht="409.6" customHeight="1" s="49">
      <c r="A92" s="32" t="n">
        <v>90</v>
      </c>
      <c r="B92"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2" t="n"/>
      <c r="D92" s="32" t="inlineStr">
        <is>
          <t>Diuretic</t>
        </is>
      </c>
      <c r="E92" s="32" t="inlineStr">
        <is>
          <t>Salicylates low dose</t>
        </is>
      </c>
      <c r="F92" s="32" t="inlineStr">
        <is>
          <t>Pyrazinamide</t>
        </is>
      </c>
      <c r="G92" s="32" t="inlineStr">
        <is>
          <t>Ethambutol</t>
        </is>
      </c>
      <c r="H92" s="32" t="inlineStr">
        <is>
          <t>ไม่มีข้อใดถูก</t>
        </is>
      </c>
      <c r="I92" s="32" t="n">
        <v>5</v>
      </c>
      <c r="J92" s="32"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2" t="n"/>
      <c r="L92" s="32" t="inlineStr">
        <is>
          <t>Gout</t>
        </is>
      </c>
      <c r="M92" s="32" t="inlineStr">
        <is>
          <t>Clinic</t>
        </is>
      </c>
      <c r="N92" s="32" t="inlineStr">
        <is>
          <t>ข้อ 20 Pharma Plus เล่มม่วง (เฉลยข้อ จ)</t>
        </is>
      </c>
      <c r="O92" s="32" t="inlineStr">
        <is>
          <t>ข้อสอบจริง</t>
        </is>
      </c>
      <c r="P92" s="32" t="inlineStr">
        <is>
          <t>Pharma Plus เล่มม่วง</t>
        </is>
      </c>
    </row>
    <row r="93" ht="409.6" customHeight="1" s="49">
      <c r="A93" s="32" t="n">
        <v>91</v>
      </c>
      <c r="B93"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2" t="n"/>
      <c r="D93" s="32" t="inlineStr">
        <is>
          <t>Aspirin</t>
        </is>
      </c>
      <c r="E93" s="32" t="inlineStr">
        <is>
          <t>Colchicine</t>
        </is>
      </c>
      <c r="F93" s="32" t="inlineStr">
        <is>
          <t>Indomethacin + colchicine</t>
        </is>
      </c>
      <c r="G93" s="32" t="inlineStr">
        <is>
          <t>Colchicine + allopurinol</t>
        </is>
      </c>
      <c r="H93" s="32" t="inlineStr">
        <is>
          <t>Indomethacin + colchicine+ allopurinol</t>
        </is>
      </c>
      <c r="I93" s="32" t="n">
        <v>2</v>
      </c>
      <c r="J93" s="32"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2" t="n"/>
      <c r="L93" s="32" t="inlineStr">
        <is>
          <t>Gout</t>
        </is>
      </c>
      <c r="M93" s="32" t="inlineStr">
        <is>
          <t>Clinic</t>
        </is>
      </c>
      <c r="N93" s="32" t="inlineStr">
        <is>
          <t>ข้อ 21 Pharma Plus เล่มม่วง (เฉลยข้อ ข)</t>
        </is>
      </c>
      <c r="O93" s="32" t="inlineStr">
        <is>
          <t>ข้อสอบจริง</t>
        </is>
      </c>
      <c r="P93" s="32" t="inlineStr">
        <is>
          <t>Pharma Plus เล่มม่วง</t>
        </is>
      </c>
    </row>
    <row r="94" ht="409.6" customHeight="1" s="49">
      <c r="A94" s="32" t="n">
        <v>92</v>
      </c>
      <c r="B94"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2" t="n"/>
      <c r="D94" s="32" t="inlineStr">
        <is>
          <t>ตับอักเสบ</t>
        </is>
      </c>
      <c r="E94" s="32" t="inlineStr">
        <is>
          <t>ท้องเสีย</t>
        </is>
      </c>
      <c r="F94" s="32" t="inlineStr">
        <is>
          <t>ปัสสาวะเป็นสีโค้ก</t>
        </is>
      </c>
      <c r="G94" s="32" t="inlineStr">
        <is>
          <t>กดการทำงานของไขกระดูก</t>
        </is>
      </c>
      <c r="H94" s="32" t="inlineStr">
        <is>
          <t>ถูกทุกข้อ</t>
        </is>
      </c>
      <c r="I94" s="32" t="n">
        <v>5</v>
      </c>
      <c r="J94" s="32"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2" t="n"/>
      <c r="L94" s="32" t="inlineStr">
        <is>
          <t>Gout</t>
        </is>
      </c>
      <c r="M94" s="32" t="inlineStr">
        <is>
          <t>Clinic</t>
        </is>
      </c>
      <c r="N94" s="32" t="inlineStr">
        <is>
          <t>ข้อ 22 Pharma Plus เล่มม่วง (เฉลยข้อ จ)</t>
        </is>
      </c>
      <c r="O94" s="32" t="inlineStr">
        <is>
          <t>ข้อสอบจริง</t>
        </is>
      </c>
      <c r="P94" s="32" t="inlineStr">
        <is>
          <t>Pharma Plus เล่มม่วง</t>
        </is>
      </c>
    </row>
    <row r="95" ht="409.6" customHeight="1" s="49">
      <c r="A95" s="32" t="n">
        <v>93</v>
      </c>
      <c r="B95"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2" t="n"/>
      <c r="D95" s="32" t="inlineStr">
        <is>
          <t>Corticosteroid</t>
        </is>
      </c>
      <c r="E95" s="32" t="inlineStr">
        <is>
          <t>NSAIDs</t>
        </is>
      </c>
      <c r="F95" s="32" t="inlineStr">
        <is>
          <t>Xanthine oxidase inhibitors</t>
        </is>
      </c>
      <c r="G95" s="32" t="inlineStr">
        <is>
          <t>Uricosuric agent</t>
        </is>
      </c>
      <c r="H95" s="32" t="inlineStr">
        <is>
          <t>ถูกทั้งข้อ ค. และ ง.</t>
        </is>
      </c>
      <c r="I95" s="32" t="n">
        <v>5</v>
      </c>
      <c r="J95" s="32"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2" t="n"/>
      <c r="L95" s="32" t="inlineStr">
        <is>
          <t>Gout</t>
        </is>
      </c>
      <c r="M95" s="32" t="inlineStr">
        <is>
          <t>Clinic</t>
        </is>
      </c>
      <c r="N95" s="32" t="inlineStr">
        <is>
          <t>ข้อ 23 Pharma Plus เล่มม่วง (เฉลยข้อ จ)</t>
        </is>
      </c>
      <c r="O95" s="32" t="inlineStr">
        <is>
          <t>ข้อสอบจริง</t>
        </is>
      </c>
      <c r="P95" s="32" t="inlineStr">
        <is>
          <t>Pharma Plus เล่มม่วง</t>
        </is>
      </c>
    </row>
    <row r="96" ht="409.6" customHeight="1" s="49">
      <c r="A96" s="32" t="n">
        <v>94</v>
      </c>
      <c r="B96" s="32" t="inlineStr">
        <is>
          <t>ข้อใดกล่าวผิด</t>
        </is>
      </c>
      <c r="C96" s="32" t="n"/>
      <c r="D96" s="32" t="inlineStr">
        <is>
          <t>Colchicine ออกฤทธิ์ลดการอักเสบของข้อ แต่ไม่มีฤทธิ์ analgesic</t>
        </is>
      </c>
      <c r="E96" s="32" t="inlineStr">
        <is>
          <t>Allopurinol ออกฤทธิ์ลดการสร้างกรดยูริก โดยยับยั้งเอนไซม์ xanthine oxidase</t>
        </is>
      </c>
      <c r="F96" s="32" t="inlineStr">
        <is>
          <t>Probenecid ออกฤทธิ์ยับยั้งการดูดกลับของกรดยูริกที่ท่อไต และเพิ่มการขับออกของกรดยูริกทางไตด้วย</t>
        </is>
      </c>
      <c r="G96" s="32" t="inlineStr">
        <is>
          <t>ข้อ ก. และข้อ ค. กล่าวผิด</t>
        </is>
      </c>
      <c r="H96" s="32" t="inlineStr">
        <is>
          <t>กล่าวถูกทุกข้อ</t>
        </is>
      </c>
      <c r="I96" s="32" t="n">
        <v>1</v>
      </c>
      <c r="J96" s="32"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2" t="n"/>
      <c r="L96" s="32" t="inlineStr">
        <is>
          <t>Gout</t>
        </is>
      </c>
      <c r="M96" s="32" t="inlineStr">
        <is>
          <t>Clinic</t>
        </is>
      </c>
      <c r="N96" s="32" t="inlineStr">
        <is>
          <t>ข้อ 24 Pharma Plus เล่มม่วง (เฉลยข้อ ก)</t>
        </is>
      </c>
      <c r="O96" s="32" t="inlineStr">
        <is>
          <t>Mock</t>
        </is>
      </c>
      <c r="P96" s="32" t="inlineStr">
        <is>
          <t>Pharma Plus เล่มม่วง</t>
        </is>
      </c>
    </row>
    <row r="97" ht="409.6" customHeight="1" s="49">
      <c r="A97" s="32" t="n">
        <v>95</v>
      </c>
      <c r="B97" s="32"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2" t="n"/>
      <c r="D97" s="32" t="inlineStr">
        <is>
          <t>ยา allopurinol เนื่องจากเป็นยาอันตราย</t>
        </is>
      </c>
      <c r="E97" s="32" t="inlineStr">
        <is>
          <t>ยา colchicine เนื่องจากเป็นยาอันตราย</t>
        </is>
      </c>
      <c r="F97" s="32" t="inlineStr">
        <is>
          <t>ยา etoricoxib เนื่องจากเป็นยาควบคุมพิเศษ</t>
        </is>
      </c>
      <c r="G97" s="32" t="inlineStr">
        <is>
          <t>ยา prednisolone เนื่องจากเป็นยาควบคุมพิเศษ</t>
        </is>
      </c>
      <c r="H97" s="32" t="inlineStr">
        <is>
          <t>เภสัชกรสามารถจ่ายยาได้ทุกข้อ</t>
        </is>
      </c>
      <c r="I97" s="32" t="n">
        <v>4</v>
      </c>
      <c r="J97" s="32"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2" t="n"/>
      <c r="L97" s="32" t="inlineStr">
        <is>
          <t>Gout / Pharmacy Laws &amp; Ethics</t>
        </is>
      </c>
      <c r="M97" s="32" t="inlineStr">
        <is>
          <t>Clinic</t>
        </is>
      </c>
      <c r="N97" s="32" t="inlineStr">
        <is>
          <t>ข้อ 25 Pharma Plus เล่มม่วง (เฉลยข้อ ง)</t>
        </is>
      </c>
      <c r="O97" s="32" t="inlineStr">
        <is>
          <t>Mock</t>
        </is>
      </c>
      <c r="P97" s="32" t="inlineStr">
        <is>
          <t>Pharma Plus เล่มม่วง</t>
        </is>
      </c>
    </row>
    <row r="98" ht="409.6" customHeight="1" s="49">
      <c r="A98" s="32" t="n">
        <v>96</v>
      </c>
      <c r="B98"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2" t="n"/>
      <c r="D98" s="32" t="inlineStr">
        <is>
          <t>SLE</t>
        </is>
      </c>
      <c r="E98" s="32" t="inlineStr">
        <is>
          <t>Gout</t>
        </is>
      </c>
      <c r="F98" s="32" t="inlineStr">
        <is>
          <t>Tendonitis</t>
        </is>
      </c>
      <c r="G98" s="32" t="inlineStr">
        <is>
          <t>Osteoarthritis</t>
        </is>
      </c>
      <c r="H98" s="32" t="inlineStr">
        <is>
          <t>Rheumatoid arthritis</t>
        </is>
      </c>
      <c r="I98" s="32" t="n">
        <v>2</v>
      </c>
      <c r="J98" s="32"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2" t="n"/>
      <c r="L98" s="32" t="inlineStr">
        <is>
          <t>Gout</t>
        </is>
      </c>
      <c r="M98" s="32" t="inlineStr">
        <is>
          <t>Clinic</t>
        </is>
      </c>
      <c r="N98" s="32" t="inlineStr">
        <is>
          <t>ข้อ 26 Pharma Plus เล่มม่วง (เฉลยข้อ ข)</t>
        </is>
      </c>
      <c r="O98" s="32" t="inlineStr">
        <is>
          <t>Mock</t>
        </is>
      </c>
      <c r="P98" s="32" t="inlineStr">
        <is>
          <t>Pharma Plus เล่มม่วง</t>
        </is>
      </c>
    </row>
    <row r="99" ht="409.6" customHeight="1" s="49">
      <c r="A99" s="32" t="n">
        <v>97</v>
      </c>
      <c r="B99"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2" t="n"/>
      <c r="D99" s="32" t="inlineStr">
        <is>
          <t>ALT (SGPT)</t>
        </is>
      </c>
      <c r="E99" s="32" t="inlineStr">
        <is>
          <t>FBS</t>
        </is>
      </c>
      <c r="F99" s="32" t="inlineStr">
        <is>
          <t>Hct</t>
        </is>
      </c>
      <c r="G99" s="32" t="inlineStr">
        <is>
          <t>BUN</t>
        </is>
      </c>
      <c r="H99" s="32" t="inlineStr">
        <is>
          <t>Uric acid</t>
        </is>
      </c>
      <c r="I99" s="32" t="n">
        <v>5</v>
      </c>
      <c r="J99" s="32"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2" t="n"/>
      <c r="L99" s="32" t="inlineStr">
        <is>
          <t>Gout</t>
        </is>
      </c>
      <c r="M99" s="32" t="inlineStr">
        <is>
          <t>Clinic</t>
        </is>
      </c>
      <c r="N99" s="32" t="inlineStr">
        <is>
          <t>ข้อ 27 Pharma Plus เล่มม่วง (เฉลยข้อ จ)</t>
        </is>
      </c>
      <c r="O99" s="32" t="inlineStr">
        <is>
          <t>Mock</t>
        </is>
      </c>
      <c r="P99" s="32" t="inlineStr">
        <is>
          <t>Pharma Plus เล่มม่วง</t>
        </is>
      </c>
    </row>
    <row r="100" ht="409.6" customHeight="1" s="49">
      <c r="A100" s="32" t="n">
        <v>98</v>
      </c>
      <c r="B100"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2" t="n"/>
      <c r="D100" s="32" t="inlineStr">
        <is>
          <t>ASA</t>
        </is>
      </c>
      <c r="E100" s="32" t="inlineStr">
        <is>
          <t>Allopurinol</t>
        </is>
      </c>
      <c r="F100" s="32" t="inlineStr">
        <is>
          <t>Colchicine</t>
        </is>
      </c>
      <c r="G100" s="32" t="inlineStr">
        <is>
          <t>Tramadol</t>
        </is>
      </c>
      <c r="H100" s="32" t="inlineStr">
        <is>
          <t>Paracetamol</t>
        </is>
      </c>
      <c r="I100" s="32" t="n">
        <v>1</v>
      </c>
      <c r="J100" s="32"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2" t="n"/>
      <c r="L100" s="32" t="inlineStr">
        <is>
          <t>Gout</t>
        </is>
      </c>
      <c r="M100" s="32" t="inlineStr">
        <is>
          <t>Clinic</t>
        </is>
      </c>
      <c r="N100" s="32" t="inlineStr">
        <is>
          <t>ข้อ 28 Pharma Plus เล่มม่วง (เฉลยข้อ ก ข)</t>
        </is>
      </c>
      <c r="O100" s="32" t="inlineStr">
        <is>
          <t>Mock</t>
        </is>
      </c>
      <c r="P100" s="32" t="inlineStr">
        <is>
          <t>Pharma Plus เล่มม่วง</t>
        </is>
      </c>
    </row>
    <row r="101" ht="409.6" customHeight="1" s="49">
      <c r="A101" s="32" t="n">
        <v>99</v>
      </c>
      <c r="B101"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2" t="n"/>
      <c r="D101" s="32" t="inlineStr">
        <is>
          <t>ควบคุมน้ำหนัก</t>
        </is>
      </c>
      <c r="E101" s="32" t="inlineStr">
        <is>
          <t>ออกกำลังกายอย่างสม่ำเสมอ</t>
        </is>
      </c>
      <c r="F101" s="32" t="inlineStr">
        <is>
          <t>ควบคุมระดับน้ำตาลในเลือด</t>
        </is>
      </c>
      <c r="G101" s="32" t="inlineStr">
        <is>
          <t>รับประทานสัตว์ปีกแทนสัตว์ใหญ่</t>
        </is>
      </c>
      <c r="H101" s="32" t="inlineStr">
        <is>
          <t>หยุดรับประทานเครื่องในอย่างเคร่งครัด</t>
        </is>
      </c>
      <c r="I101" s="32" t="n">
        <v>5</v>
      </c>
      <c r="J101" s="32"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2" t="n"/>
      <c r="L101" s="32" t="inlineStr">
        <is>
          <t>Gout</t>
        </is>
      </c>
      <c r="M101" s="32" t="inlineStr">
        <is>
          <t>Clinic</t>
        </is>
      </c>
      <c r="N101" s="32" t="inlineStr">
        <is>
          <t>ข้อ 29 Pharma Plus เล่มม่วง (เฉลยข้อ จ)</t>
        </is>
      </c>
      <c r="O101" s="32" t="inlineStr">
        <is>
          <t>Mock</t>
        </is>
      </c>
      <c r="P101" s="32" t="inlineStr">
        <is>
          <t>Pharma Plus เล่มม่วง</t>
        </is>
      </c>
    </row>
    <row r="102" ht="409.6" customHeight="1" s="49">
      <c r="A102" s="32" t="n">
        <v>100</v>
      </c>
      <c r="B102" s="32"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2" t="n"/>
      <c r="D102" s="32" t="inlineStr">
        <is>
          <t>Indomethacin 25 mg 1x3 pc</t>
        </is>
      </c>
      <c r="E102" s="32" t="inlineStr">
        <is>
          <t>Piroxicam 10 mg 1x2 pc</t>
        </is>
      </c>
      <c r="F102" s="32" t="inlineStr">
        <is>
          <t>Naproxen 500 mg 1x2 pc</t>
        </is>
      </c>
      <c r="G102" s="32" t="inlineStr">
        <is>
          <t>Ibuprofen 800 mg 1x4 pc</t>
        </is>
      </c>
      <c r="H102" s="32" t="inlineStr">
        <is>
          <t>Aspirin 500 mg 1x3 pc</t>
        </is>
      </c>
      <c r="I102" s="32" t="n">
        <v>5</v>
      </c>
      <c r="J102" s="32"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2" t="n"/>
      <c r="L102" s="32" t="inlineStr">
        <is>
          <t>Gout</t>
        </is>
      </c>
      <c r="M102" s="32" t="inlineStr">
        <is>
          <t>Clinic</t>
        </is>
      </c>
      <c r="N102" s="32" t="inlineStr">
        <is>
          <t>ข้อ 30 Pharma Plus เล่มม่วง (เฉลยข้อ จ)</t>
        </is>
      </c>
      <c r="O102" s="32" t="inlineStr">
        <is>
          <t>Mock</t>
        </is>
      </c>
      <c r="P102" s="32" t="inlineStr">
        <is>
          <t>Pharma Plus เล่มม่วง</t>
        </is>
      </c>
    </row>
    <row r="103" ht="409.6" customHeight="1" s="49">
      <c r="A103" s="32" t="n">
        <v>101</v>
      </c>
      <c r="B103" s="32"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2" t="n"/>
      <c r="D103" s="32" t="inlineStr">
        <is>
          <t>ยับยั้ง norciceptin</t>
        </is>
      </c>
      <c r="E103" s="32" t="inlineStr">
        <is>
          <t>Inhibit PG</t>
        </is>
      </c>
      <c r="F103" s="32" t="inlineStr">
        <is>
          <t>IL-1 receptor antagonists</t>
        </is>
      </c>
      <c r="G103" s="32" t="inlineStr">
        <is>
          <t>Inhibit INF</t>
        </is>
      </c>
      <c r="H103" s="32" t="inlineStr">
        <is>
          <t>กด PMN ทำให้ไม่สามารถหลั่งสารอักเสบ</t>
        </is>
      </c>
      <c r="I103" s="32" t="n">
        <v>5</v>
      </c>
      <c r="J103" s="32"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2" t="n"/>
      <c r="L103" s="32" t="inlineStr">
        <is>
          <t>Gout</t>
        </is>
      </c>
      <c r="M103" s="32" t="inlineStr">
        <is>
          <t>Clinic</t>
        </is>
      </c>
      <c r="N103" s="32" t="inlineStr">
        <is>
          <t>ข้อ 31 Pharma Plus เล่มม่วง (เฉลยข้อ จ)</t>
        </is>
      </c>
      <c r="O103" s="32" t="inlineStr">
        <is>
          <t>Mock</t>
        </is>
      </c>
      <c r="P103" s="32" t="inlineStr">
        <is>
          <t>Pharma Plus เล่มม่วง</t>
        </is>
      </c>
    </row>
    <row r="104" ht="409.6" customHeight="1" s="49">
      <c r="A104" s="32" t="n">
        <v>102</v>
      </c>
      <c r="B104" s="32"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2" t="n"/>
      <c r="D104" s="32" t="inlineStr">
        <is>
          <t>HMG-CoA reductase inhibitors</t>
        </is>
      </c>
      <c r="E104" s="32" t="inlineStr">
        <is>
          <t>Integrase inhibitors</t>
        </is>
      </c>
      <c r="F104" s="32" t="inlineStr">
        <is>
          <t>Xanthine oxidase inhibitors</t>
        </is>
      </c>
      <c r="G104" s="32" t="inlineStr">
        <is>
          <t>DNA gyrase inhibitors</t>
        </is>
      </c>
      <c r="H104" s="32" t="inlineStr">
        <is>
          <t>Cholinesterase inhibitors</t>
        </is>
      </c>
      <c r="I104" s="32" t="n">
        <v>3</v>
      </c>
      <c r="J104" s="32"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2" t="n"/>
      <c r="L104" s="32" t="inlineStr">
        <is>
          <t>Gout</t>
        </is>
      </c>
      <c r="M104" s="32" t="inlineStr">
        <is>
          <t>Clinic</t>
        </is>
      </c>
      <c r="N104" s="32" t="inlineStr">
        <is>
          <t>ข้อ 32 Pharma Plus เล่มม่วง (เฉลยข้อ ค)</t>
        </is>
      </c>
      <c r="O104" s="32" t="inlineStr">
        <is>
          <t>Mock</t>
        </is>
      </c>
      <c r="P104" s="32" t="inlineStr">
        <is>
          <t>Pharma Plus เล่มม่วง</t>
        </is>
      </c>
    </row>
    <row r="105" ht="409.6" customHeight="1" s="49">
      <c r="A105" s="32" t="n">
        <v>103</v>
      </c>
      <c r="B105" s="32"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2" t="n"/>
      <c r="D105" s="32" t="inlineStr">
        <is>
          <t>รางจืด</t>
        </is>
      </c>
      <c r="E105" s="32" t="inlineStr">
        <is>
          <t>ขมิ้นชัน</t>
        </is>
      </c>
      <c r="F105" s="32" t="inlineStr">
        <is>
          <t>ตรีผลา</t>
        </is>
      </c>
      <c r="G105" s="32" t="inlineStr">
        <is>
          <t>ฟ้าทลายโจร</t>
        </is>
      </c>
      <c r="H105" s="32" t="inlineStr">
        <is>
          <t>เถาวัลย์เปรียง</t>
        </is>
      </c>
      <c r="I105" s="32" t="n">
        <v>5</v>
      </c>
      <c r="J105" s="32"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2" t="n"/>
      <c r="L105" s="32" t="inlineStr">
        <is>
          <t>Gout / Herbal Medicine</t>
        </is>
      </c>
      <c r="M105" s="32" t="inlineStr">
        <is>
          <t>Clinic</t>
        </is>
      </c>
      <c r="N105" s="32" t="inlineStr">
        <is>
          <t>ข้อ 33 Pharma Plus เล่มม่วง (เฉลยข้อ จ)</t>
        </is>
      </c>
      <c r="O105" s="32" t="inlineStr">
        <is>
          <t>Mock</t>
        </is>
      </c>
      <c r="P105" s="32" t="inlineStr">
        <is>
          <t>Pharma Plus เล่มม่วง</t>
        </is>
      </c>
    </row>
    <row r="106" ht="409.6" customHeight="1" s="49">
      <c r="A106" s="32" t="n">
        <v>104</v>
      </c>
      <c r="B106" s="32"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2" t="n"/>
      <c r="D106" s="32" t="inlineStr">
        <is>
          <t>Hydrochlorothiazide induced hyponatremia</t>
        </is>
      </c>
      <c r="E106" s="32" t="inlineStr">
        <is>
          <t>ระดับยา colchicine ลดลงเนื่องจากเกิดปฏิกิริยากับ hydrochlorothiazide</t>
        </is>
      </c>
      <c r="F106" s="32" t="inlineStr">
        <is>
          <t>ภาวะแทรกซ้อนจากโรคความดันโลหิตสูง</t>
        </is>
      </c>
      <c r="G106" s="32" t="inlineStr">
        <is>
          <t>การได้รับยา hydrochlorothiazide</t>
        </is>
      </c>
      <c r="H106" s="32" t="inlineStr">
        <is>
          <t>การได้รับยา amiloride</t>
        </is>
      </c>
      <c r="I106" s="32" t="n">
        <v>4</v>
      </c>
      <c r="J106" s="32"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2" t="n"/>
      <c r="L106" s="32" t="inlineStr">
        <is>
          <t>Gout</t>
        </is>
      </c>
      <c r="M106" s="32" t="inlineStr">
        <is>
          <t>Clinic</t>
        </is>
      </c>
      <c r="N106" s="32" t="inlineStr">
        <is>
          <t>ข้อ 34 Pharma Plus เล่มม่วง (เฉลยข้อ ง)</t>
        </is>
      </c>
      <c r="O106" s="32" t="inlineStr">
        <is>
          <t>Mock</t>
        </is>
      </c>
      <c r="P106" s="32" t="inlineStr">
        <is>
          <t>Pharma Plus เล่มม่วง</t>
        </is>
      </c>
    </row>
    <row r="107" ht="409.6" customHeight="1" s="49">
      <c r="A107" s="32" t="n">
        <v>105</v>
      </c>
      <c r="B107" s="32" t="inlineStr">
        <is>
          <t>ข้อใดเป็นอาหารที่ผู้ป่วยไม่ควรได้รับมากที่สุด</t>
        </is>
      </c>
      <c r="C107" s="32" t="n"/>
      <c r="D107" s="32" t="inlineStr">
        <is>
          <t>ต้มยำปลาช่อน</t>
        </is>
      </c>
      <c r="E107" s="32" t="inlineStr">
        <is>
          <t>หมูแดดเดียว</t>
        </is>
      </c>
      <c r="F107" s="32" t="inlineStr">
        <is>
          <t>ตับหวาน</t>
        </is>
      </c>
      <c r="G107" s="32" t="inlineStr">
        <is>
          <t>แกงบวชฟักทอง</t>
        </is>
      </c>
      <c r="H107" s="32" t="inlineStr">
        <is>
          <t>ปลาหมึกย่าง</t>
        </is>
      </c>
      <c r="I107" s="32" t="n">
        <v>3</v>
      </c>
      <c r="J107" s="32"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2" t="n"/>
      <c r="L107" s="32" t="inlineStr">
        <is>
          <t>Gout</t>
        </is>
      </c>
      <c r="M107" s="32" t="inlineStr">
        <is>
          <t>Clinic</t>
        </is>
      </c>
      <c r="N107" s="32" t="inlineStr">
        <is>
          <t>ข้อ 35 Pharma Plus เล่มม่วง (เฉลยข้อ ค)</t>
        </is>
      </c>
      <c r="O107" s="32" t="inlineStr">
        <is>
          <t>Mock</t>
        </is>
      </c>
      <c r="P107" s="32" t="inlineStr">
        <is>
          <t>Pharma Plus เล่มม่วง</t>
        </is>
      </c>
    </row>
    <row r="108" ht="409.6" customHeight="1" s="49">
      <c r="A108" s="32" t="n">
        <v>106</v>
      </c>
      <c r="B108" s="32" t="inlineStr">
        <is>
          <t>ข้อใดกล่าวถึง colchicine ถูกต้อง</t>
        </is>
      </c>
      <c r="C108" s="32" t="n"/>
      <c r="D108" s="32" t="inlineStr">
        <is>
          <t>เป็นยาตัวเลือกรองที่ใช้ในการรักษาโรคเกาท์</t>
        </is>
      </c>
      <c r="E108" s="32" t="inlineStr">
        <is>
          <t>ต้องมีการจำกัดการรับประทานน้ำ</t>
        </is>
      </c>
      <c r="F108" s="32" t="inlineStr">
        <is>
          <t>ห้ามใช้ในสตรีมีครรภ์เด็ดขาด</t>
        </is>
      </c>
      <c r="G108" s="32" t="inlineStr">
        <is>
          <t>มีอันตรกิริยากับยากลุ่ม macrolide</t>
        </is>
      </c>
      <c r="H108" s="32" t="inlineStr">
        <is>
          <t>ไม่ต้องปรับขนาดยาในผู้ป่วยโรคไต</t>
        </is>
      </c>
      <c r="I108" s="32" t="n">
        <v>4</v>
      </c>
      <c r="J108" s="32"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2" t="n"/>
      <c r="L108" s="32" t="inlineStr">
        <is>
          <t>Gout</t>
        </is>
      </c>
      <c r="M108" s="32" t="inlineStr">
        <is>
          <t>Clinic</t>
        </is>
      </c>
      <c r="N108" s="32" t="inlineStr">
        <is>
          <t>ข้อ 36 Pharma Plus เล่มม่วง (เฉลยข้อ ง)</t>
        </is>
      </c>
      <c r="O108" s="32" t="inlineStr">
        <is>
          <t>Mock</t>
        </is>
      </c>
      <c r="P108" s="32" t="inlineStr">
        <is>
          <t>Pharma Plus เล่มม่วง</t>
        </is>
      </c>
    </row>
    <row r="109" ht="409.6" customHeight="1" s="49">
      <c r="A109" s="32" t="n">
        <v>107</v>
      </c>
      <c r="B109" s="32" t="inlineStr">
        <is>
          <t>ข้อใดเป็นอาการไม่พึงประสงค์จากยา colchicine ที่พบบ่อยที่สุด</t>
        </is>
      </c>
      <c r="C109" s="32" t="n"/>
      <c r="D109" s="32" t="inlineStr">
        <is>
          <t>Ototoxicity</t>
        </is>
      </c>
      <c r="E109" s="32" t="inlineStr">
        <is>
          <t>Diarrhea</t>
        </is>
      </c>
      <c r="F109" s="32" t="inlineStr">
        <is>
          <t>Retinopathy</t>
        </is>
      </c>
      <c r="G109" s="32" t="inlineStr">
        <is>
          <t>Peripheral neuritis</t>
        </is>
      </c>
      <c r="H109" s="32" t="inlineStr">
        <is>
          <t>Hepatic impairment</t>
        </is>
      </c>
      <c r="I109" s="32" t="n">
        <v>2</v>
      </c>
      <c r="J109" s="32"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2" t="n"/>
      <c r="L109" s="32" t="inlineStr">
        <is>
          <t>Gout</t>
        </is>
      </c>
      <c r="M109" s="32" t="inlineStr">
        <is>
          <t>Clinic</t>
        </is>
      </c>
      <c r="N109" s="32" t="inlineStr">
        <is>
          <t>ข้อ 37 Pharma Plus เล่มม่วง (เฉลยข้อ ข)</t>
        </is>
      </c>
      <c r="O109" s="32" t="inlineStr">
        <is>
          <t>Mock</t>
        </is>
      </c>
      <c r="P109" s="32" t="inlineStr">
        <is>
          <t>Pharma Plus เล่มม่วง</t>
        </is>
      </c>
    </row>
    <row r="110" ht="409.6" customHeight="1" s="49">
      <c r="A110" s="32" t="n">
        <v>108</v>
      </c>
      <c r="B110" s="32" t="inlineStr">
        <is>
          <t>ข้อใดเป็นกลไกทางเภสัชวิทยาของยา allopurinol</t>
        </is>
      </c>
      <c r="C110" s="32" t="n"/>
      <c r="D110" s="32" t="inlineStr">
        <is>
          <t>ลดการอักเสบ</t>
        </is>
      </c>
      <c r="E110" s="32" t="inlineStr">
        <is>
          <t>เพิ่มการหลั่ง uric acid</t>
        </is>
      </c>
      <c r="F110" s="32" t="inlineStr">
        <is>
          <t>ยับยั้ง xanthine oxidase</t>
        </is>
      </c>
      <c r="G110" s="32" t="inlineStr">
        <is>
          <t>ยับยั้ง macrophage มาบริเวณที่มีการอักเสบ</t>
        </is>
      </c>
      <c r="H110" s="32" t="inlineStr">
        <is>
          <t>เพิ่มการขับ uric acid</t>
        </is>
      </c>
      <c r="I110" s="32" t="n">
        <v>3</v>
      </c>
      <c r="J110" s="32"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2" t="n"/>
      <c r="L110" s="32" t="inlineStr">
        <is>
          <t>Gout</t>
        </is>
      </c>
      <c r="M110" s="32" t="inlineStr">
        <is>
          <t>Clinic</t>
        </is>
      </c>
      <c r="N110" s="32" t="inlineStr">
        <is>
          <t>ข้อ 38 Pharma Plus เล่มม่วง (เฉลยข้อ ค)</t>
        </is>
      </c>
      <c r="O110" s="32" t="inlineStr">
        <is>
          <t>Mock</t>
        </is>
      </c>
      <c r="P110" s="32" t="inlineStr">
        <is>
          <t>Pharma Plus เล่มม่วง</t>
        </is>
      </c>
    </row>
    <row r="111" ht="409.6" customHeight="1" s="49">
      <c r="A111" s="32" t="n">
        <v>109</v>
      </c>
      <c r="B111" s="32"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2" t="n"/>
      <c r="D111" s="32" t="inlineStr">
        <is>
          <t>Ibuprofen</t>
        </is>
      </c>
      <c r="E111" s="32" t="inlineStr">
        <is>
          <t>Diclofenac</t>
        </is>
      </c>
      <c r="F111" s="32" t="inlineStr">
        <is>
          <t>Nimesulide</t>
        </is>
      </c>
      <c r="G111" s="32" t="inlineStr">
        <is>
          <t>Paracetamol</t>
        </is>
      </c>
      <c r="H111" s="32" t="inlineStr">
        <is>
          <t>Aspirin</t>
        </is>
      </c>
      <c r="I111" s="32" t="n">
        <v>3</v>
      </c>
      <c r="J111" s="32"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2" t="n"/>
      <c r="L111" s="32" t="inlineStr">
        <is>
          <t>Osteoarthritis</t>
        </is>
      </c>
      <c r="M111" s="32" t="inlineStr">
        <is>
          <t>Clinic</t>
        </is>
      </c>
      <c r="N111" s="32" t="inlineStr">
        <is>
          <t>ข้อ 39 Pharma Plus เล่มม่วง (เฉลยข้อ ค)</t>
        </is>
      </c>
      <c r="O111" s="32" t="inlineStr">
        <is>
          <t>Mock</t>
        </is>
      </c>
      <c r="P111" s="32" t="inlineStr">
        <is>
          <t>Pharma Plus เล่มม่วง</t>
        </is>
      </c>
    </row>
    <row r="112" ht="409.6" customHeight="1" s="49">
      <c r="A112" s="32" t="n">
        <v>110</v>
      </c>
      <c r="B112" s="32"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2" t="n"/>
      <c r="D112" s="32" t="inlineStr">
        <is>
          <t>รับประทาน paracetamol 3 เม็ด ทุก 4 ชั่วโมง</t>
        </is>
      </c>
      <c r="E112" s="32" t="inlineStr">
        <is>
          <t>เพิ่มยา muscle relaxant ให้แก่ผู้ป่วย</t>
        </is>
      </c>
      <c r="F112" s="32" t="inlineStr">
        <is>
          <t>รับประทาน glucosamine ครั้งละ 2 เม็ด วันละ 3 ครั้ง</t>
        </is>
      </c>
      <c r="G112" s="32" t="inlineStr">
        <is>
          <t>รับประทาน calcium carbonate (1 g) 2 เม็ด ก่อนอาหารเช้า</t>
        </is>
      </c>
      <c r="H112" s="32" t="inlineStr">
        <is>
          <t>ถูวดเจลพริกบริเวณปวด เพื่อให้ยาดูดซึมได้เยอะ</t>
        </is>
      </c>
      <c r="I112" s="32" t="n">
        <v>3</v>
      </c>
      <c r="J112" s="32"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2" t="n"/>
      <c r="L112" s="32" t="inlineStr">
        <is>
          <t>Osteoarthritis / Herbal Medicine</t>
        </is>
      </c>
      <c r="M112" s="32" t="inlineStr">
        <is>
          <t>Clinic</t>
        </is>
      </c>
      <c r="N112" s="32" t="inlineStr">
        <is>
          <t>ข้อ 40 Pharma Plus เล่มม่วง (เฉลยข้อ ค)</t>
        </is>
      </c>
      <c r="O112" s="32" t="inlineStr">
        <is>
          <t>Mock</t>
        </is>
      </c>
      <c r="P112" s="32" t="inlineStr">
        <is>
          <t>Pharma Plus เล่มม่วง</t>
        </is>
      </c>
    </row>
    <row r="113" ht="409.6" customHeight="1" s="49">
      <c r="A113" s="32" t="n">
        <v>111</v>
      </c>
      <c r="B113" s="32" t="inlineStr">
        <is>
          <t>ข้อใดที่เภสัชกรไม่ต้องให้คำแนะนำเรื่องการปฏิบัติตัวเกี่ยวกับโรค osteoarthritis</t>
        </is>
      </c>
      <c r="C113" s="32" t="n"/>
      <c r="D113" s="32" t="inlineStr">
        <is>
          <t>หลีกเลี่ยงนั่งพับเพียบ</t>
        </is>
      </c>
      <c r="E113" s="32" t="inlineStr">
        <is>
          <t>ลดน้ำหนักตัว</t>
        </is>
      </c>
      <c r="F113" s="32" t="inlineStr">
        <is>
          <t>หลีกเลี่ยงการยกของหนัก</t>
        </is>
      </c>
      <c r="G113" s="32" t="inlineStr">
        <is>
          <t>ออกกำลังกายในน้ำ</t>
        </is>
      </c>
      <c r="H113" s="32" t="inlineStr">
        <is>
          <t>หลีกเลี่ยงการรับประทานยอดผัก</t>
        </is>
      </c>
      <c r="I113" s="32" t="n">
        <v>5</v>
      </c>
      <c r="J113" s="32"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2" t="n"/>
      <c r="L113" s="32" t="inlineStr">
        <is>
          <t>Osteoarthritis</t>
        </is>
      </c>
      <c r="M113" s="32" t="inlineStr">
        <is>
          <t>Clinic</t>
        </is>
      </c>
      <c r="N113" s="32" t="inlineStr">
        <is>
          <t>ข้อ 41 Pharma Plus เล่มม่วง (เฉลยข้อ จ)</t>
        </is>
      </c>
      <c r="O113" s="32" t="inlineStr">
        <is>
          <t>Mock</t>
        </is>
      </c>
      <c r="P113" s="32" t="inlineStr">
        <is>
          <t>Pharma Plus เล่มม่วง</t>
        </is>
      </c>
    </row>
    <row r="114" ht="409.6" customHeight="1" s="49">
      <c r="A114" s="32" t="n">
        <v>112</v>
      </c>
      <c r="B114" s="32"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2" t="n"/>
      <c r="D114" s="32" t="inlineStr">
        <is>
          <t>40 mg</t>
        </is>
      </c>
      <c r="E114" s="32" t="inlineStr">
        <is>
          <t>80 mg</t>
        </is>
      </c>
      <c r="F114" s="32" t="inlineStr">
        <is>
          <t>400 mg</t>
        </is>
      </c>
      <c r="G114" s="32" t="inlineStr">
        <is>
          <t>800 mg</t>
        </is>
      </c>
      <c r="H114" s="32" t="inlineStr">
        <is>
          <t>2000 mg</t>
        </is>
      </c>
      <c r="I114" s="32" t="n">
        <v>4</v>
      </c>
      <c r="J114" s="32"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2" t="n"/>
      <c r="L114" s="32" t="inlineStr">
        <is>
          <t>Osteoarthritis / Pharmaceutical Calculations</t>
        </is>
      </c>
      <c r="M114" s="32" t="inlineStr">
        <is>
          <t>Clinic</t>
        </is>
      </c>
      <c r="N114" s="32" t="inlineStr">
        <is>
          <t>ข้อ 42 Pharma Plus เล่มม่วง (เฉลยข้อ ง)</t>
        </is>
      </c>
      <c r="O114" s="32" t="inlineStr">
        <is>
          <t>Mock</t>
        </is>
      </c>
      <c r="P114" s="32" t="inlineStr">
        <is>
          <t>Pharma Plus เล่มม่วง</t>
        </is>
      </c>
    </row>
    <row r="115" ht="409.6" customHeight="1" s="49">
      <c r="A115" s="32" t="n">
        <v>113</v>
      </c>
      <c r="B115" s="32"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2" t="n"/>
      <c r="D115" s="32" t="inlineStr">
        <is>
          <t>ข้อฝืดยามเช้า (morning stiffness) อย่างน้อย 1 ชม.</t>
        </is>
      </c>
      <c r="E115" s="32" t="inlineStr">
        <is>
          <t>มี nodule ขึ้นบริเวณข้อที่อักเสบ</t>
        </is>
      </c>
      <c r="F115" s="32" t="inlineStr">
        <is>
          <t>มักเกิดกับข้อใหญ่ๆที่รับน้ำหนักมาก</t>
        </is>
      </c>
      <c r="G115" s="32" t="inlineStr">
        <is>
          <t>อาจพบนิวตตะกอนที่ไตได้ มีข้อเท้าบวม</t>
        </is>
      </c>
      <c r="H115" s="32" t="inlineStr">
        <is>
          <t>อาการปวดเกิดขึ้นที่ข้อเดียวกันทั้งสองข้างของร่างกาย</t>
        </is>
      </c>
      <c r="I115" s="32" t="n">
        <v>2</v>
      </c>
      <c r="J115" s="32"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2" t="n"/>
      <c r="L115" s="32" t="inlineStr">
        <is>
          <t>Gout</t>
        </is>
      </c>
      <c r="M115" s="32" t="inlineStr">
        <is>
          <t>Clinic</t>
        </is>
      </c>
      <c r="N115" s="32" t="inlineStr">
        <is>
          <t>ข้อ 43 Pharma Plus เล่มม่วง (เฉลยข้อ ข)</t>
        </is>
      </c>
      <c r="O115" s="32" t="inlineStr">
        <is>
          <t>Mock</t>
        </is>
      </c>
      <c r="P115" s="32" t="inlineStr">
        <is>
          <t>Pharma Plus เล่มม่วง</t>
        </is>
      </c>
    </row>
    <row r="116" ht="409.6" customHeight="1" s="49">
      <c r="A116" s="32" t="n">
        <v>114</v>
      </c>
      <c r="B116" s="32"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2" t="n"/>
      <c r="D116" s="32" t="inlineStr">
        <is>
          <t>Indomethacin</t>
        </is>
      </c>
      <c r="E116" s="32" t="inlineStr">
        <is>
          <t>Colchicine</t>
        </is>
      </c>
      <c r="F116" s="32" t="inlineStr">
        <is>
          <t>Indomethacin + colchicine</t>
        </is>
      </c>
      <c r="G116" s="32" t="inlineStr">
        <is>
          <t>Colchicine + allopurinol</t>
        </is>
      </c>
      <c r="H116" s="32" t="inlineStr">
        <is>
          <t>Indomethacin + colchicine + allopurinol</t>
        </is>
      </c>
      <c r="I116" s="32" t="n">
        <v>1</v>
      </c>
      <c r="J116" s="32"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2" t="n"/>
      <c r="L116" s="32" t="inlineStr">
        <is>
          <t>Gout</t>
        </is>
      </c>
      <c r="M116" s="32" t="inlineStr">
        <is>
          <t>Clinic</t>
        </is>
      </c>
      <c r="N116" s="32" t="inlineStr">
        <is>
          <t>ข้อ 44 Pharma Plus เล่มม่วง (เฉลยข้อ ก ข)</t>
        </is>
      </c>
      <c r="O116" s="32" t="inlineStr">
        <is>
          <t>Mock</t>
        </is>
      </c>
      <c r="P116" s="32" t="inlineStr">
        <is>
          <t>Pharma Plus เล่มม่วง</t>
        </is>
      </c>
    </row>
    <row r="117" ht="409.6" customHeight="1" s="49">
      <c r="A117" s="32" t="n">
        <v>115</v>
      </c>
      <c r="B117" s="32"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2" t="n"/>
      <c r="D117" s="32" t="inlineStr">
        <is>
          <t>Meloxicam</t>
        </is>
      </c>
      <c r="E117" s="32" t="inlineStr">
        <is>
          <t>Nabumetone</t>
        </is>
      </c>
      <c r="F117" s="32" t="inlineStr">
        <is>
          <t>Loxoprofen</t>
        </is>
      </c>
      <c r="G117" s="32" t="inlineStr">
        <is>
          <t>Celecoxib</t>
        </is>
      </c>
      <c r="H117" s="32" t="inlineStr">
        <is>
          <t>Sulindac</t>
        </is>
      </c>
      <c r="I117" s="32" t="n">
        <v>4</v>
      </c>
      <c r="J117" s="32"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2" t="n"/>
      <c r="L117" s="32" t="inlineStr">
        <is>
          <t>Gout</t>
        </is>
      </c>
      <c r="M117" s="32" t="inlineStr">
        <is>
          <t>Clinic</t>
        </is>
      </c>
      <c r="N117" s="32" t="inlineStr">
        <is>
          <t>ข้อ 45 Pharma Plus เล่มม่วง (เฉลยข้อ ง)</t>
        </is>
      </c>
      <c r="O117" s="32" t="inlineStr">
        <is>
          <t>Mock</t>
        </is>
      </c>
      <c r="P117" s="32" t="inlineStr">
        <is>
          <t>Pharma Plus เล่มม่วง</t>
        </is>
      </c>
    </row>
    <row r="118" ht="409.6" customHeight="1" s="49">
      <c r="A118" s="32" t="n">
        <v>116</v>
      </c>
      <c r="B118" s="32" t="inlineStr">
        <is>
          <t>การออกกำลังกายประเภทใดที่เหมาะสมสำหรับผู้ป่วยรายนี้</t>
        </is>
      </c>
      <c r="C118" s="32" t="n"/>
      <c r="D118" s="32" t="inlineStr">
        <is>
          <t>เทนนิส</t>
        </is>
      </c>
      <c r="E118" s="32" t="inlineStr">
        <is>
          <t>รักบี้</t>
        </is>
      </c>
      <c r="F118" s="32" t="inlineStr">
        <is>
          <t>จ็อกกิ้ง</t>
        </is>
      </c>
      <c r="G118" s="32" t="inlineStr">
        <is>
          <t>บาสเกตบอล</t>
        </is>
      </c>
      <c r="H118" s="32" t="inlineStr">
        <is>
          <t>ยิมนาสติก</t>
        </is>
      </c>
      <c r="I118" s="32" t="n">
        <v>1</v>
      </c>
      <c r="J118" s="32" t="inlineStr">
        <is>
          <t>✅ คำตอบที่ถูกต้อง: ข้อ ค. การออกกำลังกายแบบแอโรบิกที่มีแรงกระแทกต่ำ (Low-impact aerobic exercise) เช่น ว่ายน้ำ เดิน หรือปั่นจักรยานอยู่กับที่
💡 Background: โรคข้อเข่าเสื่อม (Osteoarthritis) เกิดจากการเสื่อมสภาพของกระดูกอ่อนผิวข้อ การออกกำลังกายที่เหมาะสมจะช่วยเสริมสร้างความแข็งแรงของกล้ามเนื้อรอบข้อเข่า (Quadriceps strengthening) เพิ่มความยืดหยุ่น และลดอาการปวดโดยไม่เพิ่มแรงกดดันต่อผิวข้อ
🎯 ทำไมข้อนี้ถึงถูก: การออกกำลังกายที่มีแรงกระแทกต่ำ (Low-impact exercise) เช่น การว่ายน้ำ การเดินในน้ำ หรือการปั่นจักรยานอยู่กับที่ ช่วยลดแรงกระแทกที่กระทำต่อข้อเข่าได้โดยตรง จึงเป็นคำแนะนำระดับสากลอันดับแรก
🔍 ข้ออื่นผิดเพราะอะไร:
- ข้อ ก. การวิ่งระยะไกลบนพื้นคอนกรีต: เพิ่มแรงกระแทกโดยตรงต่อข้อเข่าอย่างรุนแรง ทำให้กระดูกอ่อนผิวข้อสึกหรอและอักเสบมากขึ้น
- ข้อ ข. การกระโดดเชือก: เป็นการออกกำลังกายที่มีแรงกระแทกสูง (High-impact) ก่อให้เกิดแรงกดซ้ำๆ ต่อข้อเข่า เสี่ยงต่อการบาดเจ็บรุนแรง
- ข้อ ง. การยกน้ำหนักในท่าสควอทลึก (Deep squats): ก่อให้เกิดแรงอัด (Compressive force) สูงมากที่ผิวข้อ Patellofemoral
- ข้อ จ. การหลีกเลี่ยงการเคลื่อนไหวข้อทุกชนิด: จะทำให้กล้ามเนื้อรอบข้อลีบ (Muscle atrophy) และข้อติดแข็ง (Joint stiffness) ยิ่งทำให้อาการแย่ลง
📖 Guideline อ้างอิง: แนวทางเวชปฏิบัติการวินิจฉัยและการรักษาโรคข้อเข่าเสื่อม พ.ศ. 2562 (ราชวิทยาลัยแพทย์ออร์โธปิดิกส์แห่งประเทศไทย)
📌 จุดจำก่อนสอบ: ผู้ป่วย Osteoarthritis แนะนำ Low-impact aerobics (ว่ายน้ำ, ปั่นจักรยาน) และ Quadriceps strengthening หลีกเลี่ยง High-impact และ Deep squatting</t>
        </is>
      </c>
      <c r="K118" s="32" t="n"/>
      <c r="L118" s="32" t="inlineStr">
        <is>
          <t>Gout</t>
        </is>
      </c>
      <c r="M118" s="32" t="inlineStr">
        <is>
          <t>Clinic</t>
        </is>
      </c>
      <c r="N118" s="32" t="inlineStr">
        <is>
          <t>ข้อ 46 Pharma Plus เล่มม่วง (เฉลยข้อ )</t>
        </is>
      </c>
      <c r="O118" s="32" t="inlineStr">
        <is>
          <t>Mock</t>
        </is>
      </c>
      <c r="P118" s="32" t="inlineStr">
        <is>
          <t>Pharma Plus เล่มม่วง</t>
        </is>
      </c>
    </row>
    <row r="119" ht="409.6" customHeight="1" s="49">
      <c r="A119" s="32" t="n">
        <v>117</v>
      </c>
      <c r="B119" s="32" t="inlineStr">
        <is>
          <t>อาหารประเภทใดที่เหมาะแก่ผู้ป่วยรายนี้</t>
        </is>
      </c>
      <c r="C119" s="32" t="n"/>
      <c r="D119" s="32" t="inlineStr">
        <is>
          <t>ปีกไก่เหล้าแดง</t>
        </is>
      </c>
      <c r="E119" s="32" t="inlineStr">
        <is>
          <t>ยอดมะพร้าวผัดกุ้ง</t>
        </is>
      </c>
      <c r="F119" s="32" t="inlineStr">
        <is>
          <t>ซุปหน่อไม้</t>
        </is>
      </c>
      <c r="G119" s="32" t="inlineStr">
        <is>
          <t>แกงจืดเต้าหู้หมูสับ</t>
        </is>
      </c>
      <c r="H119" s="32" t="inlineStr">
        <is>
          <t>เกาเหลาเครื่องในหมู</t>
        </is>
      </c>
      <c r="I119" s="32" t="n">
        <v>4</v>
      </c>
      <c r="J119" s="32"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2" t="n"/>
      <c r="L119" s="32" t="inlineStr">
        <is>
          <t>Gout</t>
        </is>
      </c>
      <c r="M119" s="32" t="inlineStr">
        <is>
          <t>Clinic</t>
        </is>
      </c>
      <c r="N119" s="32" t="inlineStr">
        <is>
          <t>ข้อ 47 Pharma Plus เล่มม่วง (เฉลยข้อ ง)</t>
        </is>
      </c>
      <c r="O119" s="32" t="inlineStr">
        <is>
          <t>Mock</t>
        </is>
      </c>
      <c r="P119" s="32" t="inlineStr">
        <is>
          <t>Pharma Plus เล่มม่วง</t>
        </is>
      </c>
    </row>
    <row r="120" ht="409.6" customHeight="1" s="49">
      <c r="A120" s="32" t="n">
        <v>118</v>
      </c>
      <c r="B120"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2" t="n"/>
      <c r="D120" s="32" t="inlineStr">
        <is>
          <t>Gouty arthritis</t>
        </is>
      </c>
      <c r="E120" s="32" t="inlineStr">
        <is>
          <t>Rheumatoid arthritis</t>
        </is>
      </c>
      <c r="F120" s="32" t="inlineStr">
        <is>
          <t>Osteoarthritis</t>
        </is>
      </c>
      <c r="G120" s="32" t="inlineStr">
        <is>
          <t>Osteoporosis</t>
        </is>
      </c>
      <c r="H120" s="32" t="inlineStr">
        <is>
          <t>Osteopenia</t>
        </is>
      </c>
      <c r="I120" s="32" t="n">
        <v>2</v>
      </c>
      <c r="J120" s="32"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2" t="n"/>
      <c r="L120" s="32" t="inlineStr">
        <is>
          <t>Rheumatoid Arthritis</t>
        </is>
      </c>
      <c r="M120" s="32" t="inlineStr">
        <is>
          <t>Clinic</t>
        </is>
      </c>
      <c r="N120" s="32" t="inlineStr">
        <is>
          <t>ข้อ 48 Pharma Plus เล่มม่วง (เฉลยข้อ ค)</t>
        </is>
      </c>
      <c r="O120" s="32" t="inlineStr">
        <is>
          <t>Mock</t>
        </is>
      </c>
      <c r="P120" s="32" t="inlineStr">
        <is>
          <t>Pharma Plus เล่มม่วง</t>
        </is>
      </c>
    </row>
    <row r="121" ht="409.6" customHeight="1" s="49">
      <c r="A121" s="32" t="n">
        <v>119</v>
      </c>
      <c r="B121"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2" t="n"/>
      <c r="D121" s="32" t="inlineStr">
        <is>
          <t>Paracetamol</t>
        </is>
      </c>
      <c r="E121" s="32" t="inlineStr">
        <is>
          <t>Colchicine</t>
        </is>
      </c>
      <c r="F121" s="32" t="inlineStr">
        <is>
          <t>Prednisolone</t>
        </is>
      </c>
      <c r="G121" s="32" t="inlineStr">
        <is>
          <t>Ibuprofen</t>
        </is>
      </c>
      <c r="H121" s="32" t="inlineStr">
        <is>
          <t>Methotrexate</t>
        </is>
      </c>
      <c r="I121" s="32" t="n">
        <v>5</v>
      </c>
      <c r="J121" s="32"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2" t="n"/>
      <c r="L121" s="32" t="inlineStr">
        <is>
          <t>Rheumatoid Arthritis</t>
        </is>
      </c>
      <c r="M121" s="32" t="inlineStr">
        <is>
          <t>Clinic</t>
        </is>
      </c>
      <c r="N121" s="32" t="inlineStr">
        <is>
          <t>ข้อ 49 Pharma Plus เล่มม่วง (เฉลยข้อ ก)</t>
        </is>
      </c>
      <c r="O121" s="32" t="inlineStr">
        <is>
          <t>Mock</t>
        </is>
      </c>
      <c r="P121" s="32" t="inlineStr">
        <is>
          <t>Pharma Plus เล่มม่วง</t>
        </is>
      </c>
    </row>
    <row r="122" ht="409.6" customHeight="1" s="49">
      <c r="A122" s="32" t="n">
        <v>120</v>
      </c>
      <c r="B122"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2" t="n"/>
      <c r="D122" s="32" t="inlineStr">
        <is>
          <t>Sulfasalazine</t>
        </is>
      </c>
      <c r="E122" s="32" t="inlineStr">
        <is>
          <t>Auranofin</t>
        </is>
      </c>
      <c r="F122" s="32" t="inlineStr">
        <is>
          <t>Celecoxib</t>
        </is>
      </c>
      <c r="G122" s="32" t="inlineStr">
        <is>
          <t>Glucosamine</t>
        </is>
      </c>
      <c r="H122" s="32" t="inlineStr">
        <is>
          <t>Allopurinol</t>
        </is>
      </c>
      <c r="I122" s="32" t="n">
        <v>1</v>
      </c>
      <c r="J122" s="32"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2" t="n"/>
      <c r="L122" s="32" t="inlineStr">
        <is>
          <t>Rheumatoid Arthritis</t>
        </is>
      </c>
      <c r="M122" s="32" t="inlineStr">
        <is>
          <t>Clinic</t>
        </is>
      </c>
      <c r="N122" s="32" t="inlineStr">
        <is>
          <t>ข้อ 50 Pharma Plus เล่มม่วง (เฉลยข้อ ค)</t>
        </is>
      </c>
      <c r="O122" s="32" t="inlineStr">
        <is>
          <t>Mock</t>
        </is>
      </c>
      <c r="P122" s="32" t="inlineStr">
        <is>
          <t>Pharma Plus เล่มม่วง</t>
        </is>
      </c>
    </row>
    <row r="123" ht="409.6" customHeight="1" s="49">
      <c r="A123" s="32" t="n">
        <v>121</v>
      </c>
      <c r="B123" s="32" t="inlineStr">
        <is>
          <t>ยาในข้อใดใช้ชะลอการเสื่อมของกระดูกและข้อ</t>
        </is>
      </c>
      <c r="C123" s="32" t="n"/>
      <c r="D123" s="32" t="inlineStr">
        <is>
          <t>Estrogen</t>
        </is>
      </c>
      <c r="E123" s="32" t="inlineStr">
        <is>
          <t>Methotrexate</t>
        </is>
      </c>
      <c r="F123" s="32" t="inlineStr">
        <is>
          <t>Paracetamol</t>
        </is>
      </c>
      <c r="G123" s="32" t="inlineStr">
        <is>
          <t>Glucosamine</t>
        </is>
      </c>
      <c r="H123" s="32" t="inlineStr">
        <is>
          <t>Probenecid</t>
        </is>
      </c>
      <c r="I123" s="32" t="n">
        <v>4</v>
      </c>
      <c r="J123" s="32"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2" t="n"/>
      <c r="L123" s="32" t="inlineStr">
        <is>
          <t>Osteoarthritis</t>
        </is>
      </c>
      <c r="M123" s="32" t="inlineStr">
        <is>
          <t>Clinic</t>
        </is>
      </c>
      <c r="N123" s="32" t="inlineStr">
        <is>
          <t>ข้อ 51 Pharma Plus เล่มม่วง (เฉลยข้อ ง)</t>
        </is>
      </c>
      <c r="O123" s="32" t="inlineStr">
        <is>
          <t>Mock</t>
        </is>
      </c>
      <c r="P123" s="32" t="inlineStr">
        <is>
          <t>Pharma Plus เล่มม่วง</t>
        </is>
      </c>
    </row>
    <row r="124" ht="409.6" customHeight="1" s="49">
      <c r="A124" s="32" t="n">
        <v>122</v>
      </c>
      <c r="B124" s="32"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2" t="n"/>
      <c r="D124" s="32" t="inlineStr">
        <is>
          <t>Ibuprofen</t>
        </is>
      </c>
      <c r="E124" s="32" t="inlineStr">
        <is>
          <t>Diclofenac</t>
        </is>
      </c>
      <c r="F124" s="32" t="inlineStr">
        <is>
          <t>Nimesulide</t>
        </is>
      </c>
      <c r="G124" s="32" t="inlineStr">
        <is>
          <t>Paracetamol</t>
        </is>
      </c>
      <c r="H124" s="32" t="inlineStr">
        <is>
          <t>Aspirin</t>
        </is>
      </c>
      <c r="I124" s="32" t="n">
        <v>3</v>
      </c>
      <c r="J124" s="32"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2" t="n"/>
      <c r="L124" s="32" t="inlineStr">
        <is>
          <t>Osteoarthritis</t>
        </is>
      </c>
      <c r="M124" s="32" t="inlineStr">
        <is>
          <t>Clinic</t>
        </is>
      </c>
      <c r="N124" s="32" t="inlineStr">
        <is>
          <t>ข้อ 52 Pharma Plus เล่มม่วง (เฉลยข้อ ค)</t>
        </is>
      </c>
      <c r="O124" s="32" t="inlineStr">
        <is>
          <t>Mock</t>
        </is>
      </c>
      <c r="P124" s="32" t="inlineStr">
        <is>
          <t>Pharma Plus เล่มม่วง</t>
        </is>
      </c>
    </row>
    <row r="125" ht="409.6" customHeight="1" s="49">
      <c r="A125" s="32" t="n">
        <v>123</v>
      </c>
      <c r="B125" s="32"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2" t="n"/>
      <c r="D125" s="32" t="inlineStr">
        <is>
          <t>รับประทาน Paracetamol 3 เม็ด ทุก 4 ชั่วโมง</t>
        </is>
      </c>
      <c r="E125" s="32" t="inlineStr">
        <is>
          <t>เพิ่มยา muscle relaxant ให้แก่ผู้ป่วย</t>
        </is>
      </c>
      <c r="F125" s="32" t="inlineStr">
        <is>
          <t>รับประทาน Glucosamine ครั้งละ 2 เม็ด วันละ 3 ครั้ง</t>
        </is>
      </c>
      <c r="G125" s="32" t="inlineStr">
        <is>
          <t>รับประทาน Calcium carbonate (1 g) 2 เม็ด ก่อนอาหารเช้า</t>
        </is>
      </c>
      <c r="H125" s="32" t="inlineStr">
        <is>
          <t>ถูนวดเจลพริกบริเวณปวด เพื่อให้ยาดูดซึมได้เยอะ</t>
        </is>
      </c>
      <c r="I125" s="32" t="n">
        <v>3</v>
      </c>
      <c r="J125" s="32"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2" t="n"/>
      <c r="L125" s="32" t="inlineStr">
        <is>
          <t>Osteoarthritis / Herbal Medicine</t>
        </is>
      </c>
      <c r="M125" s="32" t="inlineStr">
        <is>
          <t>Clinic</t>
        </is>
      </c>
      <c r="N125" s="32" t="inlineStr">
        <is>
          <t>ข้อ 53 Pharma Plus เล่มม่วง (เฉลยข้อ ค)</t>
        </is>
      </c>
      <c r="O125" s="32" t="inlineStr">
        <is>
          <t>Mock</t>
        </is>
      </c>
      <c r="P125" s="32" t="inlineStr">
        <is>
          <t>Pharma Plus เล่มม่วง</t>
        </is>
      </c>
    </row>
    <row r="126" ht="409.6" customHeight="1" s="49">
      <c r="A126" s="32" t="n">
        <v>124</v>
      </c>
      <c r="B126" s="32" t="inlineStr">
        <is>
          <t>ข้อใดที่เภสัชกรไม่ต้องให้คำแนะนำเรื่องการปฏิบัติตัวเกี่ยวกับโรค osteoarthritis</t>
        </is>
      </c>
      <c r="C126" s="32" t="n"/>
      <c r="D126" s="32" t="inlineStr">
        <is>
          <t>หลีกเลี่ยงนั่งพับเพียบ</t>
        </is>
      </c>
      <c r="E126" s="32" t="inlineStr">
        <is>
          <t>ลดน้ำหนักตัว</t>
        </is>
      </c>
      <c r="F126" s="32" t="inlineStr">
        <is>
          <t>หลีกเลี่ยงการยกของหนัก</t>
        </is>
      </c>
      <c r="G126" s="32" t="inlineStr">
        <is>
          <t>ออกกำลังกายในน้ำ</t>
        </is>
      </c>
      <c r="H126" s="32" t="inlineStr">
        <is>
          <t>หลีกเลี่ยงการรับประทานยอดผัก</t>
        </is>
      </c>
      <c r="I126" s="32" t="n">
        <v>5</v>
      </c>
      <c r="J126" s="32"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2" t="n"/>
      <c r="L126" s="32" t="inlineStr">
        <is>
          <t>Osteoarthritis</t>
        </is>
      </c>
      <c r="M126" s="32" t="inlineStr">
        <is>
          <t>Clinic</t>
        </is>
      </c>
      <c r="N126" s="32" t="inlineStr">
        <is>
          <t>ข้อ 54 Pharma Plus เล่มม่วง (เฉลยข้อ จ)</t>
        </is>
      </c>
      <c r="O126" s="32" t="inlineStr">
        <is>
          <t>Mock</t>
        </is>
      </c>
      <c r="P126" s="32" t="inlineStr">
        <is>
          <t>Pharma Plus เล่มม่วง</t>
        </is>
      </c>
    </row>
    <row r="127" ht="409.6" customHeight="1" s="49">
      <c r="A127" s="32" t="n">
        <v>125</v>
      </c>
      <c r="B127" s="32"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2" t="n"/>
      <c r="D127" s="32" t="inlineStr">
        <is>
          <t>Etoricoxib</t>
        </is>
      </c>
      <c r="E127" s="32" t="inlineStr">
        <is>
          <t>Ibuprofen</t>
        </is>
      </c>
      <c r="F127" s="32" t="inlineStr">
        <is>
          <t>Diclofenac</t>
        </is>
      </c>
      <c r="G127" s="32" t="inlineStr">
        <is>
          <t>Aspirin</t>
        </is>
      </c>
      <c r="H127" s="32" t="inlineStr">
        <is>
          <t>Piroxicam</t>
        </is>
      </c>
      <c r="I127" s="32" t="n">
        <v>1</v>
      </c>
      <c r="J127" s="32"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2" t="n"/>
      <c r="L127" s="32" t="inlineStr">
        <is>
          <t>Osteoarthritis</t>
        </is>
      </c>
      <c r="M127" s="32" t="inlineStr">
        <is>
          <t>Clinic</t>
        </is>
      </c>
      <c r="N127" s="32" t="inlineStr">
        <is>
          <t>ข้อ 55 Pharma Plus เล่มม่วง (เฉลยข้อ ก)</t>
        </is>
      </c>
      <c r="O127" s="32" t="inlineStr">
        <is>
          <t>Mock</t>
        </is>
      </c>
      <c r="P127" s="32" t="inlineStr">
        <is>
          <t>Pharma Plus เล่มม่วง</t>
        </is>
      </c>
    </row>
    <row r="128" ht="409.6" customHeight="1" s="49">
      <c r="A128" s="32" t="n">
        <v>126</v>
      </c>
      <c r="B128" s="32" t="inlineStr">
        <is>
          <t>ข้อใดจัดเป็นยาหรือผลิตภัณฑ์เสริมอาหารในกลุ่มชะลอความเสื่อมสลายของกระดูกอ่อน</t>
        </is>
      </c>
      <c r="C128" s="32" t="n"/>
      <c r="D128" s="32" t="inlineStr">
        <is>
          <t>Glucosamine sulfate</t>
        </is>
      </c>
      <c r="E128" s="32" t="inlineStr">
        <is>
          <t>Hydroxychloroquine</t>
        </is>
      </c>
      <c r="F128" s="32" t="inlineStr">
        <is>
          <t>Auranofin</t>
        </is>
      </c>
      <c r="G128" s="32" t="inlineStr">
        <is>
          <t>Prednisolone</t>
        </is>
      </c>
      <c r="H128" s="32" t="inlineStr">
        <is>
          <t>Methotrexate</t>
        </is>
      </c>
      <c r="I128" s="32" t="n">
        <v>1</v>
      </c>
      <c r="J128" s="32"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2" t="n"/>
      <c r="L128" s="32" t="inlineStr">
        <is>
          <t>Osteoarthritis</t>
        </is>
      </c>
      <c r="M128" s="32" t="inlineStr">
        <is>
          <t>Clinic</t>
        </is>
      </c>
      <c r="N128" s="32" t="inlineStr">
        <is>
          <t>ข้อ 56 Pharma Plus เล่มม่วง (เฉลยข้อ ก)</t>
        </is>
      </c>
      <c r="O128" s="32" t="inlineStr">
        <is>
          <t>Mock</t>
        </is>
      </c>
      <c r="P128" s="32" t="inlineStr">
        <is>
          <t>Pharma Plus เล่มม่วง</t>
        </is>
      </c>
    </row>
    <row r="129" ht="409.6" customHeight="1" s="49">
      <c r="A129" s="32" t="n">
        <v>127</v>
      </c>
      <c r="B129" s="32"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2" t="n"/>
      <c r="D129" s="32" t="inlineStr">
        <is>
          <t>Raloxifene จัดเป็นยากลุ่ม pure estrogen antagonist ชนิด 2nd generation</t>
        </is>
      </c>
      <c r="E129" s="32" t="inlineStr">
        <is>
          <t>Raloxifene มีฤทธิ์ estrogenic ที่กระดูก และเมแทบอลิซึมของไขมัน</t>
        </is>
      </c>
      <c r="F129" s="32" t="inlineStr">
        <is>
          <t>ฤทธิ์ antiestrogenic ของ raloxifene พบที่เต้านมและเยื่อบุโพรงมดลูก</t>
        </is>
      </c>
      <c r="G129" s="32" t="inlineStr">
        <is>
          <t>Tamoxifen มีฤทธิ์กระตุ้นการเจริญเติบโตของเยื่อบุโพรงมดลูกแตกต่างกับ raloxifene ที่ไม่มีฤทธิ์นี้</t>
        </is>
      </c>
      <c r="H129" s="32" t="inlineStr">
        <is>
          <t>ไม่ควรใช้ raloxifene ในสตรีที่ยังไม่หมดประจำเดือน</t>
        </is>
      </c>
      <c r="I129" s="32" t="n">
        <v>1</v>
      </c>
      <c r="J129" s="32"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2" t="n"/>
      <c r="L129" s="32" t="inlineStr">
        <is>
          <t>Osteoporosis</t>
        </is>
      </c>
      <c r="M129" s="32" t="inlineStr">
        <is>
          <t>Clinic</t>
        </is>
      </c>
      <c r="N129" s="32" t="inlineStr">
        <is>
          <t>ข้อ 57 Pharma Plus เล่มม่วง (เฉลยข้อ ก)</t>
        </is>
      </c>
      <c r="O129" s="32" t="inlineStr">
        <is>
          <t>Mock</t>
        </is>
      </c>
      <c r="P129" s="32" t="inlineStr">
        <is>
          <t>Pharma Plus เล่มม่วง</t>
        </is>
      </c>
    </row>
    <row r="130" ht="409.6" customHeight="1" s="49">
      <c r="A130" s="32" t="n">
        <v>128</v>
      </c>
      <c r="B130" s="32" t="inlineStr">
        <is>
          <t>ข้อใดต่อไปนี้ไม่ได้อธิบายกลไกการออกฤทธิ์ของ raloxifene ต่อกระดูก</t>
        </is>
      </c>
      <c r="C130" s="32" t="n"/>
      <c r="D130" s="32" t="inlineStr">
        <is>
          <t>Raloxifene มีกลไการออกฤทธิ์ต่อกระดูกคล้าย estrogen</t>
        </is>
      </c>
      <c r="E130" s="32" t="inlineStr">
        <is>
          <t>เข้าใจว่า raloxifene ออกฤทธิ์โดยเพิ่มการแสดงออกของยีน TGF-3 ซึ่งมีผลต่อจำนวนของเซลล์สลายกระดูก</t>
        </is>
      </c>
      <c r="F130" s="32"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2" t="inlineStr">
        <is>
          <t>Raloxifene ออกฤทธิ์โดยการจับกับ estrogen receptor แล้วมีผลต่อการแสดงออกของยีน</t>
        </is>
      </c>
      <c r="H130" s="32" t="inlineStr">
        <is>
          <t>AP-1 pathway เป็น pathway หนึ่งที่ใช้อธิบายการออกฤทธิ์แบบ estrogen agonist ของ raloxifene</t>
        </is>
      </c>
      <c r="I130" s="32" t="n">
        <v>3</v>
      </c>
      <c r="J130" s="32"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2" t="n"/>
      <c r="L130" s="32" t="inlineStr">
        <is>
          <t>Osteoporosis</t>
        </is>
      </c>
      <c r="M130" s="32" t="inlineStr">
        <is>
          <t>Clinic</t>
        </is>
      </c>
      <c r="N130" s="32" t="inlineStr">
        <is>
          <t>ข้อ 58 Pharma Plus เล่มม่วง (เฉลยข้อ ข)</t>
        </is>
      </c>
      <c r="O130" s="32" t="inlineStr">
        <is>
          <t>Mock</t>
        </is>
      </c>
      <c r="P130" s="32" t="inlineStr">
        <is>
          <t>Pharma Plus เล่มม่วง</t>
        </is>
      </c>
    </row>
    <row r="131" ht="409.6" customHeight="1" s="49">
      <c r="A131" s="32" t="n">
        <v>129</v>
      </c>
      <c r="B131" s="32" t="inlineStr">
        <is>
          <t>ข้อใดต่อไปนี้ถูกต้อง</t>
        </is>
      </c>
      <c r="C131" s="32" t="n"/>
      <c r="D131" s="32" t="inlineStr">
        <is>
          <t>ข้อดีของ raloxifene เมื่อเปรียบเทียบกับการใช้ HRT คือ raloxifene ใช้ในคนไข้ที่มีประวัติเป็น/กำลังเป็นโรคหลอดเลือดอุดตันได้</t>
        </is>
      </c>
      <c r="E131" s="32" t="inlineStr">
        <is>
          <t>ฤทธิ์ข้างเคียงที่อาจพบได้จากการใช้ raloxifene คือ อาการร้อนวูบวาบ เป็นตะคริวที่ขา</t>
        </is>
      </c>
      <c r="F131" s="32"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2" t="inlineStr">
        <is>
          <t>ให้รับประทาน raloxifene ตอนท้องว่าง เพื่อไม่ให้การดูดซึมถูกรบกวนจากอาหาร</t>
        </is>
      </c>
      <c r="H131" s="32" t="inlineStr">
        <is>
          <t>Raloxifene มีผลเพิ่ม BMD และลดอุบัติการณ์ของการเกิด vertebral &amp; hip fractures ได้อย่างชัดเจนคล้ายกับ estrogen</t>
        </is>
      </c>
      <c r="I131" s="32" t="n">
        <v>2</v>
      </c>
      <c r="J131" s="32"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2" t="n"/>
      <c r="L131" s="32" t="inlineStr">
        <is>
          <t>Osteoporosis</t>
        </is>
      </c>
      <c r="M131" s="32" t="inlineStr">
        <is>
          <t>Clinic</t>
        </is>
      </c>
      <c r="N131" s="32" t="inlineStr">
        <is>
          <t>ข้อ 59 Pharma Plus เล่มม่วง (เฉลยข้อ ข)</t>
        </is>
      </c>
      <c r="O131" s="32" t="inlineStr">
        <is>
          <t>Mock</t>
        </is>
      </c>
      <c r="P131" s="32" t="inlineStr">
        <is>
          <t>Pharma Plus เล่มม่วง</t>
        </is>
      </c>
    </row>
    <row r="132" ht="409.6" customHeight="1" s="49">
      <c r="A132" s="32" t="n">
        <v>130</v>
      </c>
      <c r="B132" s="32"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2" t="n"/>
      <c r="D132" s="32"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2" t="inlineStr">
        <is>
          <t>รับประทานกับน้ำเปล่าเท่านั้น ห้ามรับประทานร่วมกับผลไม้ นม หรือ เครื่องดื่ม ใดๆนอกจากน้ำเปล่า</t>
        </is>
      </c>
      <c r="F132" s="32" t="inlineStr">
        <is>
          <t>ไม่เอนตัวหรือนอนขณะรับประทานยา หรือหลังรับประทานยาไม่เกิน 30 นาที</t>
        </is>
      </c>
      <c r="G132" s="32" t="inlineStr">
        <is>
          <t>ให้รับประทาน alendronate และยาเม็ดแคลเซียมพร้อม ๆ กัน</t>
        </is>
      </c>
      <c r="H132" s="32" t="inlineStr">
        <is>
          <t>ถ้ามีอาการกลืนอาหารลำบาก ปวดท้อง ให้กลับไปพบแพทย์</t>
        </is>
      </c>
      <c r="I132" s="32" t="n">
        <v>4</v>
      </c>
      <c r="J132" s="32"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2" t="n"/>
      <c r="L132" s="32" t="inlineStr">
        <is>
          <t>Osteoporosis</t>
        </is>
      </c>
      <c r="M132" s="32" t="inlineStr">
        <is>
          <t>Clinic</t>
        </is>
      </c>
      <c r="N132" s="32" t="inlineStr">
        <is>
          <t>ข้อ 60 Pharma Plus เล่มม่วง (เฉลยข้อ ง)</t>
        </is>
      </c>
      <c r="O132" s="32" t="inlineStr">
        <is>
          <t>Mock</t>
        </is>
      </c>
      <c r="P132" s="32" t="inlineStr">
        <is>
          <t>Pharma Plus เล่มม่วง</t>
        </is>
      </c>
    </row>
    <row r="133" ht="409.6" customHeight="1" s="49">
      <c r="A133" s="32" t="n">
        <v>131</v>
      </c>
      <c r="B133" s="32" t="inlineStr">
        <is>
          <t>ข้อใดต่อไปนี้ไม่ถูกต้อง</t>
        </is>
      </c>
      <c r="C133" s="32" t="n"/>
      <c r="D133" s="32" t="inlineStr">
        <is>
          <t>Alendronate จัดเป็นกลุ่มยาในกลุ่ม 2nd generation bisphosphonates ที่มีความแรงน้อยกว่า risedronate ซึ่งเป็น 3rd generation bisphosphonates</t>
        </is>
      </c>
      <c r="E133" s="32" t="inlineStr">
        <is>
          <t>ในรายที่มี severe osteoporosis เมื่อใช้ HRT แล้ว BMD เพิ่มขึ้นน้อยมาก อาจให้ร่วมกับ bisphosphonates ตัวใดตัวหนึ่ง จะช่วยเพิ่ม BMD เพิ่มมากขึ้น</t>
        </is>
      </c>
      <c r="F133" s="32" t="inlineStr">
        <is>
          <t>ยาในกลุ่ม bisphosphonates ที่มีข้อบ่งใช้ในการป้องกันและรักษา osteoporosis ปัจจุบันที่ใช้อยู่มี 2 ตัว คือ alendronate และ risedronate</t>
        </is>
      </c>
      <c r="G133" s="32"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2" t="inlineStr">
        <is>
          <t>bisphosphonates มีกลไกการออกฤทธิ์คล้ายกับ estrogen คือ เพิ่ม apoptosis ของ Osteoclast โดยการเพิ่ม transcription ของ TGF-β3</t>
        </is>
      </c>
      <c r="I133" s="32" t="n">
        <v>5</v>
      </c>
      <c r="J133" s="32"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2" t="n"/>
      <c r="L133" s="32" t="inlineStr">
        <is>
          <t>Osteoporosis</t>
        </is>
      </c>
      <c r="M133" s="32" t="inlineStr">
        <is>
          <t>Clinic</t>
        </is>
      </c>
      <c r="N133" s="32" t="inlineStr">
        <is>
          <t>ข้อ 61 Pharma Plus เล่มม่วง (เฉลยข้อ ก)</t>
        </is>
      </c>
      <c r="O133" s="32" t="inlineStr">
        <is>
          <t>Mock</t>
        </is>
      </c>
      <c r="P133" s="32" t="inlineStr">
        <is>
          <t>Pharma Plus เล่มม่วง</t>
        </is>
      </c>
    </row>
    <row r="134" ht="409.6" customHeight="1" s="49">
      <c r="A134" s="32" t="n">
        <v>132</v>
      </c>
      <c r="B134"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2" t="n"/>
      <c r="D134" s="32" t="inlineStr">
        <is>
          <t>Ibuprofen</t>
        </is>
      </c>
      <c r="E134" s="32" t="inlineStr">
        <is>
          <t>Diclofenac</t>
        </is>
      </c>
      <c r="F134" s="32" t="inlineStr">
        <is>
          <t>Celecoxib</t>
        </is>
      </c>
      <c r="G134" s="32" t="inlineStr">
        <is>
          <t>Tolperisone</t>
        </is>
      </c>
      <c r="H134" s="32" t="inlineStr">
        <is>
          <t>Naproxen</t>
        </is>
      </c>
      <c r="I134" s="32" t="n">
        <v>4</v>
      </c>
      <c r="J134" s="32"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2" t="n"/>
      <c r="L134" s="32" t="inlineStr">
        <is>
          <t>Myofascial Pain Syndrome</t>
        </is>
      </c>
      <c r="M134" s="32" t="inlineStr">
        <is>
          <t>Clinic</t>
        </is>
      </c>
      <c r="N134" s="32" t="inlineStr">
        <is>
          <t>ข้อ 1 Mock Musculo RxCU84</t>
        </is>
      </c>
      <c r="O134" s="32" t="inlineStr">
        <is>
          <t>Mock</t>
        </is>
      </c>
      <c r="P134" s="32" t="inlineStr">
        <is>
          <t>Mock RxCU84</t>
        </is>
      </c>
    </row>
    <row r="135" ht="409.6" customHeight="1" s="49">
      <c r="A135" s="32" t="n">
        <v>133</v>
      </c>
      <c r="B135"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2" t="n"/>
      <c r="D135" s="32" t="inlineStr">
        <is>
          <t>Aspirin</t>
        </is>
      </c>
      <c r="E135" s="32" t="inlineStr">
        <is>
          <t>Candesartan</t>
        </is>
      </c>
      <c r="F135" s="32" t="inlineStr">
        <is>
          <t>HCTZ</t>
        </is>
      </c>
      <c r="G135" s="32" t="inlineStr">
        <is>
          <t>Atorvastatin</t>
        </is>
      </c>
      <c r="H135" s="32" t="inlineStr">
        <is>
          <t>Ticagrelor</t>
        </is>
      </c>
      <c r="I135" s="32" t="n">
        <v>1</v>
      </c>
      <c r="J135" s="32"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2" t="n"/>
      <c r="L135" s="32" t="inlineStr">
        <is>
          <t>Myofascial Pain Syndrome</t>
        </is>
      </c>
      <c r="M135" s="32" t="inlineStr">
        <is>
          <t>Clinic</t>
        </is>
      </c>
      <c r="N135" s="32" t="inlineStr">
        <is>
          <t>ข้อ 2 Mock Musculo RxCU84</t>
        </is>
      </c>
      <c r="O135" s="32" t="inlineStr">
        <is>
          <t>Mock</t>
        </is>
      </c>
      <c r="P135" s="32" t="inlineStr">
        <is>
          <t>Mock RxCU84</t>
        </is>
      </c>
    </row>
    <row r="136" ht="409.6" customHeight="1" s="49">
      <c r="A136" s="32" t="n">
        <v>134</v>
      </c>
      <c r="B136"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2" t="n"/>
      <c r="D136" s="32" t="inlineStr">
        <is>
          <t>Aspirin</t>
        </is>
      </c>
      <c r="E136" s="32" t="inlineStr">
        <is>
          <t>Ticagrelor</t>
        </is>
      </c>
      <c r="F136" s="32" t="inlineStr">
        <is>
          <t>Candesartan</t>
        </is>
      </c>
      <c r="G136" s="32" t="inlineStr">
        <is>
          <t>HCTZ</t>
        </is>
      </c>
      <c r="H136" s="32" t="inlineStr">
        <is>
          <t>Atorvastatin</t>
        </is>
      </c>
      <c r="I136" s="32" t="n">
        <v>4</v>
      </c>
      <c r="J136" s="32"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2" t="n"/>
      <c r="L136" s="32" t="inlineStr">
        <is>
          <t>Myofascial Pain Syndrome</t>
        </is>
      </c>
      <c r="M136" s="32" t="inlineStr">
        <is>
          <t>Clinic</t>
        </is>
      </c>
      <c r="N136" s="32" t="inlineStr">
        <is>
          <t>ข้อ 3 Mock Musculo RxCU84</t>
        </is>
      </c>
      <c r="O136" s="32" t="inlineStr">
        <is>
          <t>Mock</t>
        </is>
      </c>
      <c r="P136" s="32" t="inlineStr">
        <is>
          <t>Mock RxCU84</t>
        </is>
      </c>
    </row>
    <row r="137" ht="409.6" customHeight="1" s="49">
      <c r="A137" s="32" t="n">
        <v>135</v>
      </c>
      <c r="B137"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2" t="n"/>
      <c r="D137" s="32" t="inlineStr">
        <is>
          <t>การฝังเข็ม</t>
        </is>
      </c>
      <c r="E137" s="32" t="inlineStr">
        <is>
          <t>การประคบเย็น</t>
        </is>
      </c>
      <c r="F137" s="32" t="inlineStr">
        <is>
          <t>การยกของหนัก</t>
        </is>
      </c>
      <c r="G137" s="32" t="inlineStr">
        <is>
          <t>การลดน้ำหนัก</t>
        </is>
      </c>
      <c r="H137" s="32" t="inlineStr">
        <is>
          <t>การใช้ไม้เท้า</t>
        </is>
      </c>
      <c r="I137" s="32" t="n">
        <v>1</v>
      </c>
      <c r="J137" s="32"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2" t="n"/>
      <c r="L137" s="32" t="inlineStr">
        <is>
          <t>Myofascial Pain Syndrome</t>
        </is>
      </c>
      <c r="M137" s="32" t="inlineStr">
        <is>
          <t>Clinic</t>
        </is>
      </c>
      <c r="N137" s="32" t="inlineStr">
        <is>
          <t>ข้อ 4 Mock Musculo RxCU84</t>
        </is>
      </c>
      <c r="O137" s="32" t="inlineStr">
        <is>
          <t>Mock</t>
        </is>
      </c>
      <c r="P137" s="32" t="inlineStr">
        <is>
          <t>Mock RxCU84</t>
        </is>
      </c>
    </row>
    <row r="138" ht="409.6" customHeight="1" s="49">
      <c r="A138" s="32" t="n">
        <v>136</v>
      </c>
      <c r="B138"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2" t="n"/>
      <c r="D138" s="32" t="inlineStr">
        <is>
          <t>Celecoxib</t>
        </is>
      </c>
      <c r="E138" s="32" t="inlineStr">
        <is>
          <t>Diclofenac</t>
        </is>
      </c>
      <c r="F138" s="32" t="inlineStr">
        <is>
          <t>Naproxen</t>
        </is>
      </c>
      <c r="G138" s="32" t="inlineStr">
        <is>
          <t>Meloxicam</t>
        </is>
      </c>
      <c r="H138" s="32" t="inlineStr">
        <is>
          <t>Etoricoxib</t>
        </is>
      </c>
      <c r="I138" s="32" t="n">
        <v>3</v>
      </c>
      <c r="J138" s="32"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2" t="n"/>
      <c r="L138" s="32" t="inlineStr">
        <is>
          <t>Myofascial Pain Syndrome</t>
        </is>
      </c>
      <c r="M138" s="32" t="inlineStr">
        <is>
          <t>Clinic</t>
        </is>
      </c>
      <c r="N138" s="32" t="inlineStr">
        <is>
          <t>ข้อ 5 Mock Musculo RxCU84</t>
        </is>
      </c>
      <c r="O138" s="32" t="inlineStr">
        <is>
          <t>Mock</t>
        </is>
      </c>
      <c r="P138" s="32" t="inlineStr">
        <is>
          <t>Mock RxCU84</t>
        </is>
      </c>
    </row>
    <row r="139" ht="409.6" customHeight="1" s="49">
      <c r="A139" s="32" t="n">
        <v>137</v>
      </c>
      <c r="B139"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2" t="n"/>
      <c r="D139" s="32" t="inlineStr">
        <is>
          <t>Naproxen</t>
        </is>
      </c>
      <c r="E139" s="32" t="inlineStr">
        <is>
          <t>Celecoxib</t>
        </is>
      </c>
      <c r="F139" s="32" t="inlineStr">
        <is>
          <t>Diclofenac</t>
        </is>
      </c>
      <c r="G139" s="32" t="inlineStr">
        <is>
          <t>Paracetamol</t>
        </is>
      </c>
      <c r="H139" s="32" t="inlineStr">
        <is>
          <t>Etoricoxib</t>
        </is>
      </c>
      <c r="I139" s="32" t="n">
        <v>4</v>
      </c>
      <c r="J139" s="32"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2" t="n"/>
      <c r="L139" s="32" t="inlineStr">
        <is>
          <t>Myofascial Pain Syndrome</t>
        </is>
      </c>
      <c r="M139" s="32" t="inlineStr">
        <is>
          <t>Clinic</t>
        </is>
      </c>
      <c r="N139" s="32" t="inlineStr">
        <is>
          <t>ข้อ 6 Mock Musculo RxCU84</t>
        </is>
      </c>
      <c r="O139" s="32" t="inlineStr">
        <is>
          <t>Mock</t>
        </is>
      </c>
      <c r="P139" s="32" t="inlineStr">
        <is>
          <t>Mock RxCU84</t>
        </is>
      </c>
    </row>
    <row r="140" ht="409.6" customHeight="1" s="49">
      <c r="A140" s="32" t="n">
        <v>138</v>
      </c>
      <c r="B140"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2" t="n"/>
      <c r="D140" s="32" t="inlineStr">
        <is>
          <t>Ibuprofen เสริมฤทธิ์ต้านเกล็ดเลือดของ aspirin</t>
        </is>
      </c>
      <c r="E140" s="32" t="inlineStr">
        <is>
          <t>Ibuprofen บดบังฤทธิ์ต้านเกล็ดเลือดของ aspirin</t>
        </is>
      </c>
      <c r="F140" s="32" t="inlineStr">
        <is>
          <t>ไม่มีอันตรกิริยาต่อกัน</t>
        </is>
      </c>
      <c r="G140" s="32" t="inlineStr">
        <is>
          <t>ควรให้ ibuprofen ก่อน aspirin 30 นาที</t>
        </is>
      </c>
      <c r="H140" s="32" t="inlineStr">
        <is>
          <t>ทำให้ต้องลดขนาด ticagrelor</t>
        </is>
      </c>
      <c r="I140" s="32" t="n">
        <v>2</v>
      </c>
      <c r="J140" s="32"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2" t="n"/>
      <c r="L140" s="32" t="inlineStr">
        <is>
          <t>Myofascial Pain Syndrome</t>
        </is>
      </c>
      <c r="M140" s="32" t="inlineStr">
        <is>
          <t>Clinic</t>
        </is>
      </c>
      <c r="N140" s="32" t="inlineStr">
        <is>
          <t>ข้อ 7 Mock Musculo RxCU84</t>
        </is>
      </c>
      <c r="O140" s="32" t="inlineStr">
        <is>
          <t>Mock</t>
        </is>
      </c>
      <c r="P140" s="32" t="inlineStr">
        <is>
          <t>Mock RxCU84</t>
        </is>
      </c>
    </row>
    <row r="141" ht="409.6" customHeight="1" s="49">
      <c r="A141" s="32" t="n">
        <v>139</v>
      </c>
      <c r="B141"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2" t="n"/>
      <c r="D141" s="32" t="inlineStr">
        <is>
          <t>เพิ่มขนาด hydrochlorothiazide</t>
        </is>
      </c>
      <c r="E141" s="32" t="inlineStr">
        <is>
          <t>เพิ่ม low-dose aspirin เพื่อขับกรดยูริก</t>
        </is>
      </c>
      <c r="F141" s="32" t="inlineStr">
        <is>
          <t>เปลี่ยน hydrochlorothiazide เป็น losartan</t>
        </is>
      </c>
      <c r="G141" s="32" t="inlineStr">
        <is>
          <t>หยุด candesartan</t>
        </is>
      </c>
      <c r="H141" s="32" t="inlineStr">
        <is>
          <t>หยุด atorvastatin</t>
        </is>
      </c>
      <c r="I141" s="32" t="n">
        <v>3</v>
      </c>
      <c r="J141" s="32"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2" t="n"/>
      <c r="L141" s="32" t="inlineStr">
        <is>
          <t>Myofascial Pain Syndrome</t>
        </is>
      </c>
      <c r="M141" s="32" t="inlineStr">
        <is>
          <t>Clinic</t>
        </is>
      </c>
      <c r="N141" s="32" t="inlineStr">
        <is>
          <t>ข้อ 8 Mock Musculo RxCU84</t>
        </is>
      </c>
      <c r="O141" s="32" t="inlineStr">
        <is>
          <t>Mock</t>
        </is>
      </c>
      <c r="P141" s="32" t="inlineStr">
        <is>
          <t>Mock RxCU84</t>
        </is>
      </c>
    </row>
    <row r="142" ht="409.6" customHeight="1" s="49">
      <c r="A142" s="32" t="n">
        <v>140</v>
      </c>
      <c r="B142"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2" t="n"/>
      <c r="D142" s="32" t="inlineStr">
        <is>
          <t>เป็น full μ-opioid agonist ล้วน</t>
        </is>
      </c>
      <c r="E142" s="32" t="inlineStr">
        <is>
          <t>ไม่ทำให้ท้องผูก</t>
        </is>
      </c>
      <c r="F142" s="32" t="inlineStr">
        <is>
          <t>ปลอดภัยในผู้ป่วยลมชัก</t>
        </is>
      </c>
      <c r="G142" s="32" t="inlineStr">
        <is>
          <t>เป็น weak μ-agonist และยับยั้ง reuptake ของ NE/serotonin</t>
        </is>
      </c>
      <c r="H142" s="32" t="inlineStr">
        <is>
          <t>ต้องเพิ่มขนาดในผู้ป่วยไตเสื่อม</t>
        </is>
      </c>
      <c r="I142" s="32" t="n">
        <v>4</v>
      </c>
      <c r="J142" s="32"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2" t="n"/>
      <c r="L142" s="32" t="inlineStr">
        <is>
          <t>Myofascial Pain Syndrome</t>
        </is>
      </c>
      <c r="M142" s="32" t="inlineStr">
        <is>
          <t>Clinic</t>
        </is>
      </c>
      <c r="N142" s="32" t="inlineStr">
        <is>
          <t>ข้อ 9 Mock Musculo RxCU84</t>
        </is>
      </c>
      <c r="O142" s="32" t="inlineStr">
        <is>
          <t>Mock</t>
        </is>
      </c>
      <c r="P142" s="32" t="inlineStr">
        <is>
          <t>Mock RxCU84</t>
        </is>
      </c>
    </row>
    <row r="143" ht="409.6" customHeight="1" s="49">
      <c r="A143" s="32" t="n">
        <v>141</v>
      </c>
      <c r="B143"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2" t="n"/>
      <c r="D143" s="32" t="inlineStr">
        <is>
          <t>เพิ่มความเสี่ยงลิ่มเลือดอุดตันหลอดเลือดหัวใจ</t>
        </is>
      </c>
      <c r="E143" s="32" t="inlineStr">
        <is>
          <t>ทำให้กรดยูริกในเลือดต่ำลง</t>
        </is>
      </c>
      <c r="F143" s="32" t="inlineStr">
        <is>
          <t>เสริมฤทธิ์ต้านเกล็ดเลือดจนเลือดออกแน่นอน</t>
        </is>
      </c>
      <c r="G143" s="32" t="inlineStr">
        <is>
          <t>ลดประสิทธิภาพของ statin</t>
        </is>
      </c>
      <c r="H143" s="32" t="inlineStr">
        <is>
          <t>ทำให้ ticagrelor เป็นพิษต่อตับ</t>
        </is>
      </c>
      <c r="I143" s="32" t="n">
        <v>1</v>
      </c>
      <c r="J143" s="32"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2" t="n"/>
      <c r="L143" s="32" t="inlineStr">
        <is>
          <t>Myofascial Pain Syndrome</t>
        </is>
      </c>
      <c r="M143" s="32" t="inlineStr">
        <is>
          <t>Clinic</t>
        </is>
      </c>
      <c r="N143" s="32" t="inlineStr">
        <is>
          <t>ข้อ 10 Mock Musculo RxCU84</t>
        </is>
      </c>
      <c r="O143" s="32" t="inlineStr">
        <is>
          <t>Mock</t>
        </is>
      </c>
      <c r="P143" s="32" t="inlineStr">
        <is>
          <t>Mock RxCU84</t>
        </is>
      </c>
    </row>
    <row r="144" ht="409.6" customHeight="1" s="49">
      <c r="A144" s="32" t="n">
        <v>142</v>
      </c>
      <c r="B144"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2" t="n"/>
      <c r="D144" s="32" t="inlineStr">
        <is>
          <t>Prednisolone 5 mg OD</t>
        </is>
      </c>
      <c r="E144" s="32" t="inlineStr">
        <is>
          <t>Naproxen 250 mg TID</t>
        </is>
      </c>
      <c r="F144" s="32" t="inlineStr">
        <is>
          <t>Tramadol 50 mg hs</t>
        </is>
      </c>
      <c r="G144" s="32" t="inlineStr">
        <is>
          <t>Etorocoxib 120 mg OD</t>
        </is>
      </c>
      <c r="H144" s="32" t="inlineStr">
        <is>
          <t>Tolperisone 50 mg TID</t>
        </is>
      </c>
      <c r="I144" s="32" t="n">
        <v>1</v>
      </c>
      <c r="J144" s="32"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2" t="n"/>
      <c r="L144" s="32" t="inlineStr">
        <is>
          <t>Rheumatoid Arthritis</t>
        </is>
      </c>
      <c r="M144" s="32" t="inlineStr">
        <is>
          <t>Clinic</t>
        </is>
      </c>
      <c r="N144" s="32" t="inlineStr">
        <is>
          <t>ข้อ 11 Mock Musculo RxCU84</t>
        </is>
      </c>
      <c r="O144" s="32" t="inlineStr">
        <is>
          <t>Mock</t>
        </is>
      </c>
      <c r="P144" s="32" t="inlineStr">
        <is>
          <t>Mock RxCU84</t>
        </is>
      </c>
    </row>
    <row r="145" ht="409.6" customHeight="1" s="49">
      <c r="A145" s="32" t="n">
        <v>143</v>
      </c>
      <c r="B145"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2" t="n"/>
      <c r="D145" s="32" t="inlineStr">
        <is>
          <t>Methotrexate</t>
        </is>
      </c>
      <c r="E145" s="32" t="inlineStr">
        <is>
          <t>Leflunomide</t>
        </is>
      </c>
      <c r="F145" s="32" t="inlineStr">
        <is>
          <t>Hydroxychloroquine</t>
        </is>
      </c>
      <c r="G145" s="32" t="inlineStr">
        <is>
          <t>Cyclophosphamide</t>
        </is>
      </c>
      <c r="H145" s="32" t="inlineStr">
        <is>
          <t>Mycophenolate</t>
        </is>
      </c>
      <c r="I145" s="32" t="n">
        <v>3</v>
      </c>
      <c r="J145" s="32"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2" t="n"/>
      <c r="L145" s="32" t="inlineStr">
        <is>
          <t>Rheumatoid Arthritis</t>
        </is>
      </c>
      <c r="M145" s="32" t="inlineStr">
        <is>
          <t>Clinic</t>
        </is>
      </c>
      <c r="N145" s="32" t="inlineStr">
        <is>
          <t>ข้อ 12 Mock Musculo RxCU84</t>
        </is>
      </c>
      <c r="O145" s="32" t="inlineStr">
        <is>
          <t>Mock</t>
        </is>
      </c>
      <c r="P145" s="32" t="inlineStr">
        <is>
          <t>Mock RxCU84</t>
        </is>
      </c>
    </row>
    <row r="146" ht="409.6" customHeight="1" s="49">
      <c r="A146" s="32" t="n">
        <v>144</v>
      </c>
      <c r="B146"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2" t="n"/>
      <c r="D146" s="32" t="inlineStr">
        <is>
          <t>Hydroxychloroquine</t>
        </is>
      </c>
      <c r="E146" s="32" t="inlineStr">
        <is>
          <t>Sulfasalazine</t>
        </is>
      </c>
      <c r="F146" s="32" t="inlineStr">
        <is>
          <t>Methotrexate</t>
        </is>
      </c>
      <c r="G146" s="32" t="inlineStr">
        <is>
          <t>Cyclosporine</t>
        </is>
      </c>
      <c r="H146" s="32" t="inlineStr">
        <is>
          <t>Azathioprine</t>
        </is>
      </c>
      <c r="I146" s="32" t="n">
        <v>3</v>
      </c>
      <c r="J146" s="32"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2" t="n"/>
      <c r="L146" s="32" t="inlineStr">
        <is>
          <t>Rheumatoid Arthritis</t>
        </is>
      </c>
      <c r="M146" s="32" t="inlineStr">
        <is>
          <t>Clinic</t>
        </is>
      </c>
      <c r="N146" s="32" t="inlineStr">
        <is>
          <t>ข้อ 13 Mock Musculo RxCU84</t>
        </is>
      </c>
      <c r="O146" s="32" t="inlineStr">
        <is>
          <t>Mock</t>
        </is>
      </c>
      <c r="P146" s="32" t="inlineStr">
        <is>
          <t>Mock RxCU84</t>
        </is>
      </c>
    </row>
    <row r="147" ht="409.6" customHeight="1" s="49">
      <c r="A147" s="32" t="n">
        <v>145</v>
      </c>
      <c r="B147"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2" t="n"/>
      <c r="D147" s="32" t="inlineStr">
        <is>
          <t>Activated charcoal</t>
        </is>
      </c>
      <c r="E147" s="32" t="inlineStr">
        <is>
          <t>Cholestyramine</t>
        </is>
      </c>
      <c r="F147" s="32" t="inlineStr">
        <is>
          <t>N-acetylcysteine</t>
        </is>
      </c>
      <c r="G147" s="32" t="inlineStr">
        <is>
          <t>Leucovorin</t>
        </is>
      </c>
      <c r="H147" s="32" t="inlineStr">
        <is>
          <t>Folic acid</t>
        </is>
      </c>
      <c r="I147" s="32" t="n">
        <v>2</v>
      </c>
      <c r="J147" s="32"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2" t="n"/>
      <c r="L147" s="32" t="inlineStr">
        <is>
          <t>Rheumatoid Arthritis</t>
        </is>
      </c>
      <c r="M147" s="32" t="inlineStr">
        <is>
          <t>Clinic</t>
        </is>
      </c>
      <c r="N147" s="32" t="inlineStr">
        <is>
          <t>ข้อ 14 Mock Musculo RxCU84</t>
        </is>
      </c>
      <c r="O147" s="32" t="inlineStr">
        <is>
          <t>Mock</t>
        </is>
      </c>
      <c r="P147" s="32" t="inlineStr">
        <is>
          <t>Mock RxCU84</t>
        </is>
      </c>
    </row>
    <row r="148" ht="409.6" customHeight="1" s="49">
      <c r="A148" s="32" t="n">
        <v>146</v>
      </c>
      <c r="B148"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2" t="n"/>
      <c r="D148" s="32" t="inlineStr">
        <is>
          <t>&lt; 15 นาที</t>
        </is>
      </c>
      <c r="E148" s="32" t="inlineStr">
        <is>
          <t>&lt; 30 นาที</t>
        </is>
      </c>
      <c r="F148" s="32" t="inlineStr">
        <is>
          <t>&gt; 1 ชั่วโมง</t>
        </is>
      </c>
      <c r="G148" s="32" t="inlineStr">
        <is>
          <t>เป็นเฉพาะตอนเย็น</t>
        </is>
      </c>
      <c r="H148" s="32" t="inlineStr">
        <is>
          <t>ดีขึ้นเมื่ออยู่นิ่งๆ</t>
        </is>
      </c>
      <c r="I148" s="32" t="n">
        <v>3</v>
      </c>
      <c r="J148" s="32"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2" t="n"/>
      <c r="L148" s="32" t="inlineStr">
        <is>
          <t>Rheumatoid Arthritis</t>
        </is>
      </c>
      <c r="M148" s="32" t="inlineStr">
        <is>
          <t>Clinic</t>
        </is>
      </c>
      <c r="N148" s="32" t="inlineStr">
        <is>
          <t>ข้อ 15 Mock Musculo RxCU84</t>
        </is>
      </c>
      <c r="O148" s="32" t="inlineStr">
        <is>
          <t>Mock</t>
        </is>
      </c>
      <c r="P148" s="32" t="inlineStr">
        <is>
          <t>Mock RxCU84</t>
        </is>
      </c>
    </row>
    <row r="149" ht="409.6" customHeight="1" s="49">
      <c r="A149" s="32" t="n">
        <v>147</v>
      </c>
      <c r="B149"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2" t="n"/>
      <c r="D149" s="32" t="inlineStr">
        <is>
          <t>Liver function</t>
        </is>
      </c>
      <c r="E149" s="32" t="inlineStr">
        <is>
          <t>Kidney function</t>
        </is>
      </c>
      <c r="F149" s="32" t="inlineStr">
        <is>
          <t>Eye examination (Retinopathy)</t>
        </is>
      </c>
      <c r="G149" s="32" t="inlineStr">
        <is>
          <t>Hearing test</t>
        </is>
      </c>
      <c r="H149" s="32" t="inlineStr">
        <is>
          <t>Pulmonary function</t>
        </is>
      </c>
      <c r="I149" s="32" t="n">
        <v>3</v>
      </c>
      <c r="J149" s="32"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2" t="n"/>
      <c r="L149" s="32" t="inlineStr">
        <is>
          <t>Rheumatoid Arthritis</t>
        </is>
      </c>
      <c r="M149" s="32" t="inlineStr">
        <is>
          <t>Clinic</t>
        </is>
      </c>
      <c r="N149" s="32" t="inlineStr">
        <is>
          <t>ข้อ 16 Mock Musculo RxCU84</t>
        </is>
      </c>
      <c r="O149" s="32" t="inlineStr">
        <is>
          <t>Mock</t>
        </is>
      </c>
      <c r="P149" s="32" t="inlineStr">
        <is>
          <t>Mock RxCU84</t>
        </is>
      </c>
    </row>
    <row r="150" ht="409.6" customHeight="1" s="49">
      <c r="A150" s="32" t="n">
        <v>148</v>
      </c>
      <c r="B150"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2" t="n"/>
      <c r="D150" s="32" t="inlineStr">
        <is>
          <t>RA เป็นอสมมาตร (Asymmetric)</t>
        </is>
      </c>
      <c r="E150" s="32" t="inlineStr">
        <is>
          <t>RA มักโดนข้อ DIP</t>
        </is>
      </c>
      <c r="F150" s="32" t="inlineStr">
        <is>
          <t>RA เป็นแบบสมมาตร (Symmetric)</t>
        </is>
      </c>
      <c r="G150" s="32" t="inlineStr">
        <is>
          <t>OA มีอาการทั่วร่างกาย (Systemic)</t>
        </is>
      </c>
      <c r="H150" s="32" t="inlineStr">
        <is>
          <t>OA ตรวจพบ Rheumatoid factor</t>
        </is>
      </c>
      <c r="I150" s="32" t="n">
        <v>3</v>
      </c>
      <c r="J150" s="32"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2" t="n"/>
      <c r="L150" s="32" t="inlineStr">
        <is>
          <t>Rheumatoid Arthritis</t>
        </is>
      </c>
      <c r="M150" s="32" t="inlineStr">
        <is>
          <t>Clinic</t>
        </is>
      </c>
      <c r="N150" s="32" t="inlineStr">
        <is>
          <t>ข้อ 17 Mock Musculo RxCU84</t>
        </is>
      </c>
      <c r="O150" s="32" t="inlineStr">
        <is>
          <t>Mock</t>
        </is>
      </c>
      <c r="P150" s="32" t="inlineStr">
        <is>
          <t>Mock RxCU84</t>
        </is>
      </c>
    </row>
    <row r="151" ht="409.6" customHeight="1" s="49">
      <c r="A151" s="32" t="n">
        <v>149</v>
      </c>
      <c r="B151"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2" t="n"/>
      <c r="D151" s="32" t="inlineStr">
        <is>
          <t>เน้นย้ำให้รับประทาน Ferrous Fumarate เพื่อป้องกันผลข้างเคียงเรื่องของโลหิตจาง</t>
        </is>
      </c>
      <c r="E151" s="32" t="inlineStr">
        <is>
          <t>เน้นย้ำให้รับประทานยา Mecobalamin 5 mg ควบคู่กันทุกวัน เพื่อลดผลข้างเคียงทางระบบทางเดินอาหารและแผลในปาก</t>
        </is>
      </c>
      <c r="F151" s="32" t="inlineStr">
        <is>
          <t>หากมีสารคัดหลั่งหรือปัสสาวะสีส้มให้หยุดยาทันทีแล้วพบแพทย์</t>
        </is>
      </c>
      <c r="G151" s="32"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2" t="inlineStr">
        <is>
          <t>หากอาการข้อนิ้วบวมและ Morning Stiffness หายแล้วสามารถหยุดยาเองได้เลยทันทีเพื่อป้องกันผลข้างเคียงในระยะยาว</t>
        </is>
      </c>
      <c r="I151" s="32" t="n">
        <v>4</v>
      </c>
      <c r="J151" s="32"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2" t="n"/>
      <c r="L151" s="32" t="inlineStr">
        <is>
          <t>Rheumatoid Arthritis</t>
        </is>
      </c>
      <c r="M151" s="32" t="inlineStr">
        <is>
          <t>Clinic</t>
        </is>
      </c>
      <c r="N151" s="32" t="inlineStr">
        <is>
          <t>ข้อ 18 Mock Musculo RxCU84</t>
        </is>
      </c>
      <c r="O151" s="32" t="inlineStr">
        <is>
          <t>Mock</t>
        </is>
      </c>
      <c r="P151" s="32" t="inlineStr">
        <is>
          <t>Mock RxCU84</t>
        </is>
      </c>
    </row>
    <row r="152" ht="409.6" customHeight="1" s="49">
      <c r="A152" s="32" t="n">
        <v>150</v>
      </c>
      <c r="B152"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2" t="n"/>
      <c r="D152" s="32" t="inlineStr">
        <is>
          <t>Naproxen</t>
        </is>
      </c>
      <c r="E152" s="32" t="inlineStr">
        <is>
          <t>Paracetamol</t>
        </is>
      </c>
      <c r="F152" s="32" t="inlineStr">
        <is>
          <t>Celecoxib</t>
        </is>
      </c>
      <c r="G152" s="32" t="inlineStr">
        <is>
          <t>Aspirin ขนาดสูง</t>
        </is>
      </c>
      <c r="H152" s="32" t="inlineStr">
        <is>
          <t>Indomethacin</t>
        </is>
      </c>
      <c r="I152" s="32" t="n">
        <v>2</v>
      </c>
      <c r="J152" s="32"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2" t="n"/>
      <c r="L152" s="32" t="inlineStr">
        <is>
          <t>Rheumatoid Arthritis</t>
        </is>
      </c>
      <c r="M152" s="32" t="inlineStr">
        <is>
          <t>Clinic</t>
        </is>
      </c>
      <c r="N152" s="32" t="inlineStr">
        <is>
          <t>ข้อ 19 Mock Musculo RxCU84</t>
        </is>
      </c>
      <c r="O152" s="32" t="inlineStr">
        <is>
          <t>Mock</t>
        </is>
      </c>
      <c r="P152" s="32" t="inlineStr">
        <is>
          <t>Mock RxCU84</t>
        </is>
      </c>
    </row>
    <row r="153" ht="409.6" customHeight="1" s="49">
      <c r="A153" s="32" t="n">
        <v>151</v>
      </c>
      <c r="B153"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2" t="n"/>
      <c r="D153" s="32" t="inlineStr">
        <is>
          <t>ปากแหว่งเพดานโหว่</t>
        </is>
      </c>
      <c r="E153" s="32" t="inlineStr">
        <is>
          <t>น้ำตาลในเลือดต่ำในทารก</t>
        </is>
      </c>
      <c r="F153" s="32" t="inlineStr">
        <is>
          <t>ductus arteriosus ปิดก่อนกำหนด และน้ำคร่ำน้อย</t>
        </is>
      </c>
      <c r="G153" s="32" t="inlineStr">
        <is>
          <t>หัวใจพิการแต่กำเนิด</t>
        </is>
      </c>
      <c r="H153" s="32" t="inlineStr">
        <is>
          <t>ภาวะตัวเหลืองในทารก</t>
        </is>
      </c>
      <c r="I153" s="32" t="n">
        <v>3</v>
      </c>
      <c r="J153" s="32"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2" t="n"/>
      <c r="L153" s="32" t="inlineStr">
        <is>
          <t>Rheumatoid Arthritis</t>
        </is>
      </c>
      <c r="M153" s="32" t="inlineStr">
        <is>
          <t>Clinic</t>
        </is>
      </c>
      <c r="N153" s="32" t="inlineStr">
        <is>
          <t>ข้อ 20 Mock Musculo RxCU84</t>
        </is>
      </c>
      <c r="O153" s="32" t="inlineStr">
        <is>
          <t>Mock</t>
        </is>
      </c>
      <c r="P153" s="32" t="inlineStr">
        <is>
          <t>Mock RxCU84</t>
        </is>
      </c>
    </row>
    <row r="154" ht="409.6" customHeight="1" s="49">
      <c r="A154" s="32" t="n">
        <v>152</v>
      </c>
      <c r="B154"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2" t="n"/>
      <c r="D154" s="32" t="inlineStr">
        <is>
          <t>Methotrexate</t>
        </is>
      </c>
      <c r="E154" s="32" t="inlineStr">
        <is>
          <t>Leflunomide</t>
        </is>
      </c>
      <c r="F154" s="32" t="inlineStr">
        <is>
          <t>Cyclophosphamide</t>
        </is>
      </c>
      <c r="G154" s="32" t="inlineStr">
        <is>
          <t>Hydroxychloroquine</t>
        </is>
      </c>
      <c r="H154" s="32" t="inlineStr">
        <is>
          <t>Tofacitinib</t>
        </is>
      </c>
      <c r="I154" s="32" t="n">
        <v>4</v>
      </c>
      <c r="J154" s="32"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2" t="n"/>
      <c r="L154" s="32" t="inlineStr">
        <is>
          <t>Rheumatoid Arthritis</t>
        </is>
      </c>
      <c r="M154" s="32" t="inlineStr">
        <is>
          <t>Clinic</t>
        </is>
      </c>
      <c r="N154" s="32" t="inlineStr">
        <is>
          <t>ข้อ 21 Mock Musculo RxCU84</t>
        </is>
      </c>
      <c r="O154" s="32" t="inlineStr">
        <is>
          <t>Mock</t>
        </is>
      </c>
      <c r="P154" s="32" t="inlineStr">
        <is>
          <t>Mock RxCU84</t>
        </is>
      </c>
    </row>
    <row r="155" ht="409.6" customHeight="1" s="49">
      <c r="A155" s="32" t="n">
        <v>153</v>
      </c>
      <c r="B155"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2" t="n"/>
      <c r="D155" s="32" t="inlineStr">
        <is>
          <t>เป็นสารก่อวิรูป ห้ามใช้ในครรภ์</t>
        </is>
      </c>
      <c r="E155" s="32" t="inlineStr">
        <is>
          <t>ปลอดภัยในไตรมาส 2–3</t>
        </is>
      </c>
      <c r="F155" s="32" t="inlineStr">
        <is>
          <t>ใช้ต่อได้หากให้ folic acid สูง</t>
        </is>
      </c>
      <c r="G155" s="32" t="inlineStr">
        <is>
          <t>เป็นยาหลักในหญิงตั้งครรภ์</t>
        </is>
      </c>
      <c r="H155" s="32" t="inlineStr">
        <is>
          <t>ไม่ผ่านรก</t>
        </is>
      </c>
      <c r="I155" s="32" t="n">
        <v>1</v>
      </c>
      <c r="J155" s="32"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2" t="n"/>
      <c r="L155" s="32" t="inlineStr">
        <is>
          <t>Rheumatoid Arthritis</t>
        </is>
      </c>
      <c r="M155" s="32" t="inlineStr">
        <is>
          <t>Clinic</t>
        </is>
      </c>
      <c r="N155" s="32" t="inlineStr">
        <is>
          <t>ข้อ 22 Mock Musculo RxCU84</t>
        </is>
      </c>
      <c r="O155" s="32" t="inlineStr">
        <is>
          <t>Mock</t>
        </is>
      </c>
      <c r="P155" s="32" t="inlineStr">
        <is>
          <t>Mock RxCU84</t>
        </is>
      </c>
    </row>
    <row r="156" ht="409.6" customHeight="1" s="49">
      <c r="A156" s="32" t="n">
        <v>154</v>
      </c>
      <c r="B156"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2" t="n"/>
      <c r="D156" s="32" t="inlineStr">
        <is>
          <t>ปวดเมื่อใช้งาน ดีขึ้นเมื่อพัก</t>
        </is>
      </c>
      <c r="E156" s="32" t="inlineStr">
        <is>
          <t>ข้อฝืดตอนเช้าน้อยกว่า 30 นาที</t>
        </is>
      </c>
      <c r="F156" s="32" t="inlineStr">
        <is>
          <t>คลำได้เสียงกรอบแกรบในข้อ</t>
        </is>
      </c>
      <c r="G156" s="32" t="inlineStr">
        <is>
          <t>มักเกิดที่ข้อปลายนิ้ว (DIP)</t>
        </is>
      </c>
      <c r="H156" s="32" t="inlineStr">
        <is>
          <t>ข้อฝืดตอนเช้ามากกว่า 1 ชั่วโมง ร่วมกับข้ออักเสบสมมาตร</t>
        </is>
      </c>
      <c r="I156" s="32" t="n">
        <v>5</v>
      </c>
      <c r="J156" s="32"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2" t="n"/>
      <c r="L156" s="32" t="inlineStr">
        <is>
          <t>Rheumatoid Arthritis</t>
        </is>
      </c>
      <c r="M156" s="32" t="inlineStr">
        <is>
          <t>Clinic</t>
        </is>
      </c>
      <c r="N156" s="32" t="inlineStr">
        <is>
          <t>ข้อ 23 Mock Musculo RxCU84</t>
        </is>
      </c>
      <c r="O156" s="32" t="inlineStr">
        <is>
          <t>Mock</t>
        </is>
      </c>
      <c r="P156" s="32" t="inlineStr">
        <is>
          <t>Mock RxCU84</t>
        </is>
      </c>
    </row>
    <row r="157" ht="409.6" customHeight="1" s="49">
      <c r="A157" s="32" t="n">
        <v>155</v>
      </c>
      <c r="B157"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2" t="n"/>
      <c r="D157" s="32" t="inlineStr">
        <is>
          <t>Allopurinol</t>
        </is>
      </c>
      <c r="E157" s="32" t="inlineStr">
        <is>
          <t>Febuxostat</t>
        </is>
      </c>
      <c r="F157" s="32" t="inlineStr">
        <is>
          <t>Colchicine</t>
        </is>
      </c>
      <c r="G157" s="32" t="inlineStr">
        <is>
          <t>Probenecid</t>
        </is>
      </c>
      <c r="H157" s="32" t="inlineStr">
        <is>
          <t>Sulfinpyrazone</t>
        </is>
      </c>
      <c r="I157" s="32" t="n">
        <v>3</v>
      </c>
      <c r="J157" s="32"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2" t="n"/>
      <c r="L157" s="32" t="inlineStr">
        <is>
          <t>Gout &amp; Hyperuricemia</t>
        </is>
      </c>
      <c r="M157" s="32" t="inlineStr">
        <is>
          <t>Clinic</t>
        </is>
      </c>
      <c r="N157" s="32" t="inlineStr">
        <is>
          <t>ข้อ 24 Mock Musculo RxCU84</t>
        </is>
      </c>
      <c r="O157" s="32" t="inlineStr">
        <is>
          <t>Mock</t>
        </is>
      </c>
      <c r="P157" s="32" t="inlineStr">
        <is>
          <t>Mock RxCU84</t>
        </is>
      </c>
    </row>
    <row r="158" ht="409.6" customHeight="1" s="49">
      <c r="A158" s="32" t="n">
        <v>156</v>
      </c>
      <c r="B158"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2" t="n"/>
      <c r="D158" s="32" t="inlineStr">
        <is>
          <t>1.2 mg OD</t>
        </is>
      </c>
      <c r="E158" s="32" t="inlineStr">
        <is>
          <t>0.6 mg tid</t>
        </is>
      </c>
      <c r="F158" s="32" t="inlineStr">
        <is>
          <t>1.2 mg ทันที ตามด้วย 0.6 mg ใน 1 ชม.</t>
        </is>
      </c>
      <c r="G158" s="32" t="inlineStr">
        <is>
          <t>0.6 mg ทุก 2 ชม. จนกว่าจะท้องเสีย</t>
        </is>
      </c>
      <c r="H158" s="32" t="inlineStr">
        <is>
          <t>1.2 mg ทันที ตามด้วย 1.2 mg ใน 1 ชม. เฉลย</t>
        </is>
      </c>
      <c r="I158" s="32" t="n">
        <v>3</v>
      </c>
      <c r="J158" s="32"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2" t="n"/>
      <c r="L158" s="32" t="inlineStr">
        <is>
          <t>Gout &amp; Hyperuricemia</t>
        </is>
      </c>
      <c r="M158" s="32" t="inlineStr">
        <is>
          <t>Clinic</t>
        </is>
      </c>
      <c r="N158" s="32" t="inlineStr">
        <is>
          <t>ข้อ 25 Mock Musculo RxCU84</t>
        </is>
      </c>
      <c r="O158" s="32" t="inlineStr">
        <is>
          <t>Mock</t>
        </is>
      </c>
      <c r="P158" s="32" t="inlineStr">
        <is>
          <t>Mock RxCU84</t>
        </is>
      </c>
    </row>
    <row r="159" ht="409.6" customHeight="1" s="49">
      <c r="A159" s="32" t="n">
        <v>157</v>
      </c>
      <c r="B159"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2" t="n"/>
      <c r="D159" s="32" t="inlineStr">
        <is>
          <t>Bisoprolol</t>
        </is>
      </c>
      <c r="E159" s="32" t="inlineStr">
        <is>
          <t>Losartan</t>
        </is>
      </c>
      <c r="F159" s="32" t="inlineStr">
        <is>
          <t>Amlodipine</t>
        </is>
      </c>
      <c r="G159" s="32" t="inlineStr">
        <is>
          <t>Enalapril</t>
        </is>
      </c>
      <c r="H159" s="32" t="inlineStr">
        <is>
          <t>Diltiazem</t>
        </is>
      </c>
      <c r="I159" s="32" t="n">
        <v>2</v>
      </c>
      <c r="J159" s="32"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2" t="n"/>
      <c r="L159" s="32" t="inlineStr">
        <is>
          <t>Gout &amp; Hyperuricemia</t>
        </is>
      </c>
      <c r="M159" s="32" t="inlineStr">
        <is>
          <t>Clinic</t>
        </is>
      </c>
      <c r="N159" s="32" t="inlineStr">
        <is>
          <t>ข้อ 26 Mock Musculo RxCU84</t>
        </is>
      </c>
      <c r="O159" s="32" t="inlineStr">
        <is>
          <t>Mock</t>
        </is>
      </c>
      <c r="P159" s="32" t="inlineStr">
        <is>
          <t>Mock RxCU84</t>
        </is>
      </c>
    </row>
    <row r="160" ht="409.6" customHeight="1" s="49">
      <c r="A160" s="32" t="n">
        <v>158</v>
      </c>
      <c r="B160"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2" t="n"/>
      <c r="D160" s="32" t="inlineStr">
        <is>
          <t>ข้าวสวย</t>
        </is>
      </c>
      <c r="E160" s="32" t="inlineStr">
        <is>
          <t>ไข่ไก่</t>
        </is>
      </c>
      <c r="F160" s="32" t="inlineStr">
        <is>
          <t>เครื่องในสัตว์และเบียร์</t>
        </is>
      </c>
      <c r="G160" s="32" t="inlineStr">
        <is>
          <t>นมวัว</t>
        </is>
      </c>
      <c r="H160" s="32" t="inlineStr">
        <is>
          <t>ผลไม้</t>
        </is>
      </c>
      <c r="I160" s="32" t="n">
        <v>3</v>
      </c>
      <c r="J160" s="32"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2" t="n"/>
      <c r="L160" s="32" t="inlineStr">
        <is>
          <t>Gout &amp; Hyperuricemia</t>
        </is>
      </c>
      <c r="M160" s="32" t="inlineStr">
        <is>
          <t>Clinic</t>
        </is>
      </c>
      <c r="N160" s="32" t="inlineStr">
        <is>
          <t>ข้อ 27 Mock Musculo RxCU84</t>
        </is>
      </c>
      <c r="O160" s="32" t="inlineStr">
        <is>
          <t>Mock</t>
        </is>
      </c>
      <c r="P160" s="32" t="inlineStr">
        <is>
          <t>Mock RxCU84</t>
        </is>
      </c>
    </row>
    <row r="161" ht="409.6" customHeight="1" s="49">
      <c r="A161" s="32" t="n">
        <v>159</v>
      </c>
      <c r="B161"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2" t="n"/>
      <c r="D161" s="32" t="inlineStr">
        <is>
          <t>&lt; 4 mg/dL</t>
        </is>
      </c>
      <c r="E161" s="32" t="inlineStr">
        <is>
          <t>&lt; 5 mg/dL</t>
        </is>
      </c>
      <c r="F161" s="32" t="inlineStr">
        <is>
          <t>&lt; 6 mg/dL</t>
        </is>
      </c>
      <c r="G161" s="32" t="inlineStr">
        <is>
          <t>&lt; 7 mg/dL</t>
        </is>
      </c>
      <c r="H161" s="32" t="inlineStr">
        <is>
          <t>&lt; 8 mg/dL</t>
        </is>
      </c>
      <c r="I161" s="32" t="n">
        <v>3</v>
      </c>
      <c r="J161" s="32"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2" t="n"/>
      <c r="L161" s="32" t="inlineStr">
        <is>
          <t>Gout &amp; Hyperuricemia</t>
        </is>
      </c>
      <c r="M161" s="32" t="inlineStr">
        <is>
          <t>Clinic</t>
        </is>
      </c>
      <c r="N161" s="32" t="inlineStr">
        <is>
          <t>ข้อ 28 Mock Musculo RxCU84</t>
        </is>
      </c>
      <c r="O161" s="32" t="inlineStr">
        <is>
          <t>Mock</t>
        </is>
      </c>
      <c r="P161" s="32" t="inlineStr">
        <is>
          <t>Mock RxCU84</t>
        </is>
      </c>
    </row>
    <row r="162" ht="409.6" customHeight="1" s="49">
      <c r="A162" s="32" t="n">
        <v>160</v>
      </c>
      <c r="B162"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2" t="n"/>
      <c r="D162" s="32" t="inlineStr">
        <is>
          <t>HLA-B15:02</t>
        </is>
      </c>
      <c r="E162" s="32" t="inlineStr">
        <is>
          <t>HLA-B58:01</t>
        </is>
      </c>
      <c r="F162" s="32" t="inlineStr">
        <is>
          <t>HLA-B57:01</t>
        </is>
      </c>
      <c r="G162" s="32" t="inlineStr">
        <is>
          <t>CYP2C9</t>
        </is>
      </c>
      <c r="H162" s="32" t="inlineStr">
        <is>
          <t>DPYD</t>
        </is>
      </c>
      <c r="I162" s="32" t="n">
        <v>2</v>
      </c>
      <c r="J162" s="32"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2" t="n"/>
      <c r="L162" s="32" t="inlineStr">
        <is>
          <t>Gout &amp; Hyperuricemia</t>
        </is>
      </c>
      <c r="M162" s="32" t="inlineStr">
        <is>
          <t>Clinic</t>
        </is>
      </c>
      <c r="N162" s="32" t="inlineStr">
        <is>
          <t>ข้อ 29 Mock Musculo RxCU84</t>
        </is>
      </c>
      <c r="O162" s="32" t="inlineStr">
        <is>
          <t>Mock</t>
        </is>
      </c>
      <c r="P162" s="32" t="inlineStr">
        <is>
          <t>Mock RxCU84</t>
        </is>
      </c>
    </row>
    <row r="163" ht="409.6" customHeight="1" s="49">
      <c r="A163" s="32" t="n">
        <v>161</v>
      </c>
      <c r="B163"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2" t="n"/>
      <c r="D163" s="32" t="inlineStr">
        <is>
          <t>Metformin</t>
        </is>
      </c>
      <c r="E163" s="32" t="inlineStr">
        <is>
          <t>Bisoprolol</t>
        </is>
      </c>
      <c r="F163" s="32" t="inlineStr">
        <is>
          <t>Azathioprine</t>
        </is>
      </c>
      <c r="G163" s="32" t="inlineStr">
        <is>
          <t>Atorvastatin</t>
        </is>
      </c>
      <c r="H163" s="32" t="inlineStr">
        <is>
          <t>Losartan</t>
        </is>
      </c>
      <c r="I163" s="32" t="n">
        <v>3</v>
      </c>
      <c r="J163" s="32"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2" t="n"/>
      <c r="L163" s="32" t="inlineStr">
        <is>
          <t>Gout &amp; Hyperuricemia</t>
        </is>
      </c>
      <c r="M163" s="32" t="inlineStr">
        <is>
          <t>Clinic</t>
        </is>
      </c>
      <c r="N163" s="32" t="inlineStr">
        <is>
          <t>ข้อ 30 Mock Musculo RxCU84</t>
        </is>
      </c>
      <c r="O163" s="32" t="inlineStr">
        <is>
          <t>Mock</t>
        </is>
      </c>
      <c r="P163" s="32" t="inlineStr">
        <is>
          <t>Mock RxCU84</t>
        </is>
      </c>
    </row>
    <row r="164" ht="409.6" customHeight="1" s="49">
      <c r="A164" s="32" t="n">
        <v>162</v>
      </c>
      <c r="B164"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2" t="n"/>
      <c r="D164" s="32" t="inlineStr">
        <is>
          <t>Colchicine 0.6 mg/day นาน 3-6 เดือน</t>
        </is>
      </c>
      <c r="E164" s="32" t="inlineStr">
        <is>
          <t>Prednisolone นาน 1 ปี</t>
        </is>
      </c>
      <c r="F164" s="32" t="inlineStr">
        <is>
          <t>Aspirin 81 mg</t>
        </is>
      </c>
      <c r="G164" s="32" t="inlineStr">
        <is>
          <t>Probenecid</t>
        </is>
      </c>
      <c r="H164" s="32" t="inlineStr">
        <is>
          <t>Paracetamol</t>
        </is>
      </c>
      <c r="I164" s="32" t="n">
        <v>1</v>
      </c>
      <c r="J164" s="32"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2" t="n"/>
      <c r="L164" s="32" t="inlineStr">
        <is>
          <t>Gout &amp; Hyperuricemia</t>
        </is>
      </c>
      <c r="M164" s="32" t="inlineStr">
        <is>
          <t>Clinic</t>
        </is>
      </c>
      <c r="N164" s="32" t="inlineStr">
        <is>
          <t>ข้อ 31 Mock Musculo RxCU84</t>
        </is>
      </c>
      <c r="O164" s="32" t="inlineStr">
        <is>
          <t>Mock</t>
        </is>
      </c>
      <c r="P164" s="32" t="inlineStr">
        <is>
          <t>Mock RxCU84</t>
        </is>
      </c>
    </row>
    <row r="165" ht="409.6" customHeight="1" s="49">
      <c r="A165" s="32" t="n">
        <v>163</v>
      </c>
      <c r="B165"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2" t="n"/>
      <c r="D165" s="32" t="inlineStr">
        <is>
          <t>ยับยั้ง COX-2</t>
        </is>
      </c>
      <c r="E165" s="32" t="inlineStr">
        <is>
          <t>ยับยั้ง Xanthine oxidase</t>
        </is>
      </c>
      <c r="F165" s="32" t="inlineStr">
        <is>
          <t>ขัดขวาง Microtubule polymerization ลดการเคลื่อนที่ของ Neutrophil</t>
        </is>
      </c>
      <c r="G165" s="32" t="inlineStr">
        <is>
          <t>เพิ่มการขับ Uric acid</t>
        </is>
      </c>
      <c r="H165" s="32" t="inlineStr">
        <is>
          <t>ยับยั้ง URAT1</t>
        </is>
      </c>
      <c r="I165" s="32" t="n">
        <v>3</v>
      </c>
      <c r="J165" s="32"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2" t="n"/>
      <c r="L165" s="32" t="inlineStr">
        <is>
          <t>Gout &amp; Hyperuricemia</t>
        </is>
      </c>
      <c r="M165" s="32" t="inlineStr">
        <is>
          <t>Clinic</t>
        </is>
      </c>
      <c r="N165" s="32" t="inlineStr">
        <is>
          <t>ข้อ 32 Mock Musculo RxCU84</t>
        </is>
      </c>
      <c r="O165" s="32" t="inlineStr">
        <is>
          <t>Mock</t>
        </is>
      </c>
      <c r="P165" s="32" t="inlineStr">
        <is>
          <t>Mock RxCU84</t>
        </is>
      </c>
    </row>
    <row r="166" ht="409.6" customHeight="1" s="49">
      <c r="A166" s="32" t="n">
        <v>164</v>
      </c>
      <c r="B166"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2" t="n"/>
      <c r="D166" s="32" t="inlineStr">
        <is>
          <t>Simvastatin</t>
        </is>
      </c>
      <c r="E166" s="32" t="inlineStr">
        <is>
          <t>Atorvastatin</t>
        </is>
      </c>
      <c r="F166" s="32" t="inlineStr">
        <is>
          <t>Fenofibrate</t>
        </is>
      </c>
      <c r="G166" s="32" t="inlineStr">
        <is>
          <t>Gemfibrozil</t>
        </is>
      </c>
      <c r="H166" s="32" t="inlineStr">
        <is>
          <t>Ezetimibe</t>
        </is>
      </c>
      <c r="I166" s="32" t="n">
        <v>3</v>
      </c>
      <c r="J166" s="32"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2" t="n"/>
      <c r="L166" s="32" t="inlineStr">
        <is>
          <t>Gout &amp; Hyperuricemia</t>
        </is>
      </c>
      <c r="M166" s="32" t="inlineStr">
        <is>
          <t>Clinic</t>
        </is>
      </c>
      <c r="N166" s="32" t="inlineStr">
        <is>
          <t>ข้อ 33 Mock Musculo RxCU84</t>
        </is>
      </c>
      <c r="O166" s="32" t="inlineStr">
        <is>
          <t>Mock</t>
        </is>
      </c>
      <c r="P166" s="32" t="inlineStr">
        <is>
          <t>Mock RxCU84</t>
        </is>
      </c>
    </row>
    <row r="167" ht="409.6" customHeight="1" s="49">
      <c r="A167" s="32" t="n">
        <v>165</v>
      </c>
      <c r="B167"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2" t="n"/>
      <c r="D167" s="32" t="inlineStr">
        <is>
          <t>ควบคุมอาหารและออกกำลังกายเพื่อลดน้ำหนักตัว โดยตั้งเป้าหมายให้ดัชนีมวลกาย (BMI) ลดลงต่ำกว่า 30 kg/m2</t>
        </is>
      </c>
      <c r="E167" s="32" t="inlineStr">
        <is>
          <t>ลดหรือหลีกเลี่ยงการดื่มเครื่องดื่มแอลกอฮอล์ทุกชนิด</t>
        </is>
      </c>
      <c r="F167" s="32" t="inlineStr">
        <is>
          <t>หลีกเลี่ยงการรับประทานอาหารที่มีสารพิวรีนสูง เช่น สัตว์ปีก เครื่องในสัตว์ และยอดผัก</t>
        </is>
      </c>
      <c r="G167" s="32" t="inlineStr">
        <is>
          <t>ดื่มน้ำสะอาดในปริมาณที่เหมาะสมอย่างน้อย 2–3 ลิตรต่อวัน เพื่อช่วยขับกรดยูริกออกทางไต</t>
        </is>
      </c>
      <c r="H167" s="32" t="inlineStr">
        <is>
          <t>ถูกต้องทุกข้อที่กล่าวมา</t>
        </is>
      </c>
      <c r="I167" s="32" t="n">
        <v>5</v>
      </c>
      <c r="J167" s="32"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2" t="n"/>
      <c r="L167" s="32" t="inlineStr">
        <is>
          <t>Gout &amp; Hyperuricemia</t>
        </is>
      </c>
      <c r="M167" s="32" t="inlineStr">
        <is>
          <t>Clinic</t>
        </is>
      </c>
      <c r="N167" s="32" t="inlineStr">
        <is>
          <t>ข้อ 34 Mock Musculo RxCU84</t>
        </is>
      </c>
      <c r="O167" s="32" t="inlineStr">
        <is>
          <t>Mock</t>
        </is>
      </c>
      <c r="P167" s="32" t="inlineStr">
        <is>
          <t>Mock RxCU84</t>
        </is>
      </c>
    </row>
    <row r="168" ht="409.6" customHeight="1" s="49">
      <c r="A168" s="32" t="n">
        <v>166</v>
      </c>
      <c r="B168"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2" t="n"/>
      <c r="D168" s="32" t="inlineStr">
        <is>
          <t>เริ่ม allopurinol ทันที</t>
        </is>
      </c>
      <c r="E168" s="32" t="inlineStr">
        <is>
          <t>ให้ probenecid เร่งขับกรดยูริก</t>
        </is>
      </c>
      <c r="F168" s="32" t="inlineStr">
        <is>
          <t>ให้ colchicine/NSAIDs/steroid ยังไม่เริ่มยาลดกรดยูริก</t>
        </is>
      </c>
      <c r="G168" s="32" t="inlineStr">
        <is>
          <t>ให้ paracetamol เดี่ยว ๆ</t>
        </is>
      </c>
      <c r="H168" s="32" t="inlineStr">
        <is>
          <t>งดยาทุกชนิดรอหายเอง</t>
        </is>
      </c>
      <c r="I168" s="32" t="n">
        <v>3</v>
      </c>
      <c r="J168" s="32"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2" t="n"/>
      <c r="L168" s="32" t="inlineStr">
        <is>
          <t>Gout &amp; Hyperuricemia</t>
        </is>
      </c>
      <c r="M168" s="32" t="inlineStr">
        <is>
          <t>Clinic</t>
        </is>
      </c>
      <c r="N168" s="32" t="inlineStr">
        <is>
          <t>ข้อ 35 Mock Musculo RxCU84</t>
        </is>
      </c>
      <c r="O168" s="32" t="inlineStr">
        <is>
          <t>Mock</t>
        </is>
      </c>
      <c r="P168" s="32" t="inlineStr">
        <is>
          <t>Mock RxCU84</t>
        </is>
      </c>
    </row>
    <row r="169" ht="409.6" customHeight="1" s="49">
      <c r="A169" s="32" t="n">
        <v>167</v>
      </c>
      <c r="B169"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2" t="n"/>
      <c r="D169" s="32" t="inlineStr">
        <is>
          <t>0.6 mg วันละครั้งเท่านั้น</t>
        </is>
      </c>
      <c r="E169" s="32" t="inlineStr">
        <is>
          <t>1.0 mg แล้ว 0.5 mg ทุกชั่วโมงจนท้องเสีย</t>
        </is>
      </c>
      <c r="F169" s="32" t="inlineStr">
        <is>
          <t>2.4 mg ครั้งเดียว</t>
        </is>
      </c>
      <c r="G169" s="32" t="inlineStr">
        <is>
          <t>1.2 mg ทันที แล้ว 0.6 mg อีก 1 ชม. ต่อด้วย 0.5–0.6 mg ทุก 8–12 ชม.</t>
        </is>
      </c>
      <c r="H169" s="32" t="inlineStr">
        <is>
          <t>1.2 mg ทุก 2 ชม. รวม 6 ครั้ง</t>
        </is>
      </c>
      <c r="I169" s="32" t="n">
        <v>4</v>
      </c>
      <c r="J169" s="32"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2" t="n"/>
      <c r="L169" s="32" t="inlineStr">
        <is>
          <t>Gout &amp; Hyperuricemia</t>
        </is>
      </c>
      <c r="M169" s="32" t="inlineStr">
        <is>
          <t>Clinic</t>
        </is>
      </c>
      <c r="N169" s="32" t="inlineStr">
        <is>
          <t>ข้อ 36 Mock Musculo RxCU84</t>
        </is>
      </c>
      <c r="O169" s="32" t="inlineStr">
        <is>
          <t>Mock</t>
        </is>
      </c>
      <c r="P169" s="32" t="inlineStr">
        <is>
          <t>Mock RxCU84</t>
        </is>
      </c>
    </row>
    <row r="170" ht="409.6" customHeight="1" s="49">
      <c r="A170" s="32" t="n">
        <v>168</v>
      </c>
      <c r="B170"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2" t="n"/>
      <c r="D170" s="32" t="inlineStr">
        <is>
          <t>คง losartan ไว้เพราะช่วยขับกรดยูริก</t>
        </is>
      </c>
      <c r="E170" s="32" t="inlineStr">
        <is>
          <t>เปลี่ยน losartan เป็น hydrochlorothiazide</t>
        </is>
      </c>
      <c r="F170" s="32" t="inlineStr">
        <is>
          <t>เพิ่ม bisoprolol เพื่อลดกรดยูริก</t>
        </is>
      </c>
      <c r="G170" s="32" t="inlineStr">
        <is>
          <t>เพิ่ม low-dose aspirin</t>
        </is>
      </c>
      <c r="H170" s="32" t="inlineStr">
        <is>
          <t>หยุด losartan เพราะเพิ่มกรดยูริก</t>
        </is>
      </c>
      <c r="I170" s="32" t="n">
        <v>1</v>
      </c>
      <c r="J170" s="32"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2" t="n"/>
      <c r="L170" s="32" t="inlineStr">
        <is>
          <t>Gout &amp; Hyperuricemia</t>
        </is>
      </c>
      <c r="M170" s="32" t="inlineStr">
        <is>
          <t>Clinic</t>
        </is>
      </c>
      <c r="N170" s="32" t="inlineStr">
        <is>
          <t>ข้อ 37 Mock Musculo RxCU84</t>
        </is>
      </c>
      <c r="O170" s="32" t="inlineStr">
        <is>
          <t>Mock</t>
        </is>
      </c>
      <c r="P170" s="32" t="inlineStr">
        <is>
          <t>Mock RxCU84</t>
        </is>
      </c>
    </row>
    <row r="171" ht="409.6" customHeight="1" s="49">
      <c r="A171" s="32" t="n">
        <v>169</v>
      </c>
      <c r="B171"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2" t="n"/>
      <c r="D171" s="32" t="inlineStr">
        <is>
          <t>HLA-B15:02</t>
        </is>
      </c>
      <c r="E171" s="32" t="inlineStr">
        <is>
          <t>HLA-B58:01</t>
        </is>
      </c>
      <c r="F171" s="32" t="inlineStr">
        <is>
          <t>HLA-B57:01</t>
        </is>
      </c>
      <c r="G171" s="32" t="inlineStr">
        <is>
          <t>CYP2C9</t>
        </is>
      </c>
      <c r="H171" s="32" t="inlineStr">
        <is>
          <t>G6PD</t>
        </is>
      </c>
      <c r="I171" s="32" t="n">
        <v>2</v>
      </c>
      <c r="J171" s="32"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2" t="n"/>
      <c r="L171" s="32" t="inlineStr">
        <is>
          <t>Gout &amp; Hyperuricemia</t>
        </is>
      </c>
      <c r="M171" s="32" t="inlineStr">
        <is>
          <t>Clinic</t>
        </is>
      </c>
      <c r="N171" s="32" t="inlineStr">
        <is>
          <t>ข้อ 38 Mock Musculo RxCU84</t>
        </is>
      </c>
      <c r="O171" s="32" t="inlineStr">
        <is>
          <t>Mock</t>
        </is>
      </c>
      <c r="P171" s="32" t="inlineStr">
        <is>
          <t>Mock RxCU84</t>
        </is>
      </c>
    </row>
    <row r="172" ht="409.6" customHeight="1" s="49">
      <c r="A172" s="32" t="n">
        <v>170</v>
      </c>
      <c r="B172"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2" t="n"/>
      <c r="D172" s="32" t="inlineStr">
        <is>
          <t>น้อยกว่า 4 mg/dL</t>
        </is>
      </c>
      <c r="E172" s="32" t="inlineStr">
        <is>
          <t>น้อยกว่า 5 mg/dL</t>
        </is>
      </c>
      <c r="F172" s="32" t="inlineStr">
        <is>
          <t>น้อยกว่า 6 mg/dL</t>
        </is>
      </c>
      <c r="G172" s="32" t="inlineStr">
        <is>
          <t>น้อยกว่า 7 mg/dL</t>
        </is>
      </c>
      <c r="H172" s="32" t="inlineStr">
        <is>
          <t>น้อยกว่า 8 mg/dL</t>
        </is>
      </c>
      <c r="I172" s="32" t="n">
        <v>3</v>
      </c>
      <c r="J172" s="32"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2" t="n"/>
      <c r="L172" s="32" t="inlineStr">
        <is>
          <t>Gout &amp; Hyperuricemia</t>
        </is>
      </c>
      <c r="M172" s="32" t="inlineStr">
        <is>
          <t>Clinic</t>
        </is>
      </c>
      <c r="N172" s="32" t="inlineStr">
        <is>
          <t>ข้อ 39 Mock Musculo RxCU84</t>
        </is>
      </c>
      <c r="O172" s="32" t="inlineStr">
        <is>
          <t>Mock</t>
        </is>
      </c>
      <c r="P172" s="32" t="inlineStr">
        <is>
          <t>Mock RxCU84</t>
        </is>
      </c>
    </row>
    <row r="173" ht="409.6" customHeight="1" s="49">
      <c r="A173" s="32" t="n">
        <v>171</v>
      </c>
      <c r="B173"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2" t="n"/>
      <c r="D173" s="32" t="inlineStr">
        <is>
          <t>Oral Paracetamol</t>
        </is>
      </c>
      <c r="E173" s="32" t="inlineStr">
        <is>
          <t>Topical NSAIDs</t>
        </is>
      </c>
      <c r="F173" s="32" t="inlineStr">
        <is>
          <t>Oral Glucosamine</t>
        </is>
      </c>
      <c r="G173" s="32" t="inlineStr">
        <is>
          <t>IA Steroid</t>
        </is>
      </c>
      <c r="H173" s="32" t="inlineStr">
        <is>
          <t>Tramadol</t>
        </is>
      </c>
      <c r="I173" s="32" t="n">
        <v>2</v>
      </c>
      <c r="J173" s="32"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2" t="n"/>
      <c r="L173" s="32" t="inlineStr">
        <is>
          <t>Osteoarthritis</t>
        </is>
      </c>
      <c r="M173" s="32" t="inlineStr">
        <is>
          <t>Clinic</t>
        </is>
      </c>
      <c r="N173" s="32" t="inlineStr">
        <is>
          <t>ข้อ 40 Mock Musculo RxCU84</t>
        </is>
      </c>
      <c r="O173" s="32" t="inlineStr">
        <is>
          <t>Mock</t>
        </is>
      </c>
      <c r="P173" s="32" t="inlineStr">
        <is>
          <t>Mock RxCU84</t>
        </is>
      </c>
    </row>
    <row r="174" ht="409.6" customHeight="1" s="49">
      <c r="A174" s="32" t="n">
        <v>172</v>
      </c>
      <c r="B174"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2" t="n"/>
      <c r="D174" s="32" t="inlineStr">
        <is>
          <t>OA เป็น Autoimmune</t>
        </is>
      </c>
      <c r="E174" s="32" t="inlineStr">
        <is>
          <t>OA เกิดจากการสึกหรอของกระดูกอ่อน (Cartilage degradation)</t>
        </is>
      </c>
      <c r="F174" s="32" t="inlineStr">
        <is>
          <t>OA มี Systemic symptom</t>
        </is>
      </c>
      <c r="G174" s="32" t="inlineStr">
        <is>
          <t>OA ค่า ESR พุ่งสูง</t>
        </is>
      </c>
      <c r="H174" s="32" t="inlineStr">
        <is>
          <t>OA มักโดนข้อข้อมือ</t>
        </is>
      </c>
      <c r="I174" s="32" t="n">
        <v>2</v>
      </c>
      <c r="J174" s="32"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2" t="n"/>
      <c r="L174" s="32" t="inlineStr">
        <is>
          <t>Osteoarthritis</t>
        </is>
      </c>
      <c r="M174" s="32" t="inlineStr">
        <is>
          <t>Clinic</t>
        </is>
      </c>
      <c r="N174" s="32" t="inlineStr">
        <is>
          <t>ข้อ 41 Mock Musculo RxCU84</t>
        </is>
      </c>
      <c r="O174" s="32" t="inlineStr">
        <is>
          <t>Mock</t>
        </is>
      </c>
      <c r="P174" s="32" t="inlineStr">
        <is>
          <t>Mock RxCU84</t>
        </is>
      </c>
    </row>
    <row r="175" ht="409.6" customHeight="1" s="49">
      <c r="A175" s="32" t="n">
        <v>173</v>
      </c>
      <c r="B175"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2" t="n"/>
      <c r="D175" s="32" t="inlineStr">
        <is>
          <t>ว่ายน้ำและลดน้ำหนัก</t>
        </is>
      </c>
      <c r="E175" s="32" t="inlineStr">
        <is>
          <t>วิ่งมาราธอน</t>
        </is>
      </c>
      <c r="F175" s="32" t="inlineStr">
        <is>
          <t>การฝังเข็ม</t>
        </is>
      </c>
      <c r="G175" s="32" t="inlineStr">
        <is>
          <t>การใส่สนับเข่าตลอดเวลา</t>
        </is>
      </c>
      <c r="H175" s="32" t="inlineStr">
        <is>
          <t>การทานคอลลาเจน</t>
        </is>
      </c>
      <c r="I175" s="32" t="n">
        <v>1</v>
      </c>
      <c r="J175" s="32"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2" t="n"/>
      <c r="L175" s="32" t="inlineStr">
        <is>
          <t>Osteoarthritis</t>
        </is>
      </c>
      <c r="M175" s="32" t="inlineStr">
        <is>
          <t>Clinic</t>
        </is>
      </c>
      <c r="N175" s="32" t="inlineStr">
        <is>
          <t>ข้อ 42 Mock Musculo RxCU84</t>
        </is>
      </c>
      <c r="O175" s="32" t="inlineStr">
        <is>
          <t>Mock</t>
        </is>
      </c>
      <c r="P175" s="32" t="inlineStr">
        <is>
          <t>Mock RxCU84</t>
        </is>
      </c>
    </row>
    <row r="176" ht="409.6" customHeight="1" s="49">
      <c r="A176" s="32" t="n">
        <v>174</v>
      </c>
      <c r="B176"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2" t="n"/>
      <c r="D176" s="32" t="inlineStr">
        <is>
          <t>ข้อบวมแดง</t>
        </is>
      </c>
      <c r="E176" s="32" t="inlineStr">
        <is>
          <t>ข้อผิดรูปเบี้ยว</t>
        </is>
      </c>
      <c r="F176" s="32" t="inlineStr">
        <is>
          <t>เสียงดังกรอบแกรบขณะขยับข้อ</t>
        </is>
      </c>
      <c r="G176" s="32" t="inlineStr">
        <is>
          <t>การขยับข้อไม่ได้เลย</t>
        </is>
      </c>
      <c r="H176" s="32" t="inlineStr">
        <is>
          <t>กล้ามเนื้อลีบ</t>
        </is>
      </c>
      <c r="I176" s="32" t="n">
        <v>3</v>
      </c>
      <c r="J176" s="32"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2" t="n"/>
      <c r="L176" s="32" t="inlineStr">
        <is>
          <t>Osteoarthritis</t>
        </is>
      </c>
      <c r="M176" s="32" t="inlineStr">
        <is>
          <t>Clinic</t>
        </is>
      </c>
      <c r="N176" s="32" t="inlineStr">
        <is>
          <t>ข้อ 43 Mock Musculo RxCU84</t>
        </is>
      </c>
      <c r="O176" s="32" t="inlineStr">
        <is>
          <t>Mock</t>
        </is>
      </c>
      <c r="P176" s="32" t="inlineStr">
        <is>
          <t>Mock RxCU84</t>
        </is>
      </c>
    </row>
    <row r="177" ht="409.6" customHeight="1" s="49">
      <c r="A177" s="32" t="n">
        <v>175</v>
      </c>
      <c r="B177"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2" t="n"/>
      <c r="D177" s="32" t="inlineStr">
        <is>
          <t>Piroxicam</t>
        </is>
      </c>
      <c r="E177" s="32" t="inlineStr">
        <is>
          <t>Ibuprofen dose สูง</t>
        </is>
      </c>
      <c r="F177" s="32" t="inlineStr">
        <is>
          <t>COX-2 inhibitor + PPI</t>
        </is>
      </c>
      <c r="G177" s="32" t="inlineStr">
        <is>
          <t>Indomethacin</t>
        </is>
      </c>
      <c r="H177" s="32" t="inlineStr">
        <is>
          <t>Naproxen เดี่ยวๆ</t>
        </is>
      </c>
      <c r="I177" s="32" t="n">
        <v>3</v>
      </c>
      <c r="J177" s="32"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2" t="n"/>
      <c r="L177" s="32" t="inlineStr">
        <is>
          <t>Osteoarthritis</t>
        </is>
      </c>
      <c r="M177" s="32" t="inlineStr">
        <is>
          <t>Clinic</t>
        </is>
      </c>
      <c r="N177" s="32" t="inlineStr">
        <is>
          <t>ข้อ 44 Mock Musculo RxCU84</t>
        </is>
      </c>
      <c r="O177" s="32" t="inlineStr">
        <is>
          <t>Mock</t>
        </is>
      </c>
      <c r="P177" s="32" t="inlineStr">
        <is>
          <t>Mock RxCU84</t>
        </is>
      </c>
    </row>
    <row r="178" ht="409.6" customHeight="1" s="49">
      <c r="A178" s="32" t="n">
        <v>176</v>
      </c>
      <c r="B178"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2" t="n"/>
      <c r="D178" s="32" t="inlineStr">
        <is>
          <t>ยับยั้ง COX</t>
        </is>
      </c>
      <c r="E178" s="32" t="inlineStr">
        <is>
          <t>Depletion ของ Substance P จากปลายประสาท</t>
        </is>
      </c>
      <c r="F178" s="32" t="inlineStr">
        <is>
          <t>ยับยั้ง Mu-receptor</t>
        </is>
      </c>
      <c r="G178" s="32" t="inlineStr">
        <is>
          <t>ขยายหลอดเลือดลดอักเสบ</t>
        </is>
      </c>
      <c r="H178" s="32" t="inlineStr">
        <is>
          <t>ให้ความเย็นชา</t>
        </is>
      </c>
      <c r="I178" s="32" t="n">
        <v>2</v>
      </c>
      <c r="J178" s="32"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2" t="n"/>
      <c r="L178" s="32" t="inlineStr">
        <is>
          <t>Osteoarthritis / Herbal Medicine</t>
        </is>
      </c>
      <c r="M178" s="32" t="inlineStr">
        <is>
          <t>Clinic</t>
        </is>
      </c>
      <c r="N178" s="32" t="inlineStr">
        <is>
          <t>ข้อ 45 Mock Musculo RxCU84</t>
        </is>
      </c>
      <c r="O178" s="32" t="inlineStr">
        <is>
          <t>Mock</t>
        </is>
      </c>
      <c r="P178" s="32" t="inlineStr">
        <is>
          <t>Mock RxCU84</t>
        </is>
      </c>
    </row>
    <row r="179" ht="409.6" customHeight="1" s="49">
      <c r="A179" s="32" t="n">
        <v>177</v>
      </c>
      <c r="B179"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2" t="n"/>
      <c r="D179" s="32" t="inlineStr">
        <is>
          <t>Hyaluronic acid และ Proteoglycan</t>
        </is>
      </c>
      <c r="E179" s="32" t="inlineStr">
        <is>
          <t>Calcium</t>
        </is>
      </c>
      <c r="F179" s="32" t="inlineStr">
        <is>
          <t>Vitamin D</t>
        </is>
      </c>
      <c r="G179" s="32" t="inlineStr">
        <is>
          <t>Uric acid</t>
        </is>
      </c>
      <c r="H179" s="32" t="inlineStr">
        <is>
          <t>Fibrin</t>
        </is>
      </c>
      <c r="I179" s="32" t="n">
        <v>1</v>
      </c>
      <c r="J179" s="32"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2" t="n"/>
      <c r="L179" s="32" t="inlineStr">
        <is>
          <t>Osteoarthritis</t>
        </is>
      </c>
      <c r="M179" s="32" t="inlineStr">
        <is>
          <t>Clinic</t>
        </is>
      </c>
      <c r="N179" s="32" t="inlineStr">
        <is>
          <t>ข้อ 46 Mock Musculo RxCU84</t>
        </is>
      </c>
      <c r="O179" s="32" t="inlineStr">
        <is>
          <t>Mock</t>
        </is>
      </c>
      <c r="P179" s="32" t="inlineStr">
        <is>
          <t>Mock RxCU84</t>
        </is>
      </c>
    </row>
    <row r="180" ht="409.6" customHeight="1" s="49">
      <c r="A180" s="32" t="n">
        <v>178</v>
      </c>
      <c r="B180"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2" t="n"/>
      <c r="D180" s="32" t="inlineStr">
        <is>
          <t>ห้ามฉีดเกินปีละ 1 ครั้ง</t>
        </is>
      </c>
      <c r="E180" s="32" t="inlineStr">
        <is>
          <t>ให้ผลลดปวดเพียงระยะสั้น (Short-term) ไม่ชะลอโรค</t>
        </is>
      </c>
      <c r="F180" s="32" t="inlineStr">
        <is>
          <t>ทำให้กระดูกงอก</t>
        </is>
      </c>
      <c r="G180" s="32" t="inlineStr">
        <is>
          <t>ลดปวดถาวร</t>
        </is>
      </c>
      <c r="H180" s="32" t="inlineStr">
        <is>
          <t>ใช้เป็น First-line เสมอ</t>
        </is>
      </c>
      <c r="I180" s="32" t="n">
        <v>2</v>
      </c>
      <c r="J180" s="32"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2" t="n"/>
      <c r="L180" s="32" t="inlineStr">
        <is>
          <t>Osteoarthritis</t>
        </is>
      </c>
      <c r="M180" s="32" t="inlineStr">
        <is>
          <t>Clinic</t>
        </is>
      </c>
      <c r="N180" s="32" t="inlineStr">
        <is>
          <t>ข้อ 47 Mock Musculo RxCU84</t>
        </is>
      </c>
      <c r="O180" s="32" t="inlineStr">
        <is>
          <t>Mock</t>
        </is>
      </c>
      <c r="P180" s="32" t="inlineStr">
        <is>
          <t>Mock RxCU84</t>
        </is>
      </c>
    </row>
    <row r="181" ht="409.6" customHeight="1" s="49">
      <c r="A181" s="32" t="n">
        <v>179</v>
      </c>
      <c r="B181"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2" t="n"/>
      <c r="D181" s="32" t="inlineStr">
        <is>
          <t>Duloxetine หรือ Tramadol</t>
        </is>
      </c>
      <c r="E181" s="32" t="inlineStr">
        <is>
          <t>Colchicine</t>
        </is>
      </c>
      <c r="F181" s="32" t="inlineStr">
        <is>
          <t>Allopurinol</t>
        </is>
      </c>
      <c r="G181" s="32" t="inlineStr">
        <is>
          <t>Methotrexate</t>
        </is>
      </c>
      <c r="H181" s="32" t="inlineStr">
        <is>
          <t>Prednisolone</t>
        </is>
      </c>
      <c r="I181" s="32" t="n">
        <v>1</v>
      </c>
      <c r="J181" s="32"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2" t="n"/>
      <c r="L181" s="32" t="inlineStr">
        <is>
          <t>Osteoarthritis</t>
        </is>
      </c>
      <c r="M181" s="32" t="inlineStr">
        <is>
          <t>Clinic</t>
        </is>
      </c>
      <c r="N181" s="32" t="inlineStr">
        <is>
          <t>ข้อ 48 Mock Musculo RxCU84</t>
        </is>
      </c>
      <c r="O181" s="32" t="inlineStr">
        <is>
          <t>Mock</t>
        </is>
      </c>
      <c r="P181" s="32" t="inlineStr">
        <is>
          <t>Mock RxCU84</t>
        </is>
      </c>
    </row>
    <row r="182" ht="409.6" customHeight="1" s="49">
      <c r="A182" s="32" t="n">
        <v>180</v>
      </c>
      <c r="B182"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2" t="n"/>
      <c r="D182" s="32" t="inlineStr">
        <is>
          <t>แนะนำอย่างยิ่งให้ใช้ทุกราย</t>
        </is>
      </c>
      <c r="E182" s="32" t="inlineStr">
        <is>
          <t>ไม่แนะนำให้ใช้ (Strongly against) หรือแนะนำอย่างมีเงื่อนไขว่าอาจใช้ใน OA Knee</t>
        </is>
      </c>
      <c r="F182" s="32" t="inlineStr">
        <is>
          <t>แทนที่ NSAID ได้เลย</t>
        </is>
      </c>
      <c r="G182" s="32" t="inlineStr">
        <is>
          <t>ใช้รักษา RA ได้</t>
        </is>
      </c>
      <c r="H182" s="32" t="inlineStr">
        <is>
          <t>ใช้ป้องกันกระดูกหัก</t>
        </is>
      </c>
      <c r="I182" s="32" t="n">
        <v>2</v>
      </c>
      <c r="J182" s="32"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2" t="n"/>
      <c r="L182" s="32" t="inlineStr">
        <is>
          <t>Osteoarthritis</t>
        </is>
      </c>
      <c r="M182" s="32" t="inlineStr">
        <is>
          <t>Clinic</t>
        </is>
      </c>
      <c r="N182" s="32" t="inlineStr">
        <is>
          <t>ข้อ 49 Mock Musculo RxCU84</t>
        </is>
      </c>
      <c r="O182" s="32" t="inlineStr">
        <is>
          <t>Mock</t>
        </is>
      </c>
      <c r="P182" s="32" t="inlineStr">
        <is>
          <t>Mock RxCU84</t>
        </is>
      </c>
    </row>
    <row r="183" ht="409.6" customHeight="1" s="49">
      <c r="A183" s="32" t="n">
        <v>181</v>
      </c>
      <c r="B183"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2" t="n"/>
      <c r="D183" s="32" t="inlineStr">
        <is>
          <t>Paracetamol</t>
        </is>
      </c>
      <c r="E183" s="32" t="inlineStr">
        <is>
          <t>Tramadol</t>
        </is>
      </c>
      <c r="F183" s="32" t="inlineStr">
        <is>
          <t>Topical NSAIDs</t>
        </is>
      </c>
      <c r="G183" s="32" t="inlineStr">
        <is>
          <t>Intra-articular hyaluronic acid</t>
        </is>
      </c>
      <c r="H183" s="32" t="inlineStr">
        <is>
          <t>Glucosamine</t>
        </is>
      </c>
      <c r="I183" s="32" t="n">
        <v>3</v>
      </c>
      <c r="J183" s="32"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2" t="n"/>
      <c r="L183" s="32" t="inlineStr">
        <is>
          <t>Osteoarthritis</t>
        </is>
      </c>
      <c r="M183" s="32" t="inlineStr">
        <is>
          <t>Clinic</t>
        </is>
      </c>
      <c r="N183" s="32" t="inlineStr">
        <is>
          <t>ข้อ 50 Mock Musculo RxCU84</t>
        </is>
      </c>
      <c r="O183" s="32" t="inlineStr">
        <is>
          <t>Mock</t>
        </is>
      </c>
      <c r="P183" s="32" t="inlineStr">
        <is>
          <t>Mock RxCU84</t>
        </is>
      </c>
    </row>
    <row r="184" ht="409.6" customHeight="1" s="49">
      <c r="A184" s="32" t="n">
        <v>182</v>
      </c>
      <c r="B184"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2" t="n"/>
      <c r="D184" s="32" t="inlineStr">
        <is>
          <t>Naloxone</t>
        </is>
      </c>
      <c r="E184" s="32" t="inlineStr">
        <is>
          <t>Flumazenil</t>
        </is>
      </c>
      <c r="F184" s="32" t="inlineStr">
        <is>
          <t>Vitamin K</t>
        </is>
      </c>
      <c r="G184" s="32" t="inlineStr">
        <is>
          <t>N-acetylcysteine</t>
        </is>
      </c>
      <c r="H184" s="32" t="inlineStr">
        <is>
          <t>Leucovorin</t>
        </is>
      </c>
      <c r="I184" s="32" t="n">
        <v>4</v>
      </c>
      <c r="J184" s="32"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2" t="n"/>
      <c r="L184" s="32" t="inlineStr">
        <is>
          <t>Osteoarthritis</t>
        </is>
      </c>
      <c r="M184" s="32" t="inlineStr">
        <is>
          <t>Clinic</t>
        </is>
      </c>
      <c r="N184" s="32" t="inlineStr">
        <is>
          <t>ข้อ 51 Mock Musculo RxCU84</t>
        </is>
      </c>
      <c r="O184" s="32" t="inlineStr">
        <is>
          <t>Mock</t>
        </is>
      </c>
      <c r="P184" s="32" t="inlineStr">
        <is>
          <t>Mock RxCU84</t>
        </is>
      </c>
    </row>
    <row r="185" ht="409.6" customHeight="1" s="49">
      <c r="A185" s="32" t="n">
        <v>183</v>
      </c>
      <c r="B185"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2" t="n"/>
      <c r="D185" s="32" t="inlineStr">
        <is>
          <t>Duloxetine</t>
        </is>
      </c>
      <c r="E185" s="32" t="inlineStr">
        <is>
          <t>Colchicine</t>
        </is>
      </c>
      <c r="F185" s="32" t="inlineStr">
        <is>
          <t>Allopurinol</t>
        </is>
      </c>
      <c r="G185" s="32" t="inlineStr">
        <is>
          <t>Prednisolone ระยะยาว</t>
        </is>
      </c>
      <c r="H185" s="32" t="inlineStr">
        <is>
          <t>Aspirin ขนาดสูง</t>
        </is>
      </c>
      <c r="I185" s="32" t="n">
        <v>1</v>
      </c>
      <c r="J185" s="32"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2" t="n"/>
      <c r="L185" s="32" t="inlineStr">
        <is>
          <t>Osteoarthritis</t>
        </is>
      </c>
      <c r="M185" s="32" t="inlineStr">
        <is>
          <t>Clinic</t>
        </is>
      </c>
      <c r="N185" s="32" t="inlineStr">
        <is>
          <t>ข้อ 52 Mock Musculo RxCU84</t>
        </is>
      </c>
      <c r="O185" s="32" t="inlineStr">
        <is>
          <t>Mock</t>
        </is>
      </c>
      <c r="P185" s="32" t="inlineStr">
        <is>
          <t>Mock RxCU84</t>
        </is>
      </c>
    </row>
    <row r="186" ht="409.6" customHeight="1" s="49">
      <c r="A186" s="32" t="n">
        <v>184</v>
      </c>
      <c r="B186"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2" t="n"/>
      <c r="D186" s="32" t="inlineStr">
        <is>
          <t>ยับยั้งเอนไซม์ cyclooxygenase</t>
        </is>
      </c>
      <c r="E186" s="32" t="inlineStr">
        <is>
          <t>กระตุ้น TRPV1 ทำให้ substance P พร่องลง</t>
        </is>
      </c>
      <c r="F186" s="32" t="inlineStr">
        <is>
          <t>ต้านตัวรับ μ-opioid</t>
        </is>
      </c>
      <c r="G186" s="32" t="inlineStr">
        <is>
          <t>ยับยั้ง xanthine oxidase</t>
        </is>
      </c>
      <c r="H186" s="32" t="inlineStr">
        <is>
          <t>ยับยั้งการเก็บกลับ serotonin</t>
        </is>
      </c>
      <c r="I186" s="32" t="n">
        <v>2</v>
      </c>
      <c r="J186" s="32"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2" t="n"/>
      <c r="L186" s="32" t="inlineStr">
        <is>
          <t>Osteoarthritis / Herbal Medicine</t>
        </is>
      </c>
      <c r="M186" s="32" t="inlineStr">
        <is>
          <t>Clinic</t>
        </is>
      </c>
      <c r="N186" s="32" t="inlineStr">
        <is>
          <t>ข้อ 53 Mock Musculo RxCU84</t>
        </is>
      </c>
      <c r="O186" s="32" t="inlineStr">
        <is>
          <t>Mock</t>
        </is>
      </c>
      <c r="P186" s="32" t="inlineStr">
        <is>
          <t>Mock RxCU84</t>
        </is>
      </c>
    </row>
    <row r="187" ht="409.6" customHeight="1" s="49">
      <c r="A187" s="32" t="n">
        <v>185</v>
      </c>
      <c r="B187"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2" t="n"/>
      <c r="D187" s="32" t="inlineStr">
        <is>
          <t>แนะนำอย่างยิ่งให้ใช้ทุกราย</t>
        </is>
      </c>
      <c r="E187" s="32" t="inlineStr">
        <is>
          <t>ใช้แทน NSAIDs ได้</t>
        </is>
      </c>
      <c r="F187" s="32" t="inlineStr">
        <is>
          <t>ใช้รักษา RA</t>
        </is>
      </c>
      <c r="G187" s="32" t="inlineStr">
        <is>
          <t>ใช้ป้องกันกระดูกหัก</t>
        </is>
      </c>
      <c r="H187" s="32" t="inlineStr">
        <is>
          <t>ไม่แนะนำให้ใช้</t>
        </is>
      </c>
      <c r="I187" s="32" t="n">
        <v>5</v>
      </c>
      <c r="J187" s="32"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2" t="n"/>
      <c r="L187" s="32" t="inlineStr">
        <is>
          <t>Osteoarthritis</t>
        </is>
      </c>
      <c r="M187" s="32" t="inlineStr">
        <is>
          <t>Clinic</t>
        </is>
      </c>
      <c r="N187" s="32" t="inlineStr">
        <is>
          <t>ข้อ 54 Mock Musculo RxCU84</t>
        </is>
      </c>
      <c r="O187" s="32" t="inlineStr">
        <is>
          <t>Mock</t>
        </is>
      </c>
      <c r="P187" s="32" t="inlineStr">
        <is>
          <t>Mock RxCU84</t>
        </is>
      </c>
    </row>
    <row r="188" ht="409.6" customHeight="1" s="49">
      <c r="A188" s="32" t="n">
        <v>186</v>
      </c>
      <c r="B188"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2" t="n"/>
      <c r="D188" s="32" t="inlineStr">
        <is>
          <t>Alendronate</t>
        </is>
      </c>
      <c r="E188" s="32" t="inlineStr">
        <is>
          <t>Raloxifene</t>
        </is>
      </c>
      <c r="F188" s="32" t="inlineStr">
        <is>
          <t>Estrogen</t>
        </is>
      </c>
      <c r="G188" s="32" t="inlineStr">
        <is>
          <t>Calcitonin</t>
        </is>
      </c>
      <c r="H188" s="32" t="inlineStr">
        <is>
          <t>Calcium</t>
        </is>
      </c>
      <c r="I188" s="32" t="n">
        <v>1</v>
      </c>
      <c r="J188" s="32"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2" t="n"/>
      <c r="L188" s="32" t="inlineStr">
        <is>
          <t>Osteoporosis</t>
        </is>
      </c>
      <c r="M188" s="32" t="inlineStr">
        <is>
          <t>Clinic</t>
        </is>
      </c>
      <c r="N188" s="32" t="inlineStr">
        <is>
          <t>ข้อ 55 Mock Musculo RxCU84</t>
        </is>
      </c>
      <c r="O188" s="32" t="inlineStr">
        <is>
          <t>Mock</t>
        </is>
      </c>
      <c r="P188" s="32" t="inlineStr">
        <is>
          <t>Mock RxCU84</t>
        </is>
      </c>
    </row>
    <row r="189" ht="409.6" customHeight="1" s="49">
      <c r="A189" s="32" t="n">
        <v>187</v>
      </c>
      <c r="B189"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2" t="n"/>
      <c r="D189" s="32" t="inlineStr">
        <is>
          <t>กินหลังอาหารทันที</t>
        </is>
      </c>
      <c r="E189" s="32" t="inlineStr">
        <is>
          <t>กินก่อนนอน</t>
        </is>
      </c>
      <c r="F189" s="32" t="inlineStr">
        <is>
          <t>กินตอนเช้าขณะท้องว่าง ดื่มน้ำเปล่าเต็มแก้ว และตั้งตรง 30 นาที</t>
        </is>
      </c>
      <c r="G189" s="32" t="inlineStr">
        <is>
          <t>เคี้ยวให้ละเอียดก่อนกลืน</t>
        </is>
      </c>
      <c r="H189" s="32" t="inlineStr">
        <is>
          <t>กินพร้อมนม</t>
        </is>
      </c>
      <c r="I189" s="32" t="n">
        <v>3</v>
      </c>
      <c r="J189" s="32"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2" t="n"/>
      <c r="L189" s="32" t="inlineStr">
        <is>
          <t>Osteoporosis</t>
        </is>
      </c>
      <c r="M189" s="32" t="inlineStr">
        <is>
          <t>Clinic</t>
        </is>
      </c>
      <c r="N189" s="32" t="inlineStr">
        <is>
          <t>ข้อ 56 Mock Musculo RxCU84</t>
        </is>
      </c>
      <c r="O189" s="32" t="inlineStr">
        <is>
          <t>Mock</t>
        </is>
      </c>
      <c r="P189" s="32" t="inlineStr">
        <is>
          <t>Mock RxCU84</t>
        </is>
      </c>
    </row>
    <row r="190" ht="409.6" customHeight="1" s="49">
      <c r="A190" s="32" t="n">
        <v>188</v>
      </c>
      <c r="B190"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2" t="n"/>
      <c r="D190" s="32" t="inlineStr">
        <is>
          <t>Ca 500 mg, Vit D 400 IU</t>
        </is>
      </c>
      <c r="E190" s="32" t="inlineStr">
        <is>
          <t>Ca 1200 mg, Vit D 800-1000 IU</t>
        </is>
      </c>
      <c r="F190" s="32" t="inlineStr">
        <is>
          <t>Ca 2000 mg, Vit D 2000 IU</t>
        </is>
      </c>
      <c r="G190" s="32" t="inlineStr">
        <is>
          <t>Ca 800 mg, Vit D 400 IU</t>
        </is>
      </c>
      <c r="H190" s="32" t="inlineStr">
        <is>
          <t>Ca 1500 mg, Vit D 400 IU</t>
        </is>
      </c>
      <c r="I190" s="32" t="n">
        <v>2</v>
      </c>
      <c r="J190" s="32"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2" t="n"/>
      <c r="L190" s="32" t="inlineStr">
        <is>
          <t>Osteoporosis</t>
        </is>
      </c>
      <c r="M190" s="32" t="inlineStr">
        <is>
          <t>Clinic</t>
        </is>
      </c>
      <c r="N190" s="32" t="inlineStr">
        <is>
          <t>ข้อ 57 Mock Musculo RxCU84</t>
        </is>
      </c>
      <c r="O190" s="32" t="inlineStr">
        <is>
          <t>Mock</t>
        </is>
      </c>
      <c r="P190" s="32" t="inlineStr">
        <is>
          <t>Mock RxCU84</t>
        </is>
      </c>
    </row>
    <row r="191" ht="409.6" customHeight="1" s="49">
      <c r="A191" s="32" t="n">
        <v>189</v>
      </c>
      <c r="B191"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2" t="n"/>
      <c r="D191" s="32" t="inlineStr">
        <is>
          <t>กระตุ้น Osteoblast</t>
        </is>
      </c>
      <c r="E191" s="32" t="inlineStr">
        <is>
          <t>ยับยั้ง RANKL</t>
        </is>
      </c>
      <c r="F191" s="32" t="inlineStr">
        <is>
          <t>ยับยั้งการทำงานของ Osteoclast ชักนำให้เกิด Apoptosis</t>
        </is>
      </c>
      <c r="G191" s="32" t="inlineStr">
        <is>
          <t>เป็นฮอร์โมนทดแทน</t>
        </is>
      </c>
      <c r="H191" s="32" t="inlineStr">
        <is>
          <t>จับกับแคลเซียมในลำไส้ เฉลย</t>
        </is>
      </c>
      <c r="I191" s="32" t="n">
        <v>3</v>
      </c>
      <c r="J191" s="32"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2" t="n"/>
      <c r="L191" s="32" t="inlineStr">
        <is>
          <t>Osteoporosis</t>
        </is>
      </c>
      <c r="M191" s="32" t="inlineStr">
        <is>
          <t>Clinic</t>
        </is>
      </c>
      <c r="N191" s="32" t="inlineStr">
        <is>
          <t>ข้อ 58 Mock Musculo RxCU84</t>
        </is>
      </c>
      <c r="O191" s="32" t="inlineStr">
        <is>
          <t>Mock</t>
        </is>
      </c>
      <c r="P191" s="32" t="inlineStr">
        <is>
          <t>Mock RxCU84</t>
        </is>
      </c>
    </row>
    <row r="192" ht="409.6" customHeight="1" s="49">
      <c r="A192" s="32" t="n">
        <v>190</v>
      </c>
      <c r="B192"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2" t="n"/>
      <c r="D192" s="32" t="inlineStr">
        <is>
          <t>ยับยั้ง Osteoclast โดยตรง</t>
        </is>
      </c>
      <c r="E192" s="32" t="inlineStr">
        <is>
          <t>เป็น Monoclonal antibody ต่อ RANKL</t>
        </is>
      </c>
      <c r="F192" s="32" t="inlineStr">
        <is>
          <t>กระตุ้น PTH receptor</t>
        </is>
      </c>
      <c r="G192" s="32" t="inlineStr">
        <is>
          <t>SERM</t>
        </is>
      </c>
      <c r="H192" s="32" t="inlineStr">
        <is>
          <t>แคลเซียมสังเคราะห์</t>
        </is>
      </c>
      <c r="I192" s="32" t="n">
        <v>2</v>
      </c>
      <c r="J192" s="32"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2" t="n"/>
      <c r="L192" s="32" t="inlineStr">
        <is>
          <t>Osteoporosis</t>
        </is>
      </c>
      <c r="M192" s="32" t="inlineStr">
        <is>
          <t>Clinic</t>
        </is>
      </c>
      <c r="N192" s="32" t="inlineStr">
        <is>
          <t>ข้อ 59 Mock Musculo RxCU84</t>
        </is>
      </c>
      <c r="O192" s="32" t="inlineStr">
        <is>
          <t>Mock</t>
        </is>
      </c>
      <c r="P192" s="32" t="inlineStr">
        <is>
          <t>Mock RxCU84</t>
        </is>
      </c>
    </row>
    <row r="193" ht="409.6" customHeight="1" s="49">
      <c r="A193" s="32" t="n">
        <v>191</v>
      </c>
      <c r="B193"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2" t="n"/>
      <c r="D193" s="32" t="inlineStr">
        <is>
          <t>ผู้ป่วยมีภาวะความดันสูง</t>
        </is>
      </c>
      <c r="E193" s="32" t="inlineStr">
        <is>
          <t>ผู้ป่วยมีประวัติมะเร็ง (NSCLC) อาจเสี่ยงต่อ Osteosarcoma หรือ Bone mets</t>
        </is>
      </c>
      <c r="F193" s="32" t="inlineStr">
        <is>
          <t>ผู้ป่วยเป็นเบาหวาน</t>
        </is>
      </c>
      <c r="G193" s="32" t="inlineStr">
        <is>
          <t>ผู้ป่วยไม่มีกระดูกหัก</t>
        </is>
      </c>
      <c r="H193" s="32" t="inlineStr">
        <is>
          <t>ยาราคาแพง</t>
        </is>
      </c>
      <c r="I193" s="32" t="n">
        <v>2</v>
      </c>
      <c r="J193" s="32"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2" t="n"/>
      <c r="L193" s="32" t="inlineStr">
        <is>
          <t>Osteoporosis</t>
        </is>
      </c>
      <c r="M193" s="32" t="inlineStr">
        <is>
          <t>Clinic</t>
        </is>
      </c>
      <c r="N193" s="32" t="inlineStr">
        <is>
          <t>ข้อ 60 Mock Musculo RxCU84</t>
        </is>
      </c>
      <c r="O193" s="32" t="inlineStr">
        <is>
          <t>Mock</t>
        </is>
      </c>
      <c r="P193" s="32" t="inlineStr">
        <is>
          <t>Mock RxCU84</t>
        </is>
      </c>
    </row>
    <row r="194" ht="409.6" customHeight="1" s="49">
      <c r="A194" s="32" t="n">
        <v>192</v>
      </c>
      <c r="B194"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2" t="n"/>
      <c r="D194" s="32" t="inlineStr">
        <is>
          <t>ป้องกันได้เฉพาะ Vertebral fracture และมีประวัติมะเร็ง/อาจเสี่ยง VTE</t>
        </is>
      </c>
      <c r="E194" s="32" t="inlineStr">
        <is>
          <t>ทำให้มวลกระดูกลดลง</t>
        </is>
      </c>
      <c r="F194" s="32" t="inlineStr">
        <is>
          <t>ระคายเคืองกระเพาะอาหาร</t>
        </is>
      </c>
      <c r="G194" s="32" t="inlineStr">
        <is>
          <t>ต้องฉีดเข้าเส้น</t>
        </is>
      </c>
      <c r="H194" s="32" t="inlineStr">
        <is>
          <t>ห้ามใช้ในคนแก่</t>
        </is>
      </c>
      <c r="I194" s="32" t="n">
        <v>1</v>
      </c>
      <c r="J194" s="32"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2" t="n"/>
      <c r="L194" s="32" t="inlineStr">
        <is>
          <t>Osteoporosis</t>
        </is>
      </c>
      <c r="M194" s="32" t="inlineStr">
        <is>
          <t>Clinic</t>
        </is>
      </c>
      <c r="N194" s="32" t="inlineStr">
        <is>
          <t>ข้อ 61 Mock Musculo RxCU84</t>
        </is>
      </c>
      <c r="O194" s="32" t="inlineStr">
        <is>
          <t>Mock</t>
        </is>
      </c>
      <c r="P194" s="32" t="inlineStr">
        <is>
          <t>Mock RxCU84</t>
        </is>
      </c>
    </row>
    <row r="195" ht="409.6" customHeight="1" s="49">
      <c r="A195" s="32" t="n">
        <v>193</v>
      </c>
      <c r="B195"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2" t="n"/>
      <c r="D195" s="32" t="inlineStr">
        <is>
          <t>1 ปี</t>
        </is>
      </c>
      <c r="E195" s="32" t="inlineStr">
        <is>
          <t>3-5 ปี</t>
        </is>
      </c>
      <c r="F195" s="32" t="inlineStr">
        <is>
          <t>10 ปี</t>
        </is>
      </c>
      <c r="G195" s="32" t="inlineStr">
        <is>
          <t>ตลอดชีวิต</t>
        </is>
      </c>
      <c r="H195" s="32" t="inlineStr">
        <is>
          <t>6 เดือน</t>
        </is>
      </c>
      <c r="I195" s="32" t="n">
        <v>2</v>
      </c>
      <c r="J195" s="32"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2" t="n"/>
      <c r="L195" s="32" t="inlineStr">
        <is>
          <t>Osteoporosis</t>
        </is>
      </c>
      <c r="M195" s="32" t="inlineStr">
        <is>
          <t>Clinic</t>
        </is>
      </c>
      <c r="N195" s="32" t="inlineStr">
        <is>
          <t>ข้อ 62 Mock Musculo RxCU84</t>
        </is>
      </c>
      <c r="O195" s="32" t="inlineStr">
        <is>
          <t>Mock</t>
        </is>
      </c>
      <c r="P195" s="32" t="inlineStr">
        <is>
          <t>Mock RxCU84</t>
        </is>
      </c>
    </row>
    <row r="196" ht="409.6" customHeight="1" s="49">
      <c r="A196" s="32" t="n">
        <v>194</v>
      </c>
      <c r="B196"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2" t="n"/>
      <c r="D196" s="32" t="inlineStr">
        <is>
          <t>T-score ≤ -1.0</t>
        </is>
      </c>
      <c r="E196" s="32" t="inlineStr">
        <is>
          <t>T-score ≤ -2.0</t>
        </is>
      </c>
      <c r="F196" s="32" t="inlineStr">
        <is>
          <t>T-score ≤ -2.5</t>
        </is>
      </c>
      <c r="G196" s="32" t="inlineStr">
        <is>
          <t>T-score &gt; -1.0</t>
        </is>
      </c>
      <c r="H196" s="32" t="inlineStr">
        <is>
          <t>T-score = 0</t>
        </is>
      </c>
      <c r="I196" s="32" t="n">
        <v>3</v>
      </c>
      <c r="J196" s="32"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2" t="n"/>
      <c r="L196" s="32" t="inlineStr">
        <is>
          <t>Osteoporosis</t>
        </is>
      </c>
      <c r="M196" s="32" t="inlineStr">
        <is>
          <t>Clinic</t>
        </is>
      </c>
      <c r="N196" s="32" t="inlineStr">
        <is>
          <t>ข้อ 63 Mock Musculo RxCU84</t>
        </is>
      </c>
      <c r="O196" s="32" t="inlineStr">
        <is>
          <t>Mock</t>
        </is>
      </c>
      <c r="P196" s="32" t="inlineStr">
        <is>
          <t>Mock RxCU84</t>
        </is>
      </c>
    </row>
    <row r="197" ht="409.6" customHeight="1" s="49">
      <c r="A197" s="32" t="n">
        <v>195</v>
      </c>
      <c r="B197"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2" t="n"/>
      <c r="D197" s="32" t="inlineStr">
        <is>
          <t>SJS/TEN</t>
        </is>
      </c>
      <c r="E197" s="32" t="inlineStr">
        <is>
          <t>Osteonecrosis of the jaw (ONJ) และ Atypical femur fracture (AFF)</t>
        </is>
      </c>
      <c r="F197" s="32" t="inlineStr">
        <is>
          <t>รังไข่ฝ่อ</t>
        </is>
      </c>
      <c r="G197" s="32" t="inlineStr">
        <is>
          <t>เลือดออกในสมอง</t>
        </is>
      </c>
      <c r="H197" s="32" t="inlineStr">
        <is>
          <t>ไตวายเฉียบพลัน</t>
        </is>
      </c>
      <c r="I197" s="32" t="n">
        <v>2</v>
      </c>
      <c r="J197" s="32"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2" t="n"/>
      <c r="L197" s="32" t="inlineStr">
        <is>
          <t>Osteoporosis</t>
        </is>
      </c>
      <c r="M197" s="32" t="inlineStr">
        <is>
          <t>Clinic</t>
        </is>
      </c>
      <c r="N197" s="32" t="inlineStr">
        <is>
          <t>ข้อ 64 Mock Musculo RxCU84</t>
        </is>
      </c>
      <c r="O197" s="32" t="inlineStr">
        <is>
          <t>Mock</t>
        </is>
      </c>
      <c r="P197" s="32" t="inlineStr">
        <is>
          <t>Mock RxCU84</t>
        </is>
      </c>
    </row>
    <row r="198" ht="409.6" customHeight="1" s="49">
      <c r="A198" s="32" t="n">
        <v>196</v>
      </c>
      <c r="B198"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2" t="n"/>
      <c r="D198" s="32" t="inlineStr">
        <is>
          <t>Raloxifene</t>
        </is>
      </c>
      <c r="E198" s="32" t="inlineStr">
        <is>
          <t>Alendronate</t>
        </is>
      </c>
      <c r="F198" s="32" t="inlineStr">
        <is>
          <t>Calcium เดี่ยว ๆ</t>
        </is>
      </c>
      <c r="G198" s="32" t="inlineStr">
        <is>
          <t>Estrogen</t>
        </is>
      </c>
      <c r="H198" s="32" t="inlineStr">
        <is>
          <t>Teriparatide</t>
        </is>
      </c>
      <c r="I198" s="32" t="n">
        <v>2</v>
      </c>
      <c r="J198" s="32"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2" t="n"/>
      <c r="L198" s="32" t="inlineStr">
        <is>
          <t>Osteoporosis</t>
        </is>
      </c>
      <c r="M198" s="32" t="inlineStr">
        <is>
          <t>Clinic</t>
        </is>
      </c>
      <c r="N198" s="32" t="inlineStr">
        <is>
          <t>ข้อ 65 Mock Musculo RxCU84</t>
        </is>
      </c>
      <c r="O198" s="32" t="inlineStr">
        <is>
          <t>Mock</t>
        </is>
      </c>
      <c r="P198" s="32" t="inlineStr">
        <is>
          <t>Mock RxCU84</t>
        </is>
      </c>
    </row>
    <row r="199" ht="409.6" customHeight="1" s="49">
      <c r="A199" s="32" t="n">
        <v>197</v>
      </c>
      <c r="B199"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2" t="n"/>
      <c r="D199" s="32" t="inlineStr">
        <is>
          <t>มีประวัติมะเร็ง เสี่ยง osteosarcoma</t>
        </is>
      </c>
      <c r="E199" s="32" t="inlineStr">
        <is>
          <t>ผู้ป่วยเป็นเบาหวาน</t>
        </is>
      </c>
      <c r="F199" s="32" t="inlineStr">
        <is>
          <t>ยาราคาถูก</t>
        </is>
      </c>
      <c r="G199" s="32" t="inlineStr">
        <is>
          <t>การทำงานของไตปกติ</t>
        </is>
      </c>
      <c r="H199" s="32" t="inlineStr">
        <is>
          <t>ไม่มีกระดูกหัก</t>
        </is>
      </c>
      <c r="I199" s="32" t="n">
        <v>1</v>
      </c>
      <c r="J199" s="32"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2" t="n"/>
      <c r="L199" s="32" t="inlineStr">
        <is>
          <t>Osteoporosis</t>
        </is>
      </c>
      <c r="M199" s="32" t="inlineStr">
        <is>
          <t>Clinic</t>
        </is>
      </c>
      <c r="N199" s="32" t="inlineStr">
        <is>
          <t>ข้อ 66 Mock Musculo RxCU84</t>
        </is>
      </c>
      <c r="O199" s="32" t="inlineStr">
        <is>
          <t>Mock</t>
        </is>
      </c>
      <c r="P199" s="32" t="inlineStr">
        <is>
          <t>Mock RxCU84</t>
        </is>
      </c>
    </row>
    <row r="200" ht="409.6" customHeight="1" s="49">
      <c r="A200" s="32" t="n">
        <v>198</v>
      </c>
      <c r="B200"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2" t="n"/>
      <c r="D200" s="32" t="inlineStr">
        <is>
          <t>NSAIDs ขนาดสูงต่อเนื่องเป็นหลัก</t>
        </is>
      </c>
      <c r="E200" s="32" t="inlineStr">
        <is>
          <t>Colchicine</t>
        </is>
      </c>
      <c r="F200" s="32" t="inlineStr">
        <is>
          <t>Opioid ตามบันได WHO ร่วมกับ paracetamol เลี่ยง NSAIDs</t>
        </is>
      </c>
      <c r="G200" s="32" t="inlineStr">
        <is>
          <t>Allopurinol</t>
        </is>
      </c>
      <c r="H200" s="32" t="inlineStr">
        <is>
          <t>งดยาแก้ปวดทุกชนิด</t>
        </is>
      </c>
      <c r="I200" s="32" t="n">
        <v>3</v>
      </c>
      <c r="J200" s="32"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2" t="n"/>
      <c r="L200" s="32" t="inlineStr">
        <is>
          <t>Osteoporosis</t>
        </is>
      </c>
      <c r="M200" s="32" t="inlineStr">
        <is>
          <t>Clinic</t>
        </is>
      </c>
      <c r="N200" s="32" t="inlineStr">
        <is>
          <t>ข้อ 67 Mock Musculo RxCU84</t>
        </is>
      </c>
      <c r="O200" s="32" t="inlineStr">
        <is>
          <t>Mock</t>
        </is>
      </c>
      <c r="P200" s="32" t="inlineStr">
        <is>
          <t>Mock RxCU84</t>
        </is>
      </c>
    </row>
    <row r="201" ht="409.6" customHeight="1" s="49">
      <c r="A201" s="32" t="n">
        <v>199</v>
      </c>
      <c r="B201"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2" t="n"/>
      <c r="D201" s="32" t="inlineStr">
        <is>
          <t>เพิ่มระดับแคลเซียมในเลือด</t>
        </is>
      </c>
      <c r="E201" s="32" t="inlineStr">
        <is>
          <t>กระตุ้นการทำงานของ osteoclast</t>
        </is>
      </c>
      <c r="F201" s="32" t="inlineStr">
        <is>
          <t>เป็นยาหลักระยะยาวแทน bisphosphonate</t>
        </is>
      </c>
      <c r="G201" s="32" t="inlineStr">
        <is>
          <t>ไม่มีฤทธิ์ลดปวด</t>
        </is>
      </c>
      <c r="H201" s="32" t="inlineStr">
        <is>
          <t>ช่วยลดปวดระยะสั้นจากกระดูกสันหลังยุบ</t>
        </is>
      </c>
      <c r="I201" s="32" t="n">
        <v>5</v>
      </c>
      <c r="J201" s="32"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2" t="n"/>
      <c r="L201" s="32" t="inlineStr">
        <is>
          <t>Osteoporosis</t>
        </is>
      </c>
      <c r="M201" s="32" t="inlineStr">
        <is>
          <t>Clinic</t>
        </is>
      </c>
      <c r="N201" s="32" t="inlineStr">
        <is>
          <t>ข้อ 68 Mock Musculo RxCU84</t>
        </is>
      </c>
      <c r="O201" s="32" t="inlineStr">
        <is>
          <t>Mock</t>
        </is>
      </c>
      <c r="P201" s="32" t="inlineStr">
        <is>
          <t>Mock RxCU84</t>
        </is>
      </c>
    </row>
    <row r="202" ht="409.6" customHeight="1" s="49">
      <c r="A202" s="32" t="n">
        <v>200</v>
      </c>
      <c r="B202"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2" t="n"/>
      <c r="D202" s="32" t="inlineStr">
        <is>
          <t>SJS/TEN</t>
        </is>
      </c>
      <c r="E202" s="32" t="inlineStr">
        <is>
          <t>ไตวายเฉียบพลัน</t>
        </is>
      </c>
      <c r="F202" s="32" t="inlineStr">
        <is>
          <t>หัวใจเต้นผิดจังหวะ</t>
        </is>
      </c>
      <c r="G202" s="32" t="inlineStr">
        <is>
          <t>Osteonecrosis of the jaw และ atypical femur fracture</t>
        </is>
      </c>
      <c r="H202" s="32" t="inlineStr">
        <is>
          <t>ต้อกระจก</t>
        </is>
      </c>
      <c r="I202" s="32" t="n">
        <v>4</v>
      </c>
      <c r="J202" s="32"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2" t="n"/>
      <c r="L202" s="32" t="inlineStr">
        <is>
          <t>Osteoporosis</t>
        </is>
      </c>
      <c r="M202" s="32" t="inlineStr">
        <is>
          <t>Clinic</t>
        </is>
      </c>
      <c r="N202" s="32" t="inlineStr">
        <is>
          <t>ข้อ 69 Mock Musculo RxCU84</t>
        </is>
      </c>
      <c r="O202" s="32" t="inlineStr">
        <is>
          <t>Mock</t>
        </is>
      </c>
      <c r="P202" s="32" t="inlineStr">
        <is>
          <t>Mock RxCU84</t>
        </is>
      </c>
    </row>
    <row r="203" ht="409.6" customHeight="1" s="49">
      <c r="A203" s="32" t="n">
        <v>201</v>
      </c>
      <c r="B203"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2" t="n"/>
      <c r="D203" s="32" t="inlineStr">
        <is>
          <t>การคำนวณยา Infliximab ต่อน้ำหนักตัวผิดพลาด</t>
        </is>
      </c>
      <c r="E203" s="32" t="inlineStr">
        <is>
          <t>สั่ง MTX กินทุกวันแทนที่จะเป็นสัปดาห์ละครั้ง</t>
        </is>
      </c>
      <c r="F203" s="32" t="inlineStr">
        <is>
          <t>ให้ Folic acid ที่มีขนาดน้อยเกินไป</t>
        </is>
      </c>
      <c r="G203" s="32" t="inlineStr">
        <is>
          <t>การที่ Prednisolone ให้รับประทานหลังอาหารทำให้ยาดูดซึมไม่ดี</t>
        </is>
      </c>
      <c r="H203" s="32" t="inlineStr">
        <is>
          <t>การบริหาร NSS 0.9% มีอัตราเร็วจนเกินไป ก่อให้เกิดอาการบวมน้ำ</t>
        </is>
      </c>
      <c r="I203" s="32" t="n">
        <v>2</v>
      </c>
      <c r="J203" s="32"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2" t="n"/>
      <c r="L203" s="32" t="inlineStr">
        <is>
          <t>Rheumatoid Arthritis</t>
        </is>
      </c>
      <c r="M203" s="32" t="inlineStr">
        <is>
          <t>Clinic</t>
        </is>
      </c>
      <c r="N203" s="32" t="inlineStr">
        <is>
          <t>ข้อ 70 Mock Musculo RxCU84</t>
        </is>
      </c>
      <c r="O203" s="32" t="inlineStr">
        <is>
          <t>Mock</t>
        </is>
      </c>
      <c r="P203" s="32" t="inlineStr">
        <is>
          <t>Mock RxCU84</t>
        </is>
      </c>
    </row>
    <row r="204" ht="409.6" customHeight="1" s="49">
      <c r="A204" s="32" t="n">
        <v>202</v>
      </c>
      <c r="B204"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2" t="n"/>
      <c r="D204" s="32" t="inlineStr">
        <is>
          <t>CBC ที่ต่ำเกินไป</t>
        </is>
      </c>
      <c r="E204" s="32" t="inlineStr">
        <is>
          <t>WBC ที่สูงเกินไป</t>
        </is>
      </c>
      <c r="F204" s="32" t="inlineStr">
        <is>
          <t>ค่า LDL-C ที่สูงขึ้น</t>
        </is>
      </c>
      <c r="G204" s="32" t="inlineStr">
        <is>
          <t>อาการเวียนศรีษะและหมดสติ</t>
        </is>
      </c>
      <c r="H204" s="32" t="inlineStr">
        <is>
          <t>ไม่มีข้อใดถูกต้อง</t>
        </is>
      </c>
      <c r="I204" s="32" t="n">
        <v>1</v>
      </c>
      <c r="J204" s="32"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2" t="n"/>
      <c r="L204" s="32" t="inlineStr">
        <is>
          <t>Rheumatoid Arthritis</t>
        </is>
      </c>
      <c r="M204" s="32" t="inlineStr">
        <is>
          <t>Clinic</t>
        </is>
      </c>
      <c r="N204" s="32" t="inlineStr">
        <is>
          <t>ข้อ 71 Mock Musculo RxCU84</t>
        </is>
      </c>
      <c r="O204" s="32" t="inlineStr">
        <is>
          <t>Mock</t>
        </is>
      </c>
      <c r="P204" s="32" t="inlineStr">
        <is>
          <t>Mock RxCU84</t>
        </is>
      </c>
    </row>
    <row r="205" ht="409.6" customHeight="1" s="49">
      <c r="A205" s="32" t="n">
        <v>203</v>
      </c>
      <c r="B205"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2" t="n"/>
      <c r="D205" s="32" t="inlineStr">
        <is>
          <t>Retinopathy</t>
        </is>
      </c>
      <c r="E205" s="32" t="inlineStr">
        <is>
          <t>ไขกระดูกฝ่อ (Bone marrow suppression)</t>
        </is>
      </c>
      <c r="F205" s="32" t="inlineStr">
        <is>
          <t>SJS/TEN</t>
        </is>
      </c>
      <c r="G205" s="32" t="inlineStr">
        <is>
          <t>QT Prolongation</t>
        </is>
      </c>
      <c r="H205" s="32" t="inlineStr">
        <is>
          <t>ผมร่วงอย่างรุนแรง</t>
        </is>
      </c>
      <c r="I205" s="32" t="n">
        <v>2</v>
      </c>
      <c r="J205" s="32"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2" t="n"/>
      <c r="L205" s="32" t="inlineStr">
        <is>
          <t>Rheumatoid Arthritis</t>
        </is>
      </c>
      <c r="M205" s="32" t="inlineStr">
        <is>
          <t>Clinic</t>
        </is>
      </c>
      <c r="N205" s="32" t="inlineStr">
        <is>
          <t>ข้อ 72 Mock Musculo RxCU84</t>
        </is>
      </c>
      <c r="O205" s="32" t="inlineStr">
        <is>
          <t>Mock</t>
        </is>
      </c>
      <c r="P205" s="32" t="inlineStr">
        <is>
          <t>Mock RxCU84</t>
        </is>
      </c>
    </row>
    <row r="206" ht="409.6" customHeight="1" s="49">
      <c r="A206" s="32" t="n">
        <v>204</v>
      </c>
      <c r="B206"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2" t="n"/>
      <c r="D206" s="32" t="inlineStr">
        <is>
          <t>N-acetylcysteine</t>
        </is>
      </c>
      <c r="E206" s="32" t="inlineStr">
        <is>
          <t>Flumazenil</t>
        </is>
      </c>
      <c r="F206" s="32" t="inlineStr">
        <is>
          <t>Leucovorin (Folinic acid)</t>
        </is>
      </c>
      <c r="G206" s="32" t="inlineStr">
        <is>
          <t>Vitamin K</t>
        </is>
      </c>
      <c r="H206" s="32" t="inlineStr">
        <is>
          <t>Protamine sulfate</t>
        </is>
      </c>
      <c r="I206" s="32" t="n">
        <v>3</v>
      </c>
      <c r="J206" s="32"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2" t="n"/>
      <c r="L206" s="32" t="inlineStr">
        <is>
          <t>Rheumatoid Arthritis</t>
        </is>
      </c>
      <c r="M206" s="32" t="inlineStr">
        <is>
          <t>Clinic</t>
        </is>
      </c>
      <c r="N206" s="32" t="inlineStr">
        <is>
          <t>ข้อ 73 Mock Musculo RxCU84</t>
        </is>
      </c>
      <c r="O206" s="32" t="inlineStr">
        <is>
          <t>Mock</t>
        </is>
      </c>
      <c r="P206" s="32" t="inlineStr">
        <is>
          <t>Mock RxCU84</t>
        </is>
      </c>
    </row>
    <row r="207" ht="409.6" customHeight="1" s="49">
      <c r="A207" s="32" t="n">
        <v>205</v>
      </c>
      <c r="B207"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2" t="n"/>
      <c r="D207" s="32" t="inlineStr">
        <is>
          <t>เพิ่มฤทธิ์ยา MTX</t>
        </is>
      </c>
      <c r="E207" s="32" t="inlineStr">
        <is>
          <t>ลดการเกิดไขกระดูกฝ่อ</t>
        </is>
      </c>
      <c r="F207" s="32" t="inlineStr">
        <is>
          <t>ลดผลข้างเคียงทางระบบทางเดินอาหารและแผลในปาก (GI/Mucositis)</t>
        </is>
      </c>
      <c r="G207" s="32" t="inlineStr">
        <is>
          <t>บำรุงครรภ์</t>
        </is>
      </c>
      <c r="H207" s="32" t="inlineStr">
        <is>
          <t>ป้องกันตับวาย</t>
        </is>
      </c>
      <c r="I207" s="32" t="n">
        <v>3</v>
      </c>
      <c r="J207" s="32"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2" t="n"/>
      <c r="L207" s="32" t="inlineStr">
        <is>
          <t>Rheumatoid Arthritis</t>
        </is>
      </c>
      <c r="M207" s="32" t="inlineStr">
        <is>
          <t>Clinic</t>
        </is>
      </c>
      <c r="N207" s="32" t="inlineStr">
        <is>
          <t>ข้อ 74 Mock Musculo RxCU84</t>
        </is>
      </c>
      <c r="O207" s="32" t="inlineStr">
        <is>
          <t>Mock</t>
        </is>
      </c>
      <c r="P207" s="32" t="inlineStr">
        <is>
          <t>Mock RxCU84</t>
        </is>
      </c>
    </row>
    <row r="208" ht="409.6" customHeight="1" s="49">
      <c r="A208" s="32" t="n">
        <v>206</v>
      </c>
      <c r="B208"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2" t="n"/>
      <c r="D208" s="32" t="inlineStr">
        <is>
          <t>ยับยั้ง COX-2</t>
        </is>
      </c>
      <c r="E208" s="32" t="inlineStr">
        <is>
          <t>ยับยั้ง Xanthine oxidase</t>
        </is>
      </c>
      <c r="F208" s="32" t="inlineStr">
        <is>
          <t>ยับยั้ง Dihydrofolate reductase (DHFR)</t>
        </is>
      </c>
      <c r="G208" s="32" t="inlineStr">
        <is>
          <t>ยับยั้ง TNF-alpha</t>
        </is>
      </c>
      <c r="H208" s="32" t="inlineStr">
        <is>
          <t>ยับยั้ง CD20</t>
        </is>
      </c>
      <c r="I208" s="32" t="n">
        <v>3</v>
      </c>
      <c r="J208" s="32"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2" t="n"/>
      <c r="L208" s="32" t="inlineStr">
        <is>
          <t>Rheumatoid Arthritis</t>
        </is>
      </c>
      <c r="M208" s="32" t="inlineStr">
        <is>
          <t>Clinic</t>
        </is>
      </c>
      <c r="N208" s="32" t="inlineStr">
        <is>
          <t>ข้อ 75 Mock Musculo RxCU84</t>
        </is>
      </c>
      <c r="O208" s="32" t="inlineStr">
        <is>
          <t>Mock</t>
        </is>
      </c>
      <c r="P208" s="32" t="inlineStr">
        <is>
          <t>Mock RxCU84</t>
        </is>
      </c>
    </row>
    <row r="209" ht="409.6" customHeight="1" s="49">
      <c r="A209" s="32" t="n">
        <v>207</v>
      </c>
      <c r="B209"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2" t="n"/>
      <c r="D209" s="32" t="inlineStr">
        <is>
          <t>HIV</t>
        </is>
      </c>
      <c r="E209" s="32" t="inlineStr">
        <is>
          <t>Syphilis</t>
        </is>
      </c>
      <c r="F209" s="32" t="inlineStr">
        <is>
          <t>Tuberculosis (TB) และ Hepatitis B/C</t>
        </is>
      </c>
      <c r="G209" s="32" t="inlineStr">
        <is>
          <t>Malaria</t>
        </is>
      </c>
      <c r="H209" s="32" t="inlineStr">
        <is>
          <t>COVID-19</t>
        </is>
      </c>
      <c r="I209" s="32" t="n">
        <v>3</v>
      </c>
      <c r="J209" s="32"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2" t="n"/>
      <c r="L209" s="32" t="inlineStr">
        <is>
          <t>Rheumatoid Arthritis</t>
        </is>
      </c>
      <c r="M209" s="32" t="inlineStr">
        <is>
          <t>Clinic</t>
        </is>
      </c>
      <c r="N209" s="32" t="inlineStr">
        <is>
          <t>ข้อ 76 Mock Musculo RxCU84</t>
        </is>
      </c>
      <c r="O209" s="32" t="inlineStr">
        <is>
          <t>Mock</t>
        </is>
      </c>
      <c r="P209" s="32" t="inlineStr">
        <is>
          <t>Mock RxCU84</t>
        </is>
      </c>
    </row>
    <row r="210" ht="409.6" customHeight="1" s="49">
      <c r="A210" s="32" t="n">
        <v>208</v>
      </c>
      <c r="B210"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2" t="n"/>
      <c r="D210" s="32" t="inlineStr">
        <is>
          <t>Chimeric Monoclonal Antibody ต่อยับยั้ง TNF-alpha</t>
        </is>
      </c>
      <c r="E210" s="32" t="inlineStr">
        <is>
          <t>Fully human MAb ต่อ TNF-alpha</t>
        </is>
      </c>
      <c r="F210" s="32" t="inlineStr">
        <is>
          <t>IL-6 inhibitor</t>
        </is>
      </c>
      <c r="G210" s="32" t="inlineStr">
        <is>
          <t>CD20 inhibitor</t>
        </is>
      </c>
      <c r="H210" s="32" t="inlineStr">
        <is>
          <t>JAK inhibitor</t>
        </is>
      </c>
      <c r="I210" s="32" t="n">
        <v>1</v>
      </c>
      <c r="J210" s="32"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2" t="n"/>
      <c r="L210" s="32" t="inlineStr">
        <is>
          <t>Rheumatoid Arthritis</t>
        </is>
      </c>
      <c r="M210" s="32" t="inlineStr">
        <is>
          <t>Clinic</t>
        </is>
      </c>
      <c r="N210" s="32" t="inlineStr">
        <is>
          <t>ข้อ 77 Mock Musculo RxCU84</t>
        </is>
      </c>
      <c r="O210" s="32" t="inlineStr">
        <is>
          <t>Mock</t>
        </is>
      </c>
      <c r="P210" s="32" t="inlineStr">
        <is>
          <t>Mock RxCU84</t>
        </is>
      </c>
    </row>
    <row r="211" ht="409.6" customHeight="1" s="49">
      <c r="A211" s="32" t="n">
        <v>209</v>
      </c>
      <c r="B211"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2" t="n"/>
      <c r="D211" s="32" t="inlineStr">
        <is>
          <t>Hypertension crisis</t>
        </is>
      </c>
      <c r="E211" s="32" t="inlineStr">
        <is>
          <t>Infusion-related reaction (ไข้ หนาวสั่น ความดันตก)</t>
        </is>
      </c>
      <c r="F211" s="32" t="inlineStr">
        <is>
          <t>น้ำท่วมปอด</t>
        </is>
      </c>
      <c r="G211" s="32" t="inlineStr">
        <is>
          <t>ไตวายเฉียบพลัน</t>
        </is>
      </c>
      <c r="H211" s="32" t="inlineStr">
        <is>
          <t>หัวใจเต้นผิดจังหวะ</t>
        </is>
      </c>
      <c r="I211" s="32" t="n">
        <v>2</v>
      </c>
      <c r="J211" s="32"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2" t="n"/>
      <c r="L211" s="32" t="inlineStr">
        <is>
          <t>Rheumatoid Arthritis</t>
        </is>
      </c>
      <c r="M211" s="32" t="inlineStr">
        <is>
          <t>Clinic</t>
        </is>
      </c>
      <c r="N211" s="32" t="inlineStr">
        <is>
          <t>ข้อ 78 Mock Musculo RxCU84</t>
        </is>
      </c>
      <c r="O211" s="32" t="inlineStr">
        <is>
          <t>Mock</t>
        </is>
      </c>
      <c r="P211" s="32" t="inlineStr">
        <is>
          <t>Mock RxCU84</t>
        </is>
      </c>
    </row>
    <row r="212" ht="409.6" customHeight="1" s="49">
      <c r="A212" s="32" t="n">
        <v>210</v>
      </c>
      <c r="B212"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2" t="n"/>
      <c r="D212" s="32" t="inlineStr">
        <is>
          <t>วัคซีนเชื้อตาย (Killed vaccine)</t>
        </is>
      </c>
      <c r="E212" s="32" t="inlineStr">
        <is>
          <t>วัคซีน mRNA</t>
        </is>
      </c>
      <c r="F212" s="32" t="inlineStr">
        <is>
          <t>วัคซีนเชื้อเป็นอ่อนฤทธิ์ (Live-attenuated vaccines เช่น MMR, Varicella)</t>
        </is>
      </c>
      <c r="G212" s="32" t="inlineStr">
        <is>
          <t>วัคซีนไวรัสตับอักเสบบี</t>
        </is>
      </c>
      <c r="H212" s="32" t="inlineStr">
        <is>
          <t>Toxoid</t>
        </is>
      </c>
      <c r="I212" s="32" t="n">
        <v>3</v>
      </c>
      <c r="J212" s="32"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2" t="n"/>
      <c r="L212" s="32" t="inlineStr">
        <is>
          <t>Rheumatoid Arthritis</t>
        </is>
      </c>
      <c r="M212" s="32" t="inlineStr">
        <is>
          <t>Clinic</t>
        </is>
      </c>
      <c r="N212" s="32" t="inlineStr">
        <is>
          <t>ข้อ 79 Mock Musculo RxCU84</t>
        </is>
      </c>
      <c r="O212" s="32" t="inlineStr">
        <is>
          <t>Mock</t>
        </is>
      </c>
      <c r="P212" s="32" t="inlineStr">
        <is>
          <t>Mock RxCU84</t>
        </is>
      </c>
    </row>
    <row r="213" ht="409.6" customHeight="1" s="49">
      <c r="A213" s="32" t="n">
        <v>211</v>
      </c>
      <c r="B213"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2" t="n"/>
      <c r="D213" s="32" t="inlineStr">
        <is>
          <t>Osteoarthritis</t>
        </is>
      </c>
      <c r="E213" s="32" t="inlineStr">
        <is>
          <t>Osteoporosis, Hyperglycemia, และ Cushing's syndrome</t>
        </is>
      </c>
      <c r="F213" s="32" t="inlineStr">
        <is>
          <t>Rheumatoid arthritis รุนแรงขึ้น</t>
        </is>
      </c>
      <c r="G213" s="32" t="inlineStr">
        <is>
          <t>Asthma</t>
        </is>
      </c>
      <c r="H213" s="32" t="n"/>
      <c r="I213" s="32" t="n">
        <v>2</v>
      </c>
      <c r="J213" s="32"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2" t="n"/>
      <c r="L213" s="32" t="inlineStr">
        <is>
          <t>Rheumatoid Arthritis</t>
        </is>
      </c>
      <c r="M213" s="32" t="inlineStr">
        <is>
          <t>Clinic</t>
        </is>
      </c>
      <c r="N213" s="32" t="inlineStr">
        <is>
          <t>ข้อ 80 Mock Musculo RxCU84</t>
        </is>
      </c>
      <c r="O213" s="32" t="inlineStr">
        <is>
          <t>Mock</t>
        </is>
      </c>
      <c r="P213" s="32" t="inlineStr">
        <is>
          <t>Mock RxCU84</t>
        </is>
      </c>
    </row>
    <row r="214" ht="409.6" customHeight="1" s="49">
      <c r="A214" s="32" t="n">
        <v>212</v>
      </c>
      <c r="B214"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2" t="n"/>
      <c r="D214" s="32" t="inlineStr">
        <is>
          <t>Prednisolone ไปเกิดอัตรกิริยากับ Inflixumab ทำให้ยา Inflixumab ออกฤทธิ์ได้ไม่เต็มที่</t>
        </is>
      </c>
      <c r="E214" s="32" t="inlineStr">
        <is>
          <t>Prednisolone เป็นยาลดอักเสบซึ่งออกฤทธิ์เร็ว เพื่อบรรเทาอาการปวดระหว่างรอ MTX ออกฤทธิ์</t>
        </is>
      </c>
      <c r="F214" s="32"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2" t="inlineStr">
        <is>
          <t>Prednisolone อาจทำให้ผู้ป่วยมีอาการ Orthostatic hypotension</t>
        </is>
      </c>
      <c r="H214" s="32" t="inlineStr">
        <is>
          <t>ไม่มีข้อใดถูกต้อง</t>
        </is>
      </c>
      <c r="I214" s="32" t="n">
        <v>2</v>
      </c>
      <c r="J214" s="32"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2" t="n"/>
      <c r="L214" s="32" t="inlineStr">
        <is>
          <t>Rheumatoid Arthritis</t>
        </is>
      </c>
      <c r="M214" s="32" t="inlineStr">
        <is>
          <t>Clinic</t>
        </is>
      </c>
      <c r="N214" s="32" t="inlineStr">
        <is>
          <t>ข้อ 81 Mock Musculo RxCU84</t>
        </is>
      </c>
      <c r="O214" s="32" t="inlineStr">
        <is>
          <t>Mock</t>
        </is>
      </c>
      <c r="P214" s="32" t="inlineStr">
        <is>
          <t>Mock RxCU84</t>
        </is>
      </c>
    </row>
    <row r="215" ht="409.6" customHeight="1" s="49">
      <c r="A215" s="32" t="n">
        <v>213</v>
      </c>
      <c r="B215"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2" t="n"/>
      <c r="D215" s="32" t="inlineStr">
        <is>
          <t>สั่ง methotrexate ให้กินทุกวันแทนสัปดาห์ละครั้ง</t>
        </is>
      </c>
      <c r="E215" s="32" t="inlineStr">
        <is>
          <t>Folic acid ขนาดสูงเกินไป</t>
        </is>
      </c>
      <c r="F215" s="32" t="inlineStr">
        <is>
          <t>Rosuvastatin ไม่จำเป็น</t>
        </is>
      </c>
      <c r="G215" s="32" t="inlineStr">
        <is>
          <t>Candesartan ซ้ำซ้อน</t>
        </is>
      </c>
      <c r="H215" s="32" t="inlineStr">
        <is>
          <t>คำนวณขนาด infliximab ผิด</t>
        </is>
      </c>
      <c r="I215" s="32" t="n">
        <v>1</v>
      </c>
      <c r="J215" s="32"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2" t="n"/>
      <c r="L215" s="32" t="inlineStr">
        <is>
          <t>Rheumatoid Arthritis</t>
        </is>
      </c>
      <c r="M215" s="32" t="inlineStr">
        <is>
          <t>Clinic</t>
        </is>
      </c>
      <c r="N215" s="32" t="inlineStr">
        <is>
          <t>ข้อ 82 Mock Musculo RxCU84</t>
        </is>
      </c>
      <c r="O215" s="32" t="inlineStr">
        <is>
          <t>Mock</t>
        </is>
      </c>
      <c r="P215" s="32" t="inlineStr">
        <is>
          <t>Mock RxCU84</t>
        </is>
      </c>
    </row>
    <row r="216" ht="409.6" customHeight="1" s="49">
      <c r="A216" s="32" t="n">
        <v>214</v>
      </c>
      <c r="B216"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2" t="n"/>
      <c r="D216" s="32" t="inlineStr">
        <is>
          <t>จอประสาทตาเสื่อม — ตรวจตา</t>
        </is>
      </c>
      <c r="E216" s="32" t="inlineStr">
        <is>
          <t>กดไขกระดูกและเยื่อบุอักเสบ — ติดตาม CBC และ LFT</t>
        </is>
      </c>
      <c r="F216" s="32" t="inlineStr">
        <is>
          <t>QT prolongation — ตรวจ ECG</t>
        </is>
      </c>
      <c r="G216" s="32" t="inlineStr">
        <is>
          <t>นิ่วในไต — ตรวจปัสสาวะ</t>
        </is>
      </c>
      <c r="H216" s="32" t="inlineStr">
        <is>
          <t>ต่อมไทรอยด์เป็นพิษ — ตรวจ TSH</t>
        </is>
      </c>
      <c r="I216" s="32" t="n">
        <v>2</v>
      </c>
      <c r="J216" s="32"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2" t="n"/>
      <c r="L216" s="32" t="inlineStr">
        <is>
          <t>Rheumatoid Arthritis</t>
        </is>
      </c>
      <c r="M216" s="32" t="inlineStr">
        <is>
          <t>Clinic</t>
        </is>
      </c>
      <c r="N216" s="32" t="inlineStr">
        <is>
          <t>ข้อ 83 Mock Musculo RxCU84</t>
        </is>
      </c>
      <c r="O216" s="32" t="inlineStr">
        <is>
          <t>Mock</t>
        </is>
      </c>
      <c r="P216" s="32" t="inlineStr">
        <is>
          <t>Mock RxCU84</t>
        </is>
      </c>
    </row>
    <row r="217" ht="409.6" customHeight="1" s="49">
      <c r="A217" s="32" t="n">
        <v>215</v>
      </c>
      <c r="B217"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2" t="n"/>
      <c r="D217" s="32" t="inlineStr">
        <is>
          <t>Naloxone</t>
        </is>
      </c>
      <c r="E217" s="32" t="inlineStr">
        <is>
          <t>Flumazenil</t>
        </is>
      </c>
      <c r="F217" s="32" t="inlineStr">
        <is>
          <t>Leucovorin (folinic acid)</t>
        </is>
      </c>
      <c r="G217" s="32" t="inlineStr">
        <is>
          <t>Vitamin K</t>
        </is>
      </c>
      <c r="H217" s="32" t="inlineStr">
        <is>
          <t>Folic acid ขนาดสูง</t>
        </is>
      </c>
      <c r="I217" s="32" t="n">
        <v>3</v>
      </c>
      <c r="J217" s="32"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2" t="n"/>
      <c r="L217" s="32" t="inlineStr">
        <is>
          <t>Rheumatoid Arthritis</t>
        </is>
      </c>
      <c r="M217" s="32" t="inlineStr">
        <is>
          <t>Clinic</t>
        </is>
      </c>
      <c r="N217" s="32" t="inlineStr">
        <is>
          <t>ข้อ 84 Mock Musculo RxCU84</t>
        </is>
      </c>
      <c r="O217" s="32" t="inlineStr">
        <is>
          <t>Mock</t>
        </is>
      </c>
      <c r="P217" s="32" t="inlineStr">
        <is>
          <t>Mock RxCU84</t>
        </is>
      </c>
    </row>
    <row r="218" ht="409.6" customHeight="1" s="49">
      <c r="A218" s="32" t="n">
        <v>216</v>
      </c>
      <c r="B218"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2" t="n"/>
      <c r="D218" s="32" t="inlineStr">
        <is>
          <t>เพื่อลดไขมันในเลือด</t>
        </is>
      </c>
      <c r="E218" s="32" t="inlineStr">
        <is>
          <t>เพื่อรักษาความดันโลหิต</t>
        </is>
      </c>
      <c r="F218" s="32" t="inlineStr">
        <is>
          <t>เพื่อป้องกันข้ออักเสบเกาต์</t>
        </is>
      </c>
      <c r="G218" s="32" t="inlineStr">
        <is>
          <t>bridging ต้านการอักเสบระหว่างรอ MTX ออกฤทธิ์</t>
        </is>
      </c>
      <c r="H218" s="32" t="inlineStr">
        <is>
          <t>เสริมฤทธิ์ infliximab โดยตรง</t>
        </is>
      </c>
      <c r="I218" s="32" t="n">
        <v>4</v>
      </c>
      <c r="J218" s="32"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2" t="n"/>
      <c r="L218" s="32" t="inlineStr">
        <is>
          <t>Rheumatoid Arthritis</t>
        </is>
      </c>
      <c r="M218" s="32" t="inlineStr">
        <is>
          <t>Clinic</t>
        </is>
      </c>
      <c r="N218" s="32" t="inlineStr">
        <is>
          <t>ข้อ 85 Mock Musculo RxCU84</t>
        </is>
      </c>
      <c r="O218" s="32" t="inlineStr">
        <is>
          <t>Mock</t>
        </is>
      </c>
      <c r="P218" s="32" t="inlineStr">
        <is>
          <t>Mock RxCU84</t>
        </is>
      </c>
    </row>
    <row r="219" ht="409.6" customHeight="1" s="49">
      <c r="A219" s="32" t="n">
        <v>217</v>
      </c>
      <c r="B219"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2" t="n"/>
      <c r="D219" s="32" t="inlineStr">
        <is>
          <t>Ibuprofen ขนาดสูง</t>
        </is>
      </c>
      <c r="E219" s="32" t="inlineStr">
        <is>
          <t>Aspirin ขนาดสูง</t>
        </is>
      </c>
      <c r="F219" s="32" t="inlineStr">
        <is>
          <t>Naproxen ขนาดสูงต่อเนื่อง</t>
        </is>
      </c>
      <c r="G219" s="32" t="inlineStr">
        <is>
          <t>Indomethacin ขนาดสูง</t>
        </is>
      </c>
      <c r="H219" s="32" t="inlineStr">
        <is>
          <t>Paracetamol</t>
        </is>
      </c>
      <c r="I219" s="32" t="n">
        <v>5</v>
      </c>
      <c r="J219" s="32"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2" t="n"/>
      <c r="L219" s="32" t="inlineStr">
        <is>
          <t>Rheumatoid Arthritis</t>
        </is>
      </c>
      <c r="M219" s="32" t="inlineStr">
        <is>
          <t>Clinic</t>
        </is>
      </c>
      <c r="N219" s="32" t="inlineStr">
        <is>
          <t>ข้อ 86 Mock Musculo RxCU84</t>
        </is>
      </c>
      <c r="O219" s="32" t="inlineStr">
        <is>
          <t>Mock</t>
        </is>
      </c>
      <c r="P219" s="32" t="inlineStr">
        <is>
          <t>Mock RxCU84</t>
        </is>
      </c>
    </row>
    <row r="220" ht="13.2" customHeight="1" s="49">
      <c r="A220" t="n">
        <v>218</v>
      </c>
      <c r="B220"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D220" t="inlineStr">
        <is>
          <t>Non-Steroidal Anti-Inflammatory Drugs (NSAIDs) เช่น Celecoxib, Ibuprofen</t>
        </is>
      </c>
      <c r="E220" t="inlineStr">
        <is>
          <t>Paracetamol (Acetaminophen)</t>
        </is>
      </c>
      <c r="F220" t="inlineStr">
        <is>
          <t>Tramadol</t>
        </is>
      </c>
      <c r="G220" t="inlineStr">
        <is>
          <t>Topical Capsaicin cream</t>
        </is>
      </c>
      <c r="H220" t="inlineStr">
        <is>
          <t>Glucosamine sulfate</t>
        </is>
      </c>
      <c r="I220" t="inlineStr">
        <is>
          <t>1</t>
        </is>
      </c>
      <c r="J220"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t="inlineStr">
        <is>
          <t>Hypertension &amp; Drug Interactions</t>
        </is>
      </c>
      <c r="L220" t="inlineStr">
        <is>
          <t>PLE-CC1 ปี 2566 Day 1 ข้อ 58</t>
        </is>
      </c>
      <c r="M220" t="inlineStr">
        <is>
          <t>Clinic</t>
        </is>
      </c>
      <c r="N220" t="inlineStr">
        <is>
          <t>PLE-CC1 ปี 2566 Day 1 ข้อ 58</t>
        </is>
      </c>
    </row>
    <row r="221" ht="13.2" customHeight="1" s="49">
      <c r="A221" t="n">
        <v>219</v>
      </c>
      <c r="B221"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D221" t="inlineStr">
        <is>
          <t>955 mg</t>
        </is>
      </c>
      <c r="E221" t="inlineStr">
        <is>
          <t>1029 mg</t>
        </is>
      </c>
      <c r="F221" t="inlineStr">
        <is>
          <t>1194 mg</t>
        </is>
      </c>
      <c r="G221" t="inlineStr">
        <is>
          <t>1507 mg</t>
        </is>
      </c>
      <c r="H221" t="inlineStr">
        <is>
          <t>1885 mg</t>
        </is>
      </c>
      <c r="I221" t="n">
        <v>5</v>
      </c>
      <c r="J221"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L221" t="inlineStr">
        <is>
          <t>Cardiovascular / Pharmaceutical Calculations</t>
        </is>
      </c>
      <c r="M221" t="inlineStr">
        <is>
          <t>Clinic</t>
        </is>
      </c>
      <c r="N221" t="inlineStr">
        <is>
          <t>ข้อ 65 (PLE_CC1_2558_Key.md)</t>
        </is>
      </c>
    </row>
    <row r="222" ht="13.2" customHeight="1" s="49">
      <c r="A222" t="n">
        <v>220</v>
      </c>
      <c r="B222"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D222" t="inlineStr">
        <is>
          <t>Tramadol</t>
        </is>
      </c>
      <c r="E222" t="inlineStr">
        <is>
          <t>Piroxicam</t>
        </is>
      </c>
      <c r="F222" t="inlineStr">
        <is>
          <t>Etoricoxib</t>
        </is>
      </c>
      <c r="G222" t="inlineStr">
        <is>
          <t>Ibuprofen</t>
        </is>
      </c>
      <c r="H222" t="inlineStr">
        <is>
          <t>Naproxen 119</t>
        </is>
      </c>
      <c r="I222" t="inlineStr">
        <is>
          <t>1</t>
        </is>
      </c>
      <c r="J222"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2" t="inlineStr">
        <is>
          <t>Hypertension</t>
        </is>
      </c>
      <c r="M222" t="inlineStr">
        <is>
          <t>Clinic</t>
        </is>
      </c>
      <c r="N222" t="inlineStr">
        <is>
          <t>ข้อ 39 (PLE_CC1_Practice_Exam.md)</t>
        </is>
      </c>
    </row>
    <row r="223" ht="13.2" customHeight="1" s="49">
      <c r="A223" t="n">
        <v>221</v>
      </c>
      <c r="B223" t="inlineStr">
        <is>
          <t>ในทางคลินิก ไม่นิยมใช้ Aspirin เพื่อลดไข้ในเด็กที่ติดเชื้อไวรัสเพราะอาจทำให้เกิดความผิดปกติในข้อใด</t>
        </is>
      </c>
      <c r="D223" t="inlineStr">
        <is>
          <t>Airway hypersensitivity</t>
        </is>
      </c>
      <c r="E223" t="inlineStr">
        <is>
          <t>Angioedema</t>
        </is>
      </c>
      <c r="F223" t="inlineStr">
        <is>
          <t>GI bleeding</t>
        </is>
      </c>
      <c r="G223" t="inlineStr">
        <is>
          <t>Reye’s syndrome</t>
        </is>
      </c>
      <c r="H223" t="inlineStr">
        <is>
          <t>Tinnitus 120</t>
        </is>
      </c>
      <c r="I223" t="inlineStr">
        <is>
          <t>3</t>
        </is>
      </c>
      <c r="J223"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3" t="inlineStr">
        <is>
          <t>Hypertension</t>
        </is>
      </c>
      <c r="M223" t="inlineStr">
        <is>
          <t>Clinic</t>
        </is>
      </c>
      <c r="N223" t="inlineStr">
        <is>
          <t>ข้อ 40 (PLE_CC1_Practice_Exam.md)</t>
        </is>
      </c>
    </row>
    <row r="224" ht="13.2" customHeight="1" s="49">
      <c r="A224" t="n">
        <v>222</v>
      </c>
      <c r="B224"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D224" t="inlineStr">
        <is>
          <t>เกิดการเเพ้ได้ ทั้งตำเเหน่งที่1เเละ ตำเเหน่งที่ 2</t>
        </is>
      </c>
      <c r="E224" t="inlineStr">
        <is>
          <t>เกิดการเเพ้ได้ที่ตำเเหน่งที่1เท่านั้น</t>
        </is>
      </c>
      <c r="F224" t="inlineStr">
        <is>
          <t>เกิดการเเพ้ได้ที่ตำเเหน่งที่2เท่านั้น</t>
        </is>
      </c>
      <c r="G224" t="inlineStr">
        <is>
          <t>เกิดการเเพ้ ที่ตำเเน่งที่ 1 เเละตำเเหน่งที่3เท่านั้น</t>
        </is>
      </c>
      <c r="H224" t="inlineStr">
        <is>
          <t>ไม่เกิดการเเพ้เเบบ sulfonamide cross hypersensitivity ที่ตำเเหน่งใดเลย</t>
        </is>
      </c>
      <c r="I224" t="inlineStr">
        <is>
          <t>1</t>
        </is>
      </c>
      <c r="J224"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L224" t="inlineStr">
        <is>
          <t>Hypertension</t>
        </is>
      </c>
      <c r="M224" t="inlineStr">
        <is>
          <t>Clinic</t>
        </is>
      </c>
      <c r="N224" t="inlineStr">
        <is>
          <t>ข้อ 25 (PLE_CC1_Practice_Exam.md)</t>
        </is>
      </c>
    </row>
    <row r="225" ht="13.2" customHeight="1" s="49">
      <c r="A225" t="n">
        <v>223</v>
      </c>
      <c r="B22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D225" t="inlineStr">
        <is>
          <t>10xx</t>
        </is>
      </c>
      <c r="E225" t="inlineStr">
        <is>
          <t>1xxx</t>
        </is>
      </c>
      <c r="F225" t="inlineStr">
        <is>
          <t>1500</t>
        </is>
      </c>
      <c r="G225" t="inlineStr">
        <is>
          <t>1844</t>
        </is>
      </c>
      <c r="H22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5" t="inlineStr">
        <is>
          <t>1</t>
        </is>
      </c>
      <c r="J22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L225" t="inlineStr">
        <is>
          <t>Hypertension</t>
        </is>
      </c>
      <c r="M225" t="inlineStr">
        <is>
          <t>Clinic</t>
        </is>
      </c>
      <c r="N225" t="inlineStr">
        <is>
          <t>ข้อ 5 (PLE_CC1_Key_Rx20_UBU.md)</t>
        </is>
      </c>
    </row>
    <row r="226" ht="13.2" customHeight="1" s="49">
      <c r="A226" t="n">
        <v>224</v>
      </c>
      <c r="B226" t="inlineStr">
        <is>
          <t>ข้อใดเป็นประโยชน์สำคัญของการให้ Vitamin D ร่วมกับ Calcium</t>
        </is>
      </c>
      <c r="D226" t="inlineStr">
        <is>
          <t>ช่วยเร่งการสะสม calcium ที่กระดูก</t>
        </is>
      </c>
      <c r="E226" t="inlineStr">
        <is>
          <t>ลดการขับออกของ calcium ที่ไต</t>
        </is>
      </c>
      <c r="F226" t="inlineStr">
        <is>
          <t>เพิ่มการดูดซึมของ calcium ที่ทางเดินอาหาร</t>
        </is>
      </c>
      <c r="G226" t="inlineStr">
        <is>
          <t>ลดการเกิดพิษต่อตับ</t>
        </is>
      </c>
      <c r="H22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t>
        </is>
      </c>
      <c r="I226" t="inlineStr">
        <is>
          <t>3</t>
        </is>
      </c>
      <c r="J22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6" t="inlineStr">
        <is>
          <t>Hypertension</t>
        </is>
      </c>
      <c r="M226" t="inlineStr">
        <is>
          <t>Clinic</t>
        </is>
      </c>
      <c r="N226" t="inlineStr">
        <is>
          <t>ข้อ 86 (PLE_CC1_Key_Rx20_UBU.md)</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Q248"/>
  <sheetViews>
    <sheetView workbookViewId="0">
      <pane ySplit="2" topLeftCell="A151" activePane="bottomLeft" state="frozen"/>
      <selection pane="bottomLeft" activeCell="A3" sqref="A3:Q150"/>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c r="G1" s="10" t="n"/>
      <c r="H1" s="10" t="n"/>
      <c r="I1" s="10" t="n"/>
      <c r="J1" s="10" t="n"/>
      <c r="K1" s="10" t="n"/>
      <c r="L1" s="10" t="n"/>
      <c r="M1" s="10" t="n"/>
      <c r="N1" s="10" t="n"/>
      <c r="O1" s="10" t="n"/>
      <c r="P1" s="10" t="n"/>
    </row>
    <row r="2" ht="64.8" customHeight="1" s="49">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c r="Q2" t="inlineStr">
        <is>
          <t>Case ID (รหัสเคส)</t>
        </is>
      </c>
    </row>
    <row r="3" ht="409.6" customHeight="1" s="49">
      <c r="A3" s="33" t="n">
        <v>1</v>
      </c>
      <c r="B3"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35" t="n"/>
      <c r="D3" s="34" t="inlineStr">
        <is>
          <t>Prehypertension</t>
        </is>
      </c>
      <c r="E3" s="34" t="inlineStr">
        <is>
          <t>Stage I</t>
        </is>
      </c>
      <c r="F3" s="34" t="inlineStr">
        <is>
          <t>Stage II</t>
        </is>
      </c>
      <c r="G3" s="34" t="inlineStr">
        <is>
          <t>Stage III</t>
        </is>
      </c>
      <c r="H3" s="34" t="inlineStr">
        <is>
          <t>Normal</t>
        </is>
      </c>
      <c r="I3" s="35" t="n">
        <v>3</v>
      </c>
      <c r="J3" s="34"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35" t="n"/>
      <c r="L3" s="34" t="inlineStr">
        <is>
          <t>Hypertension</t>
        </is>
      </c>
      <c r="M3" s="35" t="inlineStr">
        <is>
          <t>Clinic</t>
        </is>
      </c>
      <c r="N3" s="34" t="inlineStr">
        <is>
          <t>ข้อ 1 Pharma Plus เล่มม่วง (เฉลยข้อ ค)</t>
        </is>
      </c>
      <c r="O3" s="35" t="inlineStr">
        <is>
          <t>Mock</t>
        </is>
      </c>
      <c r="P3" s="35" t="inlineStr">
        <is>
          <t>Pharma Plus เล่มม่วง</t>
        </is>
      </c>
    </row>
    <row r="4" ht="409.6" customHeight="1" s="49">
      <c r="A4" s="33" t="n">
        <v>2</v>
      </c>
      <c r="B4"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35" t="n"/>
      <c r="D4" s="34" t="inlineStr">
        <is>
          <t>ให้กินอาหารที่มีโซเดียมสูง</t>
        </is>
      </c>
      <c r="E4" s="34" t="inlineStr">
        <is>
          <t>กินอาหารที่มีรสเผ็ดจัด</t>
        </is>
      </c>
      <c r="F4" s="34" t="inlineStr">
        <is>
          <t>กินอาหารจำพวกปลา</t>
        </is>
      </c>
      <c r="G4" s="34" t="inlineStr">
        <is>
          <t>กินอาหารจำพวกผักและผลไม้</t>
        </is>
      </c>
      <c r="H4" s="34" t="inlineStr">
        <is>
          <t>ถูกทุกข้อ</t>
        </is>
      </c>
      <c r="I4" s="35" t="n">
        <v>1</v>
      </c>
      <c r="J4" s="34"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35" t="n"/>
      <c r="L4" s="34" t="inlineStr">
        <is>
          <t>Hypertension</t>
        </is>
      </c>
      <c r="M4" s="35" t="inlineStr">
        <is>
          <t>Clinic</t>
        </is>
      </c>
      <c r="N4" s="34" t="inlineStr">
        <is>
          <t>ข้อ 2 Pharma Plus เล่มม่วง (เฉลยข้อ ก)</t>
        </is>
      </c>
      <c r="O4" s="35" t="inlineStr">
        <is>
          <t>Mock</t>
        </is>
      </c>
      <c r="P4" s="35" t="inlineStr">
        <is>
          <t>Pharma Plus เล่มม่วง</t>
        </is>
      </c>
    </row>
    <row r="5" ht="409.6" customHeight="1" s="49">
      <c r="A5" s="33" t="n">
        <v>3</v>
      </c>
      <c r="B5"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35" t="n"/>
      <c r="D5" s="34" t="inlineStr">
        <is>
          <t>Amlodipine</t>
        </is>
      </c>
      <c r="E5" s="34" t="inlineStr">
        <is>
          <t>Propranolol</t>
        </is>
      </c>
      <c r="F5" s="34" t="inlineStr">
        <is>
          <t>HCTZ</t>
        </is>
      </c>
      <c r="G5" s="34" t="inlineStr">
        <is>
          <t>Valsartan</t>
        </is>
      </c>
      <c r="H5" s="34" t="inlineStr">
        <is>
          <t>Enalapril</t>
        </is>
      </c>
      <c r="I5" s="35" t="n">
        <v>2</v>
      </c>
      <c r="J5" s="34"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35" t="n"/>
      <c r="L5" s="34" t="inlineStr">
        <is>
          <t>Hypertension</t>
        </is>
      </c>
      <c r="M5" s="35" t="inlineStr">
        <is>
          <t>Clinic</t>
        </is>
      </c>
      <c r="N5" s="34" t="inlineStr">
        <is>
          <t>ข้อ 3 Pharma Plus เล่มม่วง (เฉลยข้อ ข)</t>
        </is>
      </c>
      <c r="O5" s="35" t="inlineStr">
        <is>
          <t>Mock</t>
        </is>
      </c>
      <c r="P5" s="35" t="inlineStr">
        <is>
          <t>Pharma Plus เล่มม่วง</t>
        </is>
      </c>
    </row>
    <row r="6" ht="409.6" customHeight="1" s="49">
      <c r="A6" s="33" t="n">
        <v>4</v>
      </c>
      <c r="B6"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35" t="n"/>
      <c r="D6" s="34" t="inlineStr">
        <is>
          <t>130/80 mmHg</t>
        </is>
      </c>
      <c r="E6" s="34" t="inlineStr">
        <is>
          <t>120/80 mmHg</t>
        </is>
      </c>
      <c r="F6" s="34" t="inlineStr">
        <is>
          <t>140/80 mmHg</t>
        </is>
      </c>
      <c r="G6" s="34" t="inlineStr">
        <is>
          <t>130/85 mmHg</t>
        </is>
      </c>
      <c r="H6" s="34" t="inlineStr">
        <is>
          <t>140/90 mmHg</t>
        </is>
      </c>
      <c r="I6" s="35" t="n">
        <v>5</v>
      </c>
      <c r="J6" s="34"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35" t="n"/>
      <c r="L6" s="34" t="inlineStr">
        <is>
          <t>Hypertension</t>
        </is>
      </c>
      <c r="M6" s="35" t="inlineStr">
        <is>
          <t>Clinic</t>
        </is>
      </c>
      <c r="N6" s="34" t="inlineStr">
        <is>
          <t>ข้อ 4 Pharma Plus เล่มม่วง (เฉลยข้อ จ)</t>
        </is>
      </c>
      <c r="O6" s="35" t="inlineStr">
        <is>
          <t>Mock</t>
        </is>
      </c>
      <c r="P6" s="35" t="inlineStr">
        <is>
          <t>Pharma Plus เล่มม่วง</t>
        </is>
      </c>
    </row>
    <row r="7" ht="409.6" customHeight="1" s="49">
      <c r="A7" s="33" t="n">
        <v>5</v>
      </c>
      <c r="B7"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35" t="n"/>
      <c r="D7" s="34" t="inlineStr">
        <is>
          <t>อาการไอแห้งๆ</t>
        </is>
      </c>
      <c r="E7" s="34" t="inlineStr">
        <is>
          <t>ผื่นแพ้รุนแรง</t>
        </is>
      </c>
      <c r="F7" s="34" t="inlineStr">
        <is>
          <t>หัวใจเต้นช้าลง</t>
        </is>
      </c>
      <c r="G7" s="34" t="inlineStr">
        <is>
          <t>ระดับน้ำตาลในเลือดสูงขึ้น</t>
        </is>
      </c>
      <c r="H7" s="34" t="inlineStr">
        <is>
          <t>ไม่มีข้อใดถูก</t>
        </is>
      </c>
      <c r="I7" s="35" t="n">
        <v>1</v>
      </c>
      <c r="J7" s="34"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35" t="n"/>
      <c r="L7" s="34" t="inlineStr">
        <is>
          <t>Hypertension</t>
        </is>
      </c>
      <c r="M7" s="35" t="inlineStr">
        <is>
          <t>Clinic</t>
        </is>
      </c>
      <c r="N7" s="34" t="inlineStr">
        <is>
          <t>ข้อ 5 Pharma Plus เล่มม่วง (เฉลยข้อ ก)</t>
        </is>
      </c>
      <c r="O7" s="35" t="inlineStr">
        <is>
          <t>Mock</t>
        </is>
      </c>
      <c r="P7" s="35" t="inlineStr">
        <is>
          <t>Pharma Plus เล่มม่วง</t>
        </is>
      </c>
    </row>
    <row r="8" ht="409.6" customHeight="1" s="49">
      <c r="A8" s="33" t="n">
        <v>6</v>
      </c>
      <c r="B8"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35" t="n"/>
      <c r="D8" s="34" t="inlineStr">
        <is>
          <t>AST/ALT</t>
        </is>
      </c>
      <c r="E8" s="34" t="inlineStr">
        <is>
          <t>CBC</t>
        </is>
      </c>
      <c r="F8" s="34" t="inlineStr">
        <is>
          <t>Electrolyte</t>
        </is>
      </c>
      <c r="G8" s="34" t="inlineStr">
        <is>
          <t>Renal function</t>
        </is>
      </c>
      <c r="H8" s="34" t="inlineStr">
        <is>
          <t>ข้อ ค และ ง ถูก</t>
        </is>
      </c>
      <c r="I8" s="35" t="n">
        <v>5</v>
      </c>
      <c r="J8" s="34"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35" t="n"/>
      <c r="L8" s="34" t="inlineStr">
        <is>
          <t>Hypertension</t>
        </is>
      </c>
      <c r="M8" s="35" t="inlineStr">
        <is>
          <t>Clinic</t>
        </is>
      </c>
      <c r="N8" s="34" t="inlineStr">
        <is>
          <t>ข้อ 6 Pharma Plus เล่มม่วง (เฉลยข้อ จ)</t>
        </is>
      </c>
      <c r="O8" s="35" t="inlineStr">
        <is>
          <t>Mock</t>
        </is>
      </c>
      <c r="P8" s="35" t="inlineStr">
        <is>
          <t>Pharma Plus เล่มม่วง</t>
        </is>
      </c>
    </row>
    <row r="9" ht="409.6" customHeight="1" s="49">
      <c r="A9" s="33" t="n">
        <v>7</v>
      </c>
      <c r="B9" s="34" t="inlineStr">
        <is>
          <t>ผู้ป่วยไปซื้อยา enalapril ที่ร้านขายยา เภสัชกรร้านสามารถจ่ายยานี้ได้หรือไม่</t>
        </is>
      </c>
      <c r="C9" s="35" t="n"/>
      <c r="D9" s="34" t="inlineStr">
        <is>
          <t>จ่ายได้ เพราะเป็นยาอันตราย</t>
        </is>
      </c>
      <c r="E9" s="34" t="inlineStr">
        <is>
          <t>จ่ายไม่ได้ เพราะเป็นยาควบคุมพิเศษ</t>
        </is>
      </c>
      <c r="F9" s="34" t="inlineStr">
        <is>
          <t>จ่ายไม่ได้ เพราะเป็นวัตถุออกฤทธิ์ต่อจิตและประสาทประเภท 2</t>
        </is>
      </c>
      <c r="G9" s="34" t="inlineStr">
        <is>
          <t>จ่ายได้ เพราะเป็นยาบรรจุเสร็จที่ไม่ใช่ยาอันตรายหรือยาควบคุมพิเศษ</t>
        </is>
      </c>
      <c r="H9" s="34" t="inlineStr">
        <is>
          <t>จ่ายไม่ได้ เพราะเป็นยาเสพติดให้โทษประเภทที่ 3 ต้องมีใบสั่งแพทย์เท่านั้น</t>
        </is>
      </c>
      <c r="I9" s="35" t="n">
        <v>1</v>
      </c>
      <c r="J9" s="34"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35" t="n"/>
      <c r="L9" s="34" t="inlineStr">
        <is>
          <t>Hypertension</t>
        </is>
      </c>
      <c r="M9" s="35" t="inlineStr">
        <is>
          <t>Clinic</t>
        </is>
      </c>
      <c r="N9" s="34" t="inlineStr">
        <is>
          <t>ข้อ 7 Pharma Plus เล่มม่วง (เฉลยข้อ ก)</t>
        </is>
      </c>
      <c r="O9" s="35" t="inlineStr">
        <is>
          <t>Mock</t>
        </is>
      </c>
      <c r="P9" s="35" t="inlineStr">
        <is>
          <t>Pharma Plus เล่มม่วง</t>
        </is>
      </c>
    </row>
    <row r="10" ht="409.6" customHeight="1" s="49">
      <c r="A10" s="33" t="n">
        <v>8</v>
      </c>
      <c r="B10"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35" t="n"/>
      <c r="D10" s="34" t="inlineStr">
        <is>
          <t>130 mg/dl</t>
        </is>
      </c>
      <c r="E10" s="34" t="inlineStr">
        <is>
          <t>140 mg/dl</t>
        </is>
      </c>
      <c r="F10" s="34" t="inlineStr">
        <is>
          <t>150 mg/dl</t>
        </is>
      </c>
      <c r="G10" s="34" t="inlineStr">
        <is>
          <t>160 mg/dl</t>
        </is>
      </c>
      <c r="H10" s="34" t="inlineStr">
        <is>
          <t>170 mg/dl</t>
        </is>
      </c>
      <c r="I10" s="35" t="n">
        <v>5</v>
      </c>
      <c r="J10" s="34"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35" t="n"/>
      <c r="L10" s="34" t="inlineStr">
        <is>
          <t>Dyslipidemias</t>
        </is>
      </c>
      <c r="M10" s="35" t="inlineStr">
        <is>
          <t>Clinic</t>
        </is>
      </c>
      <c r="N10" s="34" t="inlineStr">
        <is>
          <t>ข้อ 8 Pharma Plus เล่มม่วง (เฉลยข้อ จ)</t>
        </is>
      </c>
      <c r="O10" s="35" t="inlineStr">
        <is>
          <t>Mock</t>
        </is>
      </c>
      <c r="P10" s="35" t="inlineStr">
        <is>
          <t>Pharma Plus เล่มม่วง</t>
        </is>
      </c>
    </row>
    <row r="11" ht="409.6" customHeight="1" s="49">
      <c r="A11" s="33" t="n">
        <v>9</v>
      </c>
      <c r="B11"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35" t="n"/>
      <c r="D11" s="34" t="inlineStr">
        <is>
          <t>บิดาเสียชีวิตด้วย myocardial infarction เมื่ออายุ 53 ปี</t>
        </is>
      </c>
      <c r="E11" s="34" t="inlineStr">
        <is>
          <t>พี่ชายเสียชีวิตด้วย myocardial infarction เมื่ออายุ 44 ปี</t>
        </is>
      </c>
      <c r="F11" s="34" t="inlineStr">
        <is>
          <t>ดื่มไวน์ 2 แก้วทุกวัน</t>
        </is>
      </c>
      <c r="G11" s="34" t="inlineStr">
        <is>
          <t>มีระดับ HDL-C 33 mg/dl</t>
        </is>
      </c>
      <c r="H11" s="34" t="inlineStr">
        <is>
          <t>ผู้ป่วยเป็นชายอายุ 53 ปี</t>
        </is>
      </c>
      <c r="I11" s="35" t="n">
        <v>3</v>
      </c>
      <c r="J11" s="34"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35" t="n"/>
      <c r="L11" s="34" t="inlineStr">
        <is>
          <t>Dyslipidemias</t>
        </is>
      </c>
      <c r="M11" s="35" t="inlineStr">
        <is>
          <t>Clinic</t>
        </is>
      </c>
      <c r="N11" s="34" t="inlineStr">
        <is>
          <t>ข้อ 9 Pharma Plus เล่มม่วง (เฉลยข้อ ค)</t>
        </is>
      </c>
      <c r="O11" s="35" t="inlineStr">
        <is>
          <t>Mock</t>
        </is>
      </c>
      <c r="P11" s="35" t="inlineStr">
        <is>
          <t>Pharma Plus เล่มม่วง</t>
        </is>
      </c>
    </row>
    <row r="12" ht="409.6" customHeight="1" s="49">
      <c r="A12" s="33" t="n">
        <v>10</v>
      </c>
      <c r="B12"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35" t="n"/>
      <c r="D12" s="34" t="inlineStr">
        <is>
          <t>ลดระดับ Total cholesterol</t>
        </is>
      </c>
      <c r="E12" s="34" t="inlineStr">
        <is>
          <t>เพิ่มระดับ HDL-C</t>
        </is>
      </c>
      <c r="F12" s="34" t="inlineStr">
        <is>
          <t>ลดระดับ Non-HDL-C</t>
        </is>
      </c>
      <c r="G12" s="34" t="inlineStr">
        <is>
          <t>ลดระดับ Triglyceride</t>
        </is>
      </c>
      <c r="H12" s="34" t="inlineStr">
        <is>
          <t>ลดระดับ LDL-C</t>
        </is>
      </c>
      <c r="I12" s="35" t="n">
        <v>5</v>
      </c>
      <c r="J12" s="34"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35" t="n"/>
      <c r="L12" s="34" t="inlineStr">
        <is>
          <t>Dyslipidemias</t>
        </is>
      </c>
      <c r="M12" s="35" t="inlineStr">
        <is>
          <t>Clinic</t>
        </is>
      </c>
      <c r="N12" s="34" t="inlineStr">
        <is>
          <t>ข้อ 10 Pharma Plus เล่มม่วง (เฉลยข้อ จ)</t>
        </is>
      </c>
      <c r="O12" s="35" t="inlineStr">
        <is>
          <t>Mock</t>
        </is>
      </c>
      <c r="P12" s="35" t="inlineStr">
        <is>
          <t>Pharma Plus เล่มม่วง</t>
        </is>
      </c>
    </row>
    <row r="13" ht="409.6" customHeight="1" s="49">
      <c r="A13" s="33" t="n">
        <v>11</v>
      </c>
      <c r="B13"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35" t="n"/>
      <c r="D13" s="34" t="inlineStr">
        <is>
          <t>&lt; 100 mg/dl</t>
        </is>
      </c>
      <c r="E13" s="34" t="inlineStr">
        <is>
          <t>&lt; 130 mg/dl</t>
        </is>
      </c>
      <c r="F13" s="34" t="inlineStr">
        <is>
          <t>&lt; 160 mg/dl</t>
        </is>
      </c>
      <c r="G13" s="34" t="inlineStr">
        <is>
          <t>&lt; 190 mg/dl</t>
        </is>
      </c>
      <c r="H13" s="34" t="inlineStr">
        <is>
          <t>&lt; 200 mg/dl</t>
        </is>
      </c>
      <c r="I13" s="35" t="n">
        <v>1</v>
      </c>
      <c r="J13" s="34"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35" t="n"/>
      <c r="L13" s="34" t="inlineStr">
        <is>
          <t>Dyslipidemias</t>
        </is>
      </c>
      <c r="M13" s="35" t="inlineStr">
        <is>
          <t>Clinic</t>
        </is>
      </c>
      <c r="N13" s="34" t="inlineStr">
        <is>
          <t>ข้อ 11 Pharma Plus เล่มม่วง (เฉลยข้อ ก)</t>
        </is>
      </c>
      <c r="O13" s="35" t="inlineStr">
        <is>
          <t>Mock</t>
        </is>
      </c>
      <c r="P13" s="35" t="inlineStr">
        <is>
          <t>Pharma Plus เล่มม่วง</t>
        </is>
      </c>
    </row>
    <row r="14" ht="409.6" customHeight="1" s="49">
      <c r="A14" s="33" t="n">
        <v>12</v>
      </c>
      <c r="B14" s="34" t="inlineStr">
        <is>
          <t>ยาที่คนไข้ควรได้รับเป็นอันดับแรกเพื่อให้ได้ผลตามเป้าหมายตามข้อข้างต้น</t>
        </is>
      </c>
      <c r="C14" s="35" t="n"/>
      <c r="D14" s="34" t="inlineStr">
        <is>
          <t>ยากลุ่ม statin</t>
        </is>
      </c>
      <c r="E14" s="34" t="inlineStr">
        <is>
          <t>ยากลุ่ม bile acid sequestrants</t>
        </is>
      </c>
      <c r="F14" s="34" t="inlineStr">
        <is>
          <t>ยากลุ่ม nicotinic acid</t>
        </is>
      </c>
      <c r="G14" s="34" t="inlineStr">
        <is>
          <t>ยากลุ่ม fibric acid</t>
        </is>
      </c>
      <c r="H14" s="34" t="inlineStr">
        <is>
          <t>ยากลุ่ม plant sterol</t>
        </is>
      </c>
      <c r="I14" s="35" t="n">
        <v>1</v>
      </c>
      <c r="J14" s="34"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35" t="n"/>
      <c r="L14" s="34" t="inlineStr">
        <is>
          <t>Dyslipidemias</t>
        </is>
      </c>
      <c r="M14" s="35" t="inlineStr">
        <is>
          <t>Clinic</t>
        </is>
      </c>
      <c r="N14" s="34" t="inlineStr">
        <is>
          <t>ข้อ 12 Pharma Plus เล่มม่วง (เฉลยข้อ ก)</t>
        </is>
      </c>
      <c r="O14" s="35" t="inlineStr">
        <is>
          <t>Mock</t>
        </is>
      </c>
      <c r="P14" s="35" t="inlineStr">
        <is>
          <t>Pharma Plus เล่มม่วง</t>
        </is>
      </c>
    </row>
    <row r="15" ht="409.6" customHeight="1" s="49">
      <c r="A15" s="33" t="n">
        <v>13</v>
      </c>
      <c r="B15" s="34" t="inlineStr">
        <is>
          <t>ยาในกลุ่ม statin สามารถลดระดับ LDL-C ด้วยกลไกใด</t>
        </is>
      </c>
      <c r="C15" s="35" t="n"/>
      <c r="D15" s="34" t="inlineStr">
        <is>
          <t>ลดการสร้าง LDL-C receptor ที่ตับ</t>
        </is>
      </c>
      <c r="E15" s="34" t="inlineStr">
        <is>
          <t>ลดการสร้าง cholesterol และเพิ่มจำนวน LDL-C receptor</t>
        </is>
      </c>
      <c r="F15" s="34" t="inlineStr">
        <is>
          <t>ลด enterohepatic recycling ของ cholesterol</t>
        </is>
      </c>
      <c r="G15" s="34" t="inlineStr">
        <is>
          <t>ลดการสร้าง VLDL</t>
        </is>
      </c>
      <c r="H15" s="34" t="inlineStr">
        <is>
          <t>ลดการสร้าง HDL</t>
        </is>
      </c>
      <c r="I15" s="35" t="n">
        <v>2</v>
      </c>
      <c r="J15" s="34"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35" t="n"/>
      <c r="L15" s="34" t="inlineStr">
        <is>
          <t>Dyslipidemias</t>
        </is>
      </c>
      <c r="M15" s="35" t="inlineStr">
        <is>
          <t>Clinic</t>
        </is>
      </c>
      <c r="N15" s="34" t="inlineStr">
        <is>
          <t>ข้อ 13 Pharma Plus เล่มม่วง (เฉลยข้อ ข)</t>
        </is>
      </c>
      <c r="O15" s="35" t="inlineStr">
        <is>
          <t>Mock</t>
        </is>
      </c>
      <c r="P15" s="35" t="inlineStr">
        <is>
          <t>Pharma Plus เล่มม่วง</t>
        </is>
      </c>
    </row>
    <row r="16" ht="409.6" customHeight="1" s="49">
      <c r="A16" s="33" t="n">
        <v>14</v>
      </c>
      <c r="B16" s="34"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35" t="n"/>
      <c r="D16" s="34" t="inlineStr">
        <is>
          <t>Cohort study, Case controlled study</t>
        </is>
      </c>
      <c r="E16" s="34" t="inlineStr">
        <is>
          <t>Case report, Cross-sectional study</t>
        </is>
      </c>
      <c r="F16" s="34" t="inlineStr">
        <is>
          <t>Case controlled study, Cross-sectional study</t>
        </is>
      </c>
      <c r="G16" s="34" t="inlineStr">
        <is>
          <t>Meta-analysis, Randomized controlled study</t>
        </is>
      </c>
      <c r="H16" s="34" t="inlineStr">
        <is>
          <t>Cross-sectional study, Randomized controlled study</t>
        </is>
      </c>
      <c r="I16" s="35" t="n">
        <v>4</v>
      </c>
      <c r="J16" s="34"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35" t="n"/>
      <c r="L16" s="34" t="inlineStr">
        <is>
          <t>Evidence-Based Medicine</t>
        </is>
      </c>
      <c r="M16" s="35" t="inlineStr">
        <is>
          <t>Clinic</t>
        </is>
      </c>
      <c r="N16" s="34" t="inlineStr">
        <is>
          <t>ข้อ 14 Pharma Plus เล่มม่วง (เฉลยข้อ ง)</t>
        </is>
      </c>
      <c r="O16" s="35" t="inlineStr">
        <is>
          <t>Mock</t>
        </is>
      </c>
      <c r="P16" s="35" t="inlineStr">
        <is>
          <t>Pharma Plus เล่มม่วง</t>
        </is>
      </c>
    </row>
    <row r="17" ht="409.6" customHeight="1" s="49">
      <c r="A17" s="33" t="n">
        <v>15</v>
      </c>
      <c r="B17" s="34" t="inlineStr">
        <is>
          <t>จากรูปสูตรโครงสร้างข้อใดถูกต้อง</t>
        </is>
      </c>
      <c r="C17" s="35" t="n"/>
      <c r="D17" s="34" t="inlineStr">
        <is>
          <t>Cholestyramine ลดการดูดซึมยา simvastatin เพราะ simvastatin มี lactone ring ในโครงสร้าง</t>
        </is>
      </c>
      <c r="E17" s="34" t="inlineStr">
        <is>
          <t>Cholestyramine ลดการดูดซึมยา pravastatin เพราะ pravastatin มี carboxylic acid ในโครงสร้าง</t>
        </is>
      </c>
      <c r="F17" s="34" t="inlineStr">
        <is>
          <t>Simvastatin ลดการดูดซึมยา cholestyramine</t>
        </is>
      </c>
      <c r="G17" s="34" t="inlineStr">
        <is>
          <t>Cholestyramine ไม่มีผลต่อการดูดซึมยา simvastatin และ pravastatin</t>
        </is>
      </c>
      <c r="H17" s="34" t="inlineStr">
        <is>
          <t>Cholestyramine เพิ่มการดูดซึมยา simvastatin และ pravastatin</t>
        </is>
      </c>
      <c r="I17" s="35" t="n">
        <v>2</v>
      </c>
      <c r="J17" s="34"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35" t="n"/>
      <c r="L17" s="34" t="inlineStr">
        <is>
          <t>Dyslipidemias</t>
        </is>
      </c>
      <c r="M17" s="35" t="inlineStr">
        <is>
          <t>Clinic</t>
        </is>
      </c>
      <c r="N17" s="34" t="inlineStr">
        <is>
          <t>ข้อ 15 Pharma Plus เล่มม่วง (เฉลยข้อ ข)</t>
        </is>
      </c>
      <c r="O17" s="35" t="inlineStr">
        <is>
          <t>Mock</t>
        </is>
      </c>
      <c r="P17" s="35" t="inlineStr">
        <is>
          <t>Pharma Plus เล่มม่วง</t>
        </is>
      </c>
    </row>
    <row r="18" ht="409.6" customHeight="1" s="49">
      <c r="A18" s="33" t="n">
        <v>16</v>
      </c>
      <c r="B18" s="34" t="inlineStr">
        <is>
          <t>โครงสร้างที่แสดงข้างต้นสัมพันธ์กับการออกฤทธิ์ของยาอย่างไร</t>
        </is>
      </c>
      <c r="C18" s="35" t="n"/>
      <c r="D18" s="34" t="inlineStr">
        <is>
          <t>Pravastatin เป็น pro-drug</t>
        </is>
      </c>
      <c r="E18" s="34" t="inlineStr">
        <is>
          <t>Simvastatin และ Pravastatin เป็น pro-drug</t>
        </is>
      </c>
      <c r="F18" s="34" t="inlineStr">
        <is>
          <t>Pravastatin มีโครงสร้างที่ออกฤทธิ์ในร่างกาย 2 โครงสร้าง คือ โครงสร้างที่เกิดการเชื่อมเป็นวง lactone ring และรูปที่เป็น carboxylic acid</t>
        </is>
      </c>
      <c r="G18" s="34" t="inlineStr">
        <is>
          <t>Simvastatin มีโครงสร้างที่ออกฤทธิ์คือ โครงสร้างที่ lactone ring เปิด</t>
        </is>
      </c>
      <c r="H18" s="34" t="inlineStr">
        <is>
          <t>Simvastatin และ Pravastatin ไม่เป็น pro-drug</t>
        </is>
      </c>
      <c r="I18" s="35" t="n">
        <v>4</v>
      </c>
      <c r="J18" s="34"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35" t="n"/>
      <c r="L18" s="34" t="inlineStr">
        <is>
          <t>Dyslipidemias</t>
        </is>
      </c>
      <c r="M18" s="35" t="inlineStr">
        <is>
          <t>Clinic</t>
        </is>
      </c>
      <c r="N18" s="34" t="inlineStr">
        <is>
          <t>ข้อ 16 Pharma Plus เล่มม่วง (เฉลยข้อ ง)</t>
        </is>
      </c>
      <c r="O18" s="35" t="inlineStr">
        <is>
          <t>Mock</t>
        </is>
      </c>
      <c r="P18" s="35" t="inlineStr">
        <is>
          <t>Pharma Plus เล่มม่วง</t>
        </is>
      </c>
    </row>
    <row r="19" ht="409.6" customHeight="1" s="49">
      <c r="A19" s="33" t="n">
        <v>17</v>
      </c>
      <c r="B19"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35" t="n"/>
      <c r="D19" s="34" t="inlineStr">
        <is>
          <t>เริ่มการรักษาโดยใช้ atorvastatin 40 mg ทุกเย็น และ follow up</t>
        </is>
      </c>
      <c r="E19" s="34" t="inlineStr">
        <is>
          <t>ผู้ป่วยมีปัจจัยเสี่ยงเพียง 1 ปัจจัย ดังนั้นควรใช้การควบคุมอาหารรักษาต่อไป</t>
        </is>
      </c>
      <c r="F19" s="34" t="inlineStr">
        <is>
          <t>เริ่มการรักษาโดยใช้ niacin 1 gm BID และ follow up ในอีก 6 เดือน</t>
        </is>
      </c>
      <c r="G19" s="34" t="inlineStr">
        <is>
          <t>เริ่มการรักษาโดยใช้ cholestyramine 4 gm BID</t>
        </is>
      </c>
      <c r="H19" s="34" t="inlineStr">
        <is>
          <t>เริ่มการรักษาโดยใช้ gemfibrozil 600 mg BID</t>
        </is>
      </c>
      <c r="I19" s="35" t="n">
        <v>1</v>
      </c>
      <c r="J19" s="34"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35" t="n"/>
      <c r="L19" s="34" t="inlineStr">
        <is>
          <t>Coronary artery disease</t>
        </is>
      </c>
      <c r="M19" s="35" t="inlineStr">
        <is>
          <t>Clinic</t>
        </is>
      </c>
      <c r="N19" s="34" t="inlineStr">
        <is>
          <t>ข้อ 17 Pharma Plus เล่มม่วง (เฉลยข้อ ก)</t>
        </is>
      </c>
      <c r="O19" s="35" t="inlineStr">
        <is>
          <t>Mock</t>
        </is>
      </c>
      <c r="P19" s="35" t="inlineStr">
        <is>
          <t>Pharma Plus เล่มม่วง</t>
        </is>
      </c>
    </row>
    <row r="20" ht="409.6" customHeight="1" s="49">
      <c r="A20" s="33" t="n">
        <v>18</v>
      </c>
      <c r="B20"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35" t="n"/>
      <c r="D20" s="34" t="inlineStr">
        <is>
          <t>Gemfibrozil</t>
        </is>
      </c>
      <c r="E20" s="34" t="inlineStr">
        <is>
          <t>Niacin</t>
        </is>
      </c>
      <c r="F20" s="34" t="inlineStr">
        <is>
          <t>Cholestyramine</t>
        </is>
      </c>
      <c r="G20" s="34" t="inlineStr">
        <is>
          <t>Propranolol</t>
        </is>
      </c>
      <c r="H20" s="34" t="inlineStr">
        <is>
          <t>Enalapril</t>
        </is>
      </c>
      <c r="I20" s="35" t="n">
        <v>1</v>
      </c>
      <c r="J20" s="34"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35" t="n"/>
      <c r="L20" s="34" t="inlineStr">
        <is>
          <t>Dyslipidemias</t>
        </is>
      </c>
      <c r="M20" s="35" t="inlineStr">
        <is>
          <t>Clinic</t>
        </is>
      </c>
      <c r="N20" s="34" t="inlineStr">
        <is>
          <t>ข้อ 18 Pharma Plus เล่มม่วง (เฉลยข้อ ก)</t>
        </is>
      </c>
      <c r="O20" s="35" t="inlineStr">
        <is>
          <t>Mock</t>
        </is>
      </c>
      <c r="P20" s="35" t="inlineStr">
        <is>
          <t>Pharma Plus เล่มม่วง</t>
        </is>
      </c>
    </row>
    <row r="21" ht="409.6" customHeight="1" s="49">
      <c r="A21" s="33" t="n">
        <v>19</v>
      </c>
      <c r="B21"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35" t="n"/>
      <c r="D21" s="34" t="inlineStr">
        <is>
          <t>Atenolol อาการหอบ</t>
        </is>
      </c>
      <c r="E21" s="34" t="inlineStr">
        <is>
          <t>Ramipril ภาวะ hypokalemia</t>
        </is>
      </c>
      <c r="F21" s="34" t="inlineStr">
        <is>
          <t>Cholestyramine กล้ามเนื้ออ่อนแรง</t>
        </is>
      </c>
      <c r="G21" s="34" t="inlineStr">
        <is>
          <t>Gemfibrozil ตามัว (blurred vision)</t>
        </is>
      </c>
      <c r="H21" s="34" t="inlineStr">
        <is>
          <t>Isosorbide mononitrate ปวดศีรษะ</t>
        </is>
      </c>
      <c r="I21" s="35" t="n">
        <v>5</v>
      </c>
      <c r="J21" s="34"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35" t="n"/>
      <c r="L21" s="34" t="inlineStr">
        <is>
          <t>Coronary artery disease</t>
        </is>
      </c>
      <c r="M21" s="35" t="inlineStr">
        <is>
          <t>Clinic</t>
        </is>
      </c>
      <c r="N21" s="34" t="inlineStr">
        <is>
          <t>ข้อ 19 Pharma Plus เล่มม่วง (เฉลยข้อ จ)</t>
        </is>
      </c>
      <c r="O21" s="35" t="inlineStr">
        <is>
          <t>Mock</t>
        </is>
      </c>
      <c r="P21" s="35" t="inlineStr">
        <is>
          <t>Pharma Plus เล่มม่วง</t>
        </is>
      </c>
    </row>
    <row r="22" ht="409.6" customHeight="1" s="49">
      <c r="A22" s="33" t="n">
        <v>20</v>
      </c>
      <c r="B22"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35" t="n"/>
      <c r="D22" s="34" t="inlineStr">
        <is>
          <t>เพิ่ม Heart rate ลดแรงบีบตัวของหัวใจทำให้ cardiac output เพิ่มขึ้น</t>
        </is>
      </c>
      <c r="E22" s="34" t="inlineStr">
        <is>
          <t>ลด Heart rate ลดแรงบีบตัวของหัวใจทำให้ cardiac output เพิ่มขึ้น</t>
        </is>
      </c>
      <c r="F22" s="34" t="inlineStr">
        <is>
          <t>ลด Heart rate ลดแรงบีบตัวของหัวใจทำให้ cardiac output ลดลง</t>
        </is>
      </c>
      <c r="G22" s="34" t="inlineStr">
        <is>
          <t>กระตุ้นการหลั่ง Renin ที่ไต</t>
        </is>
      </c>
      <c r="H22" s="34" t="inlineStr">
        <is>
          <t>ทำให้เกิด Negative feedback และ compensatory outflow จากระบบประสาทส่วนกลาง</t>
        </is>
      </c>
      <c r="I22" s="35" t="n">
        <v>3</v>
      </c>
      <c r="J22" s="34"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35" t="n"/>
      <c r="L22" s="34" t="inlineStr">
        <is>
          <t>Coronary artery disease</t>
        </is>
      </c>
      <c r="M22" s="35" t="inlineStr">
        <is>
          <t>Clinic</t>
        </is>
      </c>
      <c r="N22" s="34" t="inlineStr">
        <is>
          <t>ข้อ 20 Pharma Plus เล่มม่วง (เฉลยข้อ ค)</t>
        </is>
      </c>
      <c r="O22" s="35" t="inlineStr">
        <is>
          <t>Mock</t>
        </is>
      </c>
      <c r="P22" s="35" t="inlineStr">
        <is>
          <t>Pharma Plus เล่มม่วง</t>
        </is>
      </c>
    </row>
    <row r="23" ht="409.6" customHeight="1" s="49">
      <c r="A23" s="33" t="n">
        <v>21</v>
      </c>
      <c r="B23"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35" t="n"/>
      <c r="D23" s="34" t="inlineStr">
        <is>
          <t>รับประทานยาแล้วดื่มน้ำตามมากๆ เวลามีอาการ</t>
        </is>
      </c>
      <c r="E23" s="34" t="inlineStr">
        <is>
          <t>เคี้ยวยาให้ละเอียดก่อนกลืนเวลามีอาการ</t>
        </is>
      </c>
      <c r="F23" s="34" t="inlineStr">
        <is>
          <t>เมื่อลืมรับประทานยา ให้รับประทานยาเพิ่มเป็น 2 เม็ดได้</t>
        </is>
      </c>
      <c r="G23" s="34" t="inlineStr">
        <is>
          <t>เมื่อมีอาการอมยาไว้ใต้ลิ้นจนกว่ายาจะละลายหมดโดยพยายามไม่กลืนน้ำลาย</t>
        </is>
      </c>
      <c r="H23" s="34" t="inlineStr">
        <is>
          <t>เมื่อมีอาการอมยาไว้ปากระหว่างเหงือกและกระพุ้งแก้มจนยาละลายหมด ไม่กลืนน้ำลาย</t>
        </is>
      </c>
      <c r="I23" s="35" t="n">
        <v>4</v>
      </c>
      <c r="J23" s="34"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35" t="n"/>
      <c r="L23" s="34" t="inlineStr">
        <is>
          <t>Coronary artery disease</t>
        </is>
      </c>
      <c r="M23" s="35" t="inlineStr">
        <is>
          <t>Clinic</t>
        </is>
      </c>
      <c r="N23" s="34" t="inlineStr">
        <is>
          <t>ข้อ 21 Pharma Plus เล่มม่วง (เฉลยข้อ ง)</t>
        </is>
      </c>
      <c r="O23" s="35" t="inlineStr">
        <is>
          <t>Mock</t>
        </is>
      </c>
      <c r="P23" s="35" t="inlineStr">
        <is>
          <t>Pharma Plus เล่มม่วง</t>
        </is>
      </c>
    </row>
    <row r="24" ht="409.6" customHeight="1" s="49">
      <c r="A24" s="33" t="n">
        <v>22</v>
      </c>
      <c r="B24"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35" t="n"/>
      <c r="D24" s="34" t="inlineStr">
        <is>
          <t>รับประทานวันละ 2 ครั้ง เช้า-เย็น</t>
        </is>
      </c>
      <c r="E24" s="34" t="inlineStr">
        <is>
          <t>รับประทานวันละ 2 ครั้ง เช้า-บ่าย (3 โมง)</t>
        </is>
      </c>
      <c r="F24" s="34" t="inlineStr">
        <is>
          <t>รับประทานวันละ 2 ครั้ง เช้า-ก่อนนอน</t>
        </is>
      </c>
      <c r="G24" s="34" t="inlineStr">
        <is>
          <t>อมใต้ลิ้น วันละ 2 ครั้ง เช้า-เย็น</t>
        </is>
      </c>
      <c r="H24" s="34" t="inlineStr">
        <is>
          <t>อมใต้ลิ้น วันละ 2 ครั้ง เช้า-บ่าย (3 โมง)</t>
        </is>
      </c>
      <c r="I24" s="35" t="n">
        <v>2</v>
      </c>
      <c r="J24" s="34"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35" t="n"/>
      <c r="L24" s="34" t="inlineStr">
        <is>
          <t>Coronary artery disease</t>
        </is>
      </c>
      <c r="M24" s="35" t="inlineStr">
        <is>
          <t>Clinic</t>
        </is>
      </c>
      <c r="N24" s="34" t="inlineStr">
        <is>
          <t>ข้อ 22 Pharma Plus เล่มม่วง (เฉลยข้อ ข)</t>
        </is>
      </c>
      <c r="O24" s="35" t="inlineStr">
        <is>
          <t>Mock</t>
        </is>
      </c>
      <c r="P24" s="35" t="inlineStr">
        <is>
          <t>Pharma Plus เล่มม่วง</t>
        </is>
      </c>
    </row>
    <row r="25" ht="409.6" customHeight="1" s="49">
      <c r="A25" s="33" t="n">
        <v>23</v>
      </c>
      <c r="B25" s="34" t="inlineStr">
        <is>
          <t>ข้อใดไม่ใช่เหตุผลในการเลือกจ่ายยาคุมชนิด Progestin เพียงตัวเดียว (POPs) แทนการจ่ายยาคุมชนิดฮอร์โมนรวม (COCs)</t>
        </is>
      </c>
      <c r="C25" s="35" t="n"/>
      <c r="D25" s="34" t="inlineStr">
        <is>
          <t>มีภาวะปวดหัวไมเกรนรุนแรง</t>
        </is>
      </c>
      <c r="E25" s="34" t="inlineStr">
        <is>
          <t>อยู่ระหว่างการให้นมบุตร</t>
        </is>
      </c>
      <c r="F25" s="34" t="inlineStr">
        <is>
          <t>มีเลือดออกกระปริดกระปรอย</t>
        </is>
      </c>
      <c r="G25" s="34" t="inlineStr">
        <is>
          <t>มีโรคเกี่ยวกับหลอดเลือดหัวใจ</t>
        </is>
      </c>
      <c r="H25" s="34" t="inlineStr">
        <is>
          <t>มีอาการคลื่นไส้ อาเจียนจากเอสโตรเจน</t>
        </is>
      </c>
      <c r="I25" s="35" t="n">
        <v>3</v>
      </c>
      <c r="J25" s="34"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35" t="n"/>
      <c r="L25" s="34" t="inlineStr">
        <is>
          <t>Contraception &amp; Cardiovascular Risk</t>
        </is>
      </c>
      <c r="M25" s="35" t="inlineStr">
        <is>
          <t>Clinic</t>
        </is>
      </c>
      <c r="N25" s="34" t="inlineStr">
        <is>
          <t>Mock PLE-CC 1 ข้อ 88</t>
        </is>
      </c>
      <c r="O25" s="35" t="inlineStr">
        <is>
          <t>Mock</t>
        </is>
      </c>
      <c r="P25" s="35" t="inlineStr">
        <is>
          <t>Mock RxCU83</t>
        </is>
      </c>
      <c r="Q25" s="2" t="n"/>
    </row>
    <row r="26" ht="409.6" customHeight="1" s="49">
      <c r="A26" s="33" t="n">
        <v>24</v>
      </c>
      <c r="B26" s="34"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35" t="n"/>
      <c r="D26" s="34" t="inlineStr">
        <is>
          <t>Isoniazid ส่งผลให้ระดับยา warfarin ลดลง</t>
        </is>
      </c>
      <c r="E26" s="34" t="inlineStr">
        <is>
          <t>Rifampin ส่งผลให้ระดับยา warfarin ลดลง</t>
        </is>
      </c>
      <c r="F26" s="34" t="inlineStr">
        <is>
          <t>Pyrazinamide ส่งผลให้ระดับยา warfarin เพิ่มขึ้น</t>
        </is>
      </c>
      <c r="G26" s="34" t="inlineStr">
        <is>
          <t>Ethambutol ส่งผลให้ระดับยา warfarin ลดลง</t>
        </is>
      </c>
      <c r="H26" s="34" t="inlineStr">
        <is>
          <t>ยาทุกตัวในสูตรยารักษาวัณโรคไม่ส่งผลต่อระดับยา warfarin</t>
        </is>
      </c>
      <c r="I26" s="35" t="n">
        <v>2</v>
      </c>
      <c r="J26" s="34"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35" t="n"/>
      <c r="L26" s="34" t="inlineStr">
        <is>
          <t>Anticoagulation &amp; Arrhythmia</t>
        </is>
      </c>
      <c r="M26" s="35" t="inlineStr">
        <is>
          <t>Clinic</t>
        </is>
      </c>
      <c r="N26" s="34" t="inlineStr">
        <is>
          <t>Mock PLE-CC 1 ข้อ 97</t>
        </is>
      </c>
      <c r="O26" s="35" t="inlineStr">
        <is>
          <t>Mock</t>
        </is>
      </c>
      <c r="P26" s="35" t="inlineStr">
        <is>
          <t>Mock RxCU83</t>
        </is>
      </c>
      <c r="Q26" s="2" t="n"/>
    </row>
    <row r="27" ht="409.6" customHeight="1" s="49">
      <c r="A27" s="33" t="n">
        <v>25</v>
      </c>
      <c r="B27" s="34"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35" t="n"/>
      <c r="D27" s="34" t="inlineStr">
        <is>
          <t>Enalapril</t>
        </is>
      </c>
      <c r="E27" s="34" t="inlineStr">
        <is>
          <t>Amlodipine</t>
        </is>
      </c>
      <c r="F27" s="34" t="inlineStr">
        <is>
          <t>Metformin</t>
        </is>
      </c>
      <c r="G27" s="34" t="inlineStr">
        <is>
          <t>Theophylline</t>
        </is>
      </c>
      <c r="H27" s="34" t="inlineStr">
        <is>
          <t>Tiotropium</t>
        </is>
      </c>
      <c r="I27" s="35" t="n">
        <v>4</v>
      </c>
      <c r="J27" s="34"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35" t="n"/>
      <c r="L27" s="34" t="inlineStr">
        <is>
          <t>Cardiovascular &amp; Pulmonary Pharmacology</t>
        </is>
      </c>
      <c r="M27" s="35" t="inlineStr">
        <is>
          <t>Clinic</t>
        </is>
      </c>
      <c r="N27" s="34" t="inlineStr">
        <is>
          <t>PLE_CC1_2567_Key ข้อ 2</t>
        </is>
      </c>
      <c r="O27" s="35" t="inlineStr">
        <is>
          <t>ข้อสอบจริง</t>
        </is>
      </c>
      <c r="P27" s="35" t="inlineStr">
        <is>
          <t>ปี 2567</t>
        </is>
      </c>
      <c r="Q27" s="2" t="n"/>
    </row>
    <row r="28" ht="409.6" customHeight="1" s="49">
      <c r="A28" s="33" t="n">
        <v>26</v>
      </c>
      <c r="B28" s="34" t="inlineStr">
        <is>
          <t>ยาตัวใดต่อไปนี้มีฤทธิ์ยับยั้งผลของ Angiotensin II ได้โดยตรงที่ตัวรับมากที่สุด (Direct Angiotensin II Receptor Blocker)</t>
        </is>
      </c>
      <c r="C28" s="35" t="n"/>
      <c r="D28" s="34" t="inlineStr">
        <is>
          <t>Aliskiren</t>
        </is>
      </c>
      <c r="E28" s="34" t="inlineStr">
        <is>
          <t>Enalapril</t>
        </is>
      </c>
      <c r="F28" s="34" t="inlineStr">
        <is>
          <t>Losartan</t>
        </is>
      </c>
      <c r="G28" s="34" t="inlineStr">
        <is>
          <t>Carvedilol</t>
        </is>
      </c>
      <c r="H28" s="34" t="inlineStr">
        <is>
          <t>Furosemide</t>
        </is>
      </c>
      <c r="I28" s="35" t="n">
        <v>3</v>
      </c>
      <c r="J28" s="34"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35" t="n"/>
      <c r="L28" s="34" t="inlineStr">
        <is>
          <t>Hypertension</t>
        </is>
      </c>
      <c r="M28" s="35" t="inlineStr">
        <is>
          <t>Clinic</t>
        </is>
      </c>
      <c r="N28" s="34" t="inlineStr">
        <is>
          <t>PLE_CC1_2567_Key ข้อ 1</t>
        </is>
      </c>
      <c r="O28" s="35" t="inlineStr">
        <is>
          <t>ข้อสอบจริง</t>
        </is>
      </c>
      <c r="P28" s="35" t="inlineStr">
        <is>
          <t>ปี 2567</t>
        </is>
      </c>
    </row>
    <row r="29" ht="409.6" customHeight="1" s="49">
      <c r="A29" s="33" t="n">
        <v>27</v>
      </c>
      <c r="B29" s="34"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35" t="n"/>
      <c r="D29" s="34" t="inlineStr">
        <is>
          <t>กระตุ้น transcription factor SREBP-2 เพื่อเพิ่มการแสดงออกของ LDL receptors บนผิวเซลล์ตับ</t>
        </is>
      </c>
      <c r="E29" s="34" t="inlineStr">
        <is>
          <t>ยับยั้งการแสดงออกของ LDL receptors บนผิวเซลล์ตับเพื่อลดการดูดกลับไขมัน</t>
        </is>
      </c>
      <c r="F29" s="34" t="inlineStr">
        <is>
          <t>กระตุ้นเอนไซม์ PCSK9 ให้ทำลาย LDL receptors ในกระแสเลือด</t>
        </is>
      </c>
      <c r="G29" s="34" t="inlineStr">
        <is>
          <t>ยับยั้งการทำงานของ Lipoprotein lipase (LPL) ที่ผนังหลอดเลือด</t>
        </is>
      </c>
      <c r="H29" s="34" t="inlineStr">
        <is>
          <t>เพิ่มการสังเคราะห์ Apolipoprotein B-100 ในเซลล์ตับ</t>
        </is>
      </c>
      <c r="I29" s="35" t="n">
        <v>1</v>
      </c>
      <c r="J29" s="34"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35" t="n"/>
      <c r="L29" s="34" t="inlineStr">
        <is>
          <t>Dyslipidemias</t>
        </is>
      </c>
      <c r="M29" s="35" t="inlineStr">
        <is>
          <t>Clinic</t>
        </is>
      </c>
      <c r="N29" s="34" t="inlineStr">
        <is>
          <t>PLE_CC1_2567_Key ข้อ 2</t>
        </is>
      </c>
      <c r="O29" s="35" t="inlineStr">
        <is>
          <t>ข้อสอบจริง</t>
        </is>
      </c>
      <c r="P29" s="35" t="inlineStr">
        <is>
          <t>ปี 2567</t>
        </is>
      </c>
    </row>
    <row r="30" ht="409.6" customHeight="1" s="49">
      <c r="A30" s="33" t="n">
        <v>28</v>
      </c>
      <c r="B30" s="34" t="inlineStr">
        <is>
          <t>กลไกการออกฤทธิ์ของยากลุ่ม Statins ที่ส่งผลให้ระดับคอเลสเตอรอลชนิด LDL ในเลือดลดลงคือข้อใด</t>
        </is>
      </c>
      <c r="C30" s="35" t="n"/>
      <c r="D30" s="34" t="inlineStr">
        <is>
          <t>ยับยั้งเอนไซม์ HMG-CoA reductase และเพิ่มจำนวน LDL receptors ที่ตับ</t>
        </is>
      </c>
      <c r="E30" s="34" t="inlineStr">
        <is>
          <t>5-alpha reductase inhibitor</t>
        </is>
      </c>
      <c r="F30" s="34" t="inlineStr">
        <is>
          <t>Aldose reductase inhibitor</t>
        </is>
      </c>
      <c r="G30" s="34" t="inlineStr">
        <is>
          <t>Dihydrofolate reductase inhibitor</t>
        </is>
      </c>
      <c r="H30" s="34" t="inlineStr">
        <is>
          <t>Dihydropteroate synthase inhibitor</t>
        </is>
      </c>
      <c r="I30" s="35" t="n">
        <v>1</v>
      </c>
      <c r="J30" s="34"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35" t="n"/>
      <c r="L30" s="34" t="inlineStr">
        <is>
          <t>Dyslipidemias</t>
        </is>
      </c>
      <c r="M30" s="35" t="inlineStr">
        <is>
          <t>Clinic</t>
        </is>
      </c>
      <c r="N30" s="34" t="inlineStr">
        <is>
          <t>PLE_CC1_2567_Key ข้อ 4</t>
        </is>
      </c>
      <c r="O30" s="35" t="inlineStr">
        <is>
          <t>ข้อสอบจริง</t>
        </is>
      </c>
      <c r="P30" s="35" t="inlineStr">
        <is>
          <t>ปี 2567</t>
        </is>
      </c>
      <c r="Q30" s="2" t="n"/>
    </row>
    <row r="31" ht="409.6" customHeight="1" s="49">
      <c r="A31" s="33" t="n">
        <v>29</v>
      </c>
      <c r="B31" s="34"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35" t="n"/>
      <c r="D31" s="34" t="inlineStr">
        <is>
          <t>Rhabdomyolysis</t>
        </is>
      </c>
      <c r="E31" s="34" t="inlineStr">
        <is>
          <t>Severe Hypotension</t>
        </is>
      </c>
      <c r="F31" s="34" t="inlineStr">
        <is>
          <t>Hyperkalemia</t>
        </is>
      </c>
      <c r="G31" s="34" t="inlineStr">
        <is>
          <t>Bradycardia</t>
        </is>
      </c>
      <c r="H31" s="34" t="inlineStr">
        <is>
          <t>Nausea and Vomiting</t>
        </is>
      </c>
      <c r="I31" s="35" t="n">
        <v>1</v>
      </c>
      <c r="J31" s="34"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35" t="n"/>
      <c r="L31" s="34" t="inlineStr">
        <is>
          <t>Dyslipidemias</t>
        </is>
      </c>
      <c r="M31" s="35" t="inlineStr">
        <is>
          <t>Clinic</t>
        </is>
      </c>
      <c r="N31" s="34" t="inlineStr">
        <is>
          <t>PLE_CC1_2567_Key ข้อ 5</t>
        </is>
      </c>
      <c r="O31" s="35" t="inlineStr">
        <is>
          <t>ข้อสอบจริง</t>
        </is>
      </c>
      <c r="P31" s="35" t="inlineStr">
        <is>
          <t>ปี 2567</t>
        </is>
      </c>
      <c r="Q31" s="2" t="n"/>
    </row>
    <row r="32" ht="409.6" customHeight="1" s="49">
      <c r="A32" s="33" t="n">
        <v>30</v>
      </c>
      <c r="B32" s="34"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35" t="n"/>
      <c r="D32" s="34" t="inlineStr">
        <is>
          <t>Rosuvastatin</t>
        </is>
      </c>
      <c r="E32" s="34" t="inlineStr">
        <is>
          <t>Simvastatin</t>
        </is>
      </c>
      <c r="F32" s="34" t="inlineStr">
        <is>
          <t>Lovastatin</t>
        </is>
      </c>
      <c r="G32" s="34" t="inlineStr">
        <is>
          <t>Pravastatin</t>
        </is>
      </c>
      <c r="H32" s="34" t="inlineStr">
        <is>
          <t>Fluvastatin IR</t>
        </is>
      </c>
      <c r="I32" s="35" t="n">
        <v>1</v>
      </c>
      <c r="J32" s="34"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35" t="n"/>
      <c r="L32" s="34" t="inlineStr">
        <is>
          <t>Dyslipidemias</t>
        </is>
      </c>
      <c r="M32" s="35" t="inlineStr">
        <is>
          <t>Clinic</t>
        </is>
      </c>
      <c r="N32" s="34" t="inlineStr">
        <is>
          <t>PLE_CC1_2567_Key ข้อ 6</t>
        </is>
      </c>
      <c r="O32" s="35" t="inlineStr">
        <is>
          <t>ข้อสอบจริง</t>
        </is>
      </c>
      <c r="P32" s="35" t="inlineStr">
        <is>
          <t>ปี 2567</t>
        </is>
      </c>
      <c r="Q32" s="2" t="n"/>
    </row>
    <row r="33" ht="409.6" customHeight="1" s="49">
      <c r="A33" s="33" t="n">
        <v>31</v>
      </c>
      <c r="B33" s="34" t="inlineStr">
        <is>
          <t>ในตำรับยาเม็ดหรือสารละลายยาฉีด Edetate disodium (Disodium EDTA) ทำหน้าที่เป็นสารช่วยทางเภสัชกรรม (Excipient) ชนิดใด</t>
        </is>
      </c>
      <c r="C33" s="35" t="n"/>
      <c r="D33" s="34" t="inlineStr">
        <is>
          <t>Buffering agent</t>
        </is>
      </c>
      <c r="E33" s="34" t="inlineStr">
        <is>
          <t>Chelating agent</t>
        </is>
      </c>
      <c r="F33" s="34" t="inlineStr">
        <is>
          <t>pH adjustment</t>
        </is>
      </c>
      <c r="G33" s="34" t="inlineStr">
        <is>
          <t>Tonicity agent</t>
        </is>
      </c>
      <c r="H33" s="34" t="inlineStr">
        <is>
          <t>Preservative</t>
        </is>
      </c>
      <c r="I33" s="35" t="n">
        <v>2</v>
      </c>
      <c r="J33" s="34"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35" t="n"/>
      <c r="L33" s="34" t="inlineStr">
        <is>
          <t>Pharmaceutics &amp; Excipients</t>
        </is>
      </c>
      <c r="M33" s="35" t="inlineStr">
        <is>
          <t>Clinic</t>
        </is>
      </c>
      <c r="N33" s="34" t="inlineStr">
        <is>
          <t>PLE_CC1_2567_Key ข้อ 7</t>
        </is>
      </c>
      <c r="O33" s="35" t="inlineStr">
        <is>
          <t>ข้อสอบจริง</t>
        </is>
      </c>
      <c r="P33" s="35" t="inlineStr">
        <is>
          <t>ปี 2567</t>
        </is>
      </c>
      <c r="Q33" s="2" t="n"/>
    </row>
    <row r="34" ht="409.6" customHeight="1" s="49">
      <c r="A34" s="33" t="n">
        <v>32</v>
      </c>
      <c r="B34" s="34"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35" t="n"/>
      <c r="D34" s="34" t="inlineStr">
        <is>
          <t>Fentanyl</t>
        </is>
      </c>
      <c r="E34" s="34" t="inlineStr">
        <is>
          <t>Thiamine</t>
        </is>
      </c>
      <c r="F34" s="34" t="inlineStr">
        <is>
          <t>Naloxone</t>
        </is>
      </c>
      <c r="G34" s="34" t="inlineStr">
        <is>
          <t>Flumazenil</t>
        </is>
      </c>
      <c r="H34" s="34" t="inlineStr">
        <is>
          <t>Bromocriptine</t>
        </is>
      </c>
      <c r="I34" s="35" t="n">
        <v>3</v>
      </c>
      <c r="J34" s="34"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35" t="n"/>
      <c r="L34" s="34" t="inlineStr">
        <is>
          <t>Toxicology &amp; Critical Care</t>
        </is>
      </c>
      <c r="M34" s="35" t="inlineStr">
        <is>
          <t>Clinic</t>
        </is>
      </c>
      <c r="N34" s="34" t="inlineStr">
        <is>
          <t>PLE_CC1_2567_Key ข้อ 14</t>
        </is>
      </c>
      <c r="O34" s="35" t="inlineStr">
        <is>
          <t>ข้อสอบจริง</t>
        </is>
      </c>
      <c r="P34" s="35" t="inlineStr">
        <is>
          <t>ปี 2567</t>
        </is>
      </c>
      <c r="Q34" s="2" t="n"/>
    </row>
    <row r="35" ht="409.6" customHeight="1" s="49">
      <c r="A35" s="33" t="n">
        <v>33</v>
      </c>
      <c r="B35" s="34"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35" t="n"/>
      <c r="D35" s="34" t="inlineStr">
        <is>
          <t>Docusate sodium</t>
        </is>
      </c>
      <c r="E35" s="34" t="inlineStr">
        <is>
          <t>Bisacodyl tablet</t>
        </is>
      </c>
      <c r="F35" s="34" t="inlineStr">
        <is>
          <t>Milk of Magnesia (MOM)</t>
        </is>
      </c>
      <c r="G35" s="34" t="inlineStr">
        <is>
          <t>Glycerin suppository</t>
        </is>
      </c>
      <c r="H35" s="34" t="inlineStr">
        <is>
          <t>Psyllium husk</t>
        </is>
      </c>
      <c r="I35" s="35" t="n">
        <v>4</v>
      </c>
      <c r="J35" s="34"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35" t="n"/>
      <c r="L35" s="34" t="inlineStr">
        <is>
          <t>Cardiovascular Pharmacology &amp; ADR Management</t>
        </is>
      </c>
      <c r="M35" s="35" t="inlineStr">
        <is>
          <t>Clinic</t>
        </is>
      </c>
      <c r="N35" s="34" t="inlineStr">
        <is>
          <t>PLE_CC1_2567_Key ข้อ 24</t>
        </is>
      </c>
      <c r="O35" s="35" t="inlineStr">
        <is>
          <t>ข้อสอบจริง</t>
        </is>
      </c>
      <c r="P35" s="35" t="inlineStr">
        <is>
          <t>ปี 2567</t>
        </is>
      </c>
      <c r="Q35" s="2" t="n"/>
    </row>
    <row r="36" ht="409.6" customHeight="1" s="49">
      <c r="A36" s="33" t="n">
        <v>34</v>
      </c>
      <c r="B36" s="34"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35" t="n"/>
      <c r="D36" s="34" t="inlineStr">
        <is>
          <t>Simvastatin 40 mg hs</t>
        </is>
      </c>
      <c r="E36" s="34" t="inlineStr">
        <is>
          <t>Rosuvastatin 40 mg hs</t>
        </is>
      </c>
      <c r="F36" s="34" t="inlineStr">
        <is>
          <t>Pravastatin 20 mg hs</t>
        </is>
      </c>
      <c r="G36" s="34" t="inlineStr">
        <is>
          <t>Atorvastatin 40 mg hs</t>
        </is>
      </c>
      <c r="H36" s="34" t="inlineStr">
        <is>
          <t>Fluvastatin 20 mg hs</t>
        </is>
      </c>
      <c r="I36" s="35" t="n">
        <v>4</v>
      </c>
      <c r="J36" s="34"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35" t="n"/>
      <c r="L36" s="34" t="inlineStr">
        <is>
          <t>Dyslipidemias &amp; Renal Impairment</t>
        </is>
      </c>
      <c r="M36" s="35" t="inlineStr">
        <is>
          <t>Clinic</t>
        </is>
      </c>
      <c r="N36" s="34" t="inlineStr">
        <is>
          <t>PLE_CC1_2567_Key ข้อ 51</t>
        </is>
      </c>
      <c r="O36" s="35" t="inlineStr">
        <is>
          <t>ข้อสอบจริง</t>
        </is>
      </c>
      <c r="P36" s="35" t="inlineStr">
        <is>
          <t>ปี 2567</t>
        </is>
      </c>
      <c r="Q36" s="2" t="n"/>
    </row>
    <row r="37" ht="409.6" customHeight="1" s="49">
      <c r="A37" s="33" t="n">
        <v>35</v>
      </c>
      <c r="B37" s="34" t="inlineStr">
        <is>
          <t>ข้อใดเป็นข้อห้ามใช้เด็ดขาด (Absolute Contraindication) ของยากลุ่ม Statins</t>
        </is>
      </c>
      <c r="C37" s="35" t="n"/>
      <c r="D37" s="34" t="inlineStr">
        <is>
          <t>การติดเชื้อในทางเดินปัสสาวะ</t>
        </is>
      </c>
      <c r="E37" s="34" t="inlineStr">
        <is>
          <t>นิ่วในถุงน้ำดี</t>
        </is>
      </c>
      <c r="F37" s="34" t="inlineStr">
        <is>
          <t>ภาวะตั้งครรภ์และให้นมบุตร</t>
        </is>
      </c>
      <c r="G37" s="34" t="inlineStr">
        <is>
          <t>โรคไตเรื้อรัง ระยะ 3a</t>
        </is>
      </c>
      <c r="H37" s="34" t="inlineStr">
        <is>
          <t>โรคหลอดเลือดสมองขาดเลือด</t>
        </is>
      </c>
      <c r="I37" s="35" t="n">
        <v>3</v>
      </c>
      <c r="J37" s="34"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35" t="n"/>
      <c r="L37" s="34" t="inlineStr">
        <is>
          <t>Dyslipidemias</t>
        </is>
      </c>
      <c r="M37" s="35" t="inlineStr">
        <is>
          <t>Clinic</t>
        </is>
      </c>
      <c r="N37" s="34" t="inlineStr">
        <is>
          <t>PLE_CC1_2567_Key ข้อ 52</t>
        </is>
      </c>
      <c r="O37" s="35" t="inlineStr">
        <is>
          <t>ข้อสอบจริง</t>
        </is>
      </c>
      <c r="P37" s="35" t="inlineStr">
        <is>
          <t>ปี 2567</t>
        </is>
      </c>
      <c r="Q37" s="2" t="n"/>
    </row>
    <row r="38" ht="409.6" customHeight="1" s="49">
      <c r="A38" s="33" t="n">
        <v>36</v>
      </c>
      <c r="B38" s="34"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35" t="n"/>
      <c r="D38" s="34" t="inlineStr">
        <is>
          <t>Atorvastatin สามารถใช้ขนาดยาสูง 40-80 mg/day ได้โดยไม่ต้องปรับขนาดยาตามค่าการทำงานของไต</t>
        </is>
      </c>
      <c r="E38" s="34" t="inlineStr">
        <is>
          <t>Rosuvastatin สามารถปรับเพิ่มขนาดยาได้สูงสุดถึง 40 mg/day ในผู้ป่วยไตเรื้อรังทุกระยะ</t>
        </is>
      </c>
      <c r="F38" s="34" t="inlineStr">
        <is>
          <t>ห้ามใช้ยากลุ่ม Statins ทุกชนิดในผู้ป่วยที่มีค่า eGFR &lt; 60 mL/min/1.73 m2</t>
        </is>
      </c>
      <c r="G38" s="34" t="inlineStr">
        <is>
          <t>ควรเปลี่ยนไปใช้ Gemfibrozil เดี่ยวๆ แทน Statin เพื่อป้องกันพิษต่อไต</t>
        </is>
      </c>
      <c r="H38" s="34" t="inlineStr">
        <is>
          <t>ต้องลดขนาดยา Atorvastatin ลงครึ่งหนึ่งเสมอเมื่อค่า eGFR ต่ำกว่า 60 mL/min/1.73 m2</t>
        </is>
      </c>
      <c r="I38" s="35" t="n">
        <v>1</v>
      </c>
      <c r="J38" s="34"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35" t="n"/>
      <c r="L38" s="34" t="inlineStr">
        <is>
          <t>Dyslipidemias &amp; Renal Impairment</t>
        </is>
      </c>
      <c r="M38" s="35" t="inlineStr">
        <is>
          <t>Clinic</t>
        </is>
      </c>
      <c r="N38" s="34" t="inlineStr">
        <is>
          <t>PLE_CC1_2567_Key ข้อ 52</t>
        </is>
      </c>
      <c r="O38" s="35" t="inlineStr">
        <is>
          <t>ข้อสอบจริง</t>
        </is>
      </c>
      <c r="P38" s="35" t="inlineStr">
        <is>
          <t>ปี 2567</t>
        </is>
      </c>
      <c r="Q38" s="2" t="n"/>
    </row>
    <row r="39" ht="409.6" customHeight="1" s="49">
      <c r="A39" s="33" t="n">
        <v>37</v>
      </c>
      <c r="B39" s="34"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35" t="n"/>
      <c r="D39" s="34" t="inlineStr">
        <is>
          <t>ระดับการติดนิโคตินต่ำมาก (Low dependence: HSI 0-1)</t>
        </is>
      </c>
      <c r="E39" s="34" t="inlineStr">
        <is>
          <t>ระดับการติดนิโคตินปานกลาง (Moderate dependence: HSI 2-3)</t>
        </is>
      </c>
      <c r="F39" s="34" t="inlineStr">
        <is>
          <t>ระดับการติดนิโคตินสูง (High / Heavy dependence: HSI 5-6)</t>
        </is>
      </c>
      <c r="G39" s="34" t="inlineStr">
        <is>
          <t>ไม่สามารถประเมินได้จากข้อมูลที่มีอยู่</t>
        </is>
      </c>
      <c r="H39" s="34" t="inlineStr">
        <is>
          <t>ผู้ป่วยไม่มีภาวะติดนิโคตินทางสรีรวิทยา</t>
        </is>
      </c>
      <c r="I39" s="35" t="n">
        <v>3</v>
      </c>
      <c r="J39" s="34"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35" t="n"/>
      <c r="L39" s="34" t="inlineStr">
        <is>
          <t>Cardiovascular Risk &amp; Smoking Cessation</t>
        </is>
      </c>
      <c r="M39" s="35" t="inlineStr">
        <is>
          <t>Clinic</t>
        </is>
      </c>
      <c r="N39" s="34" t="inlineStr">
        <is>
          <t>PLE_CC1_2567_Key ข้อ 55</t>
        </is>
      </c>
      <c r="O39" s="35" t="inlineStr">
        <is>
          <t>ข้อสอบจริง</t>
        </is>
      </c>
      <c r="P39" s="35" t="inlineStr">
        <is>
          <t>ปี 2567</t>
        </is>
      </c>
    </row>
    <row r="40" ht="409.6" customHeight="1" s="49">
      <c r="A40" s="33" t="n">
        <v>38</v>
      </c>
      <c r="B40" s="34" t="inlineStr">
        <is>
          <t>ยาลดความดันโลหิตในข้อใดต่อไปนี้ ส่งผลต่อการขยายหลอดเลือด (Vasodilation) น้อยที่สุด</t>
        </is>
      </c>
      <c r="C40" s="35" t="n"/>
      <c r="D40" s="34" t="inlineStr">
        <is>
          <t>Atenolol</t>
        </is>
      </c>
      <c r="E40" s="34" t="inlineStr">
        <is>
          <t>Amlodipine</t>
        </is>
      </c>
      <c r="F40" s="34" t="inlineStr">
        <is>
          <t>Prazosin</t>
        </is>
      </c>
      <c r="G40" s="34" t="inlineStr">
        <is>
          <t>Hydralazine</t>
        </is>
      </c>
      <c r="H40" s="34" t="inlineStr">
        <is>
          <t>Sodium Nitroprusside</t>
        </is>
      </c>
      <c r="I40" s="35" t="n">
        <v>1</v>
      </c>
      <c r="J40" s="34"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35" t="n"/>
      <c r="L40" s="34" t="inlineStr">
        <is>
          <t>Hypertension Pharmacology</t>
        </is>
      </c>
      <c r="M40" s="35" t="inlineStr">
        <is>
          <t>Clinic</t>
        </is>
      </c>
      <c r="N40" s="34" t="inlineStr">
        <is>
          <t>PLE_CC1_2567_Key ข้อ 84</t>
        </is>
      </c>
      <c r="O40" s="35" t="inlineStr">
        <is>
          <t>ข้อสอบจริง</t>
        </is>
      </c>
      <c r="P40" s="35" t="inlineStr">
        <is>
          <t>ปี 2567</t>
        </is>
      </c>
      <c r="Q40" s="2" t="n"/>
    </row>
    <row r="41" ht="409.6" customHeight="1" s="49">
      <c r="A41" s="33" t="n">
        <v>39</v>
      </c>
      <c r="B41" s="34"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35" t="n"/>
      <c r="D41" s="34" t="inlineStr">
        <is>
          <t>Rosuvastatin (มีหมู่ Sulfonamide และ Pyrimidine ring ที่จับกับประจุบวกได้ดี)</t>
        </is>
      </c>
      <c r="E41" s="34" t="inlineStr">
        <is>
          <t>Atorvastatin</t>
        </is>
      </c>
      <c r="F41" s="34" t="inlineStr">
        <is>
          <t>Simvastatin</t>
        </is>
      </c>
      <c r="G41" s="34" t="inlineStr">
        <is>
          <t>Pravastatin</t>
        </is>
      </c>
      <c r="H41" s="34" t="inlineStr">
        <is>
          <t>Pitavastatin</t>
        </is>
      </c>
      <c r="I41" s="35" t="n">
        <v>1</v>
      </c>
      <c r="J41" s="34"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35" t="n"/>
      <c r="L41" s="34" t="inlineStr">
        <is>
          <t>Dyslipidemias &amp; Drug Interactions</t>
        </is>
      </c>
      <c r="M41" s="35" t="inlineStr">
        <is>
          <t>Clinic</t>
        </is>
      </c>
      <c r="N41" s="34" t="inlineStr">
        <is>
          <t>PLE_CC1_2567_Key ข้อ 101</t>
        </is>
      </c>
      <c r="O41" s="35" t="inlineStr">
        <is>
          <t>ข้อสอบจริง</t>
        </is>
      </c>
      <c r="P41" s="35" t="inlineStr">
        <is>
          <t>ปี 2567</t>
        </is>
      </c>
    </row>
    <row r="42" ht="409.6" customHeight="1" s="49">
      <c r="A42" s="33" t="n">
        <v>40</v>
      </c>
      <c r="B42" s="34"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35" t="n"/>
      <c r="D42" s="34" t="inlineStr">
        <is>
          <t>การใช้ยา Naproxen เป็นเวลานาน</t>
        </is>
      </c>
      <c r="E42" s="34" t="inlineStr">
        <is>
          <t>อายุมากกว่า 65 ปี</t>
        </is>
      </c>
      <c r="F42" s="34" t="inlineStr">
        <is>
          <t>ภาวะโรคอ้วน (Obesity)</t>
        </is>
      </c>
      <c r="G42" s="34" t="inlineStr">
        <is>
          <t>การใช้ยา Aspirin ร่วมด้วยเป็นเวลานาน</t>
        </is>
      </c>
      <c r="H42" s="34" t="inlineStr">
        <is>
          <t>การติดเชื้อ Helicobacter pylori ในกระเพาะอาหาร</t>
        </is>
      </c>
      <c r="I42" s="35" t="n">
        <v>3</v>
      </c>
      <c r="J42" s="34"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35" t="n"/>
      <c r="L42" s="34" t="inlineStr">
        <is>
          <t>Cardiovascular Pharmacology &amp; GI Risk</t>
        </is>
      </c>
      <c r="M42" s="35" t="inlineStr">
        <is>
          <t>Clinic</t>
        </is>
      </c>
      <c r="N42" s="34" t="inlineStr">
        <is>
          <t>PLE_CC1_2567_Set1_Key ข้อ 8</t>
        </is>
      </c>
      <c r="O42" s="35" t="inlineStr">
        <is>
          <t>ข้อสอบจริง</t>
        </is>
      </c>
      <c r="P42" s="35" t="inlineStr">
        <is>
          <t>ปี 2567</t>
        </is>
      </c>
      <c r="Q42" s="2" t="n"/>
    </row>
    <row r="43" ht="409.6" customHeight="1" s="49">
      <c r="A43" s="33" t="n">
        <v>41</v>
      </c>
      <c r="B43" s="34"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35" t="n"/>
      <c r="D43" s="34" t="inlineStr">
        <is>
          <t>Bismuth quadruple therapy (PPI + Bismuth subsalicylate + Metronidazole + Tetracycline) นาน 14 วัน</t>
        </is>
      </c>
      <c r="E43" s="34" t="inlineStr">
        <is>
          <t>Clarithromycin triple therapy (PPI + Clarithromycin + Amoxicillin) นาน 7 วัน</t>
        </is>
      </c>
      <c r="F43" s="34" t="inlineStr">
        <is>
          <t>Levofloxacin triple therapy (PPI + Levofloxacin + Amoxicillin) นาน 10 วัน</t>
        </is>
      </c>
      <c r="G43" s="34" t="inlineStr">
        <is>
          <t>Dual therapy (PPI + Metronidazole) นาน 14 วัน</t>
        </is>
      </c>
      <c r="H43" s="34" t="inlineStr">
        <is>
          <t>Sequential therapy นาน 5 วัน</t>
        </is>
      </c>
      <c r="I43" s="35" t="n">
        <v>1</v>
      </c>
      <c r="J43" s="34"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35" t="n"/>
      <c r="L43" s="34" t="inlineStr">
        <is>
          <t>Cardiovascular &amp; GI Comorbidities</t>
        </is>
      </c>
      <c r="M43" s="35" t="inlineStr">
        <is>
          <t>Clinic</t>
        </is>
      </c>
      <c r="N43" s="34" t="inlineStr">
        <is>
          <t>PLE_CC1_2567_Set1_Key ข้อ 9</t>
        </is>
      </c>
      <c r="O43" s="35" t="inlineStr">
        <is>
          <t>ข้อสอบจริง</t>
        </is>
      </c>
      <c r="P43" s="35" t="inlineStr">
        <is>
          <t>ปี 2567</t>
        </is>
      </c>
      <c r="Q43" s="2" t="n"/>
    </row>
    <row r="44" ht="409.6" customHeight="1" s="49">
      <c r="A44" s="33" t="n">
        <v>42</v>
      </c>
      <c r="B44" s="34"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4" s="35" t="n"/>
      <c r="D44" s="34" t="inlineStr">
        <is>
          <t>Left Ventricular Hypertrophy (LVH) และกล้ามเนื้อหัวใจขาดเลือด</t>
        </is>
      </c>
      <c r="E44" s="34" t="inlineStr">
        <is>
          <t>Type I Hypersensitivity reaction</t>
        </is>
      </c>
      <c r="F44" s="34" t="inlineStr">
        <is>
          <t>Type II Cytotoxic reaction</t>
        </is>
      </c>
      <c r="G44" s="34" t="inlineStr">
        <is>
          <t>Osteoarthritis ของข้อเข่า</t>
        </is>
      </c>
      <c r="H44" s="34" t="inlineStr">
        <is>
          <t>Acute Appendicitis</t>
        </is>
      </c>
      <c r="I44" s="35" t="n">
        <v>1</v>
      </c>
      <c r="J44" s="34"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4" s="35" t="n"/>
      <c r="L44" s="34" t="inlineStr">
        <is>
          <t>Hypertension &amp; Target Organ Damage</t>
        </is>
      </c>
      <c r="M44" s="35" t="inlineStr">
        <is>
          <t>Clinic</t>
        </is>
      </c>
      <c r="N44" s="34" t="inlineStr">
        <is>
          <t>PLE_CC1_2567_Set1_Key ข้อ 83</t>
        </is>
      </c>
      <c r="O44" s="35" t="inlineStr">
        <is>
          <t>ข้อสอบจริง</t>
        </is>
      </c>
      <c r="P44" s="35" t="inlineStr">
        <is>
          <t>ปี 2567</t>
        </is>
      </c>
    </row>
    <row r="45" ht="409.6" customHeight="1" s="49">
      <c r="A45" s="33" t="n">
        <v>43</v>
      </c>
      <c r="B45" s="34"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5" s="35" t="n"/>
      <c r="D45" s="34" t="inlineStr">
        <is>
          <t>High normal</t>
        </is>
      </c>
      <c r="E45" s="34" t="inlineStr">
        <is>
          <t>Hypertension Grade 1 (ระดับที่ 1)</t>
        </is>
      </c>
      <c r="F45" s="34" t="inlineStr">
        <is>
          <t>Hypertension Grade 2 (ระดับที่ 2)</t>
        </is>
      </c>
      <c r="G45" s="34" t="inlineStr">
        <is>
          <t>Hypertension Grade 3 (ระดับที่ 3)</t>
        </is>
      </c>
      <c r="H45" s="34" t="inlineStr">
        <is>
          <t>Isolated systolic hypertension</t>
        </is>
      </c>
      <c r="I45" s="35" t="n">
        <v>2</v>
      </c>
      <c r="J45" s="34"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5" s="35" t="n"/>
      <c r="L45" s="34" t="inlineStr">
        <is>
          <t>Hypertension</t>
        </is>
      </c>
      <c r="M45" s="35" t="inlineStr">
        <is>
          <t>Clinic</t>
        </is>
      </c>
      <c r="N45" s="34" t="inlineStr">
        <is>
          <t>PLE-CC1 ปี 2566 Day 1 ข้อ 9</t>
        </is>
      </c>
      <c r="O45" s="35" t="inlineStr">
        <is>
          <t>ข้อสอบจริง</t>
        </is>
      </c>
      <c r="P45" s="35" t="inlineStr">
        <is>
          <t>ปี 2567</t>
        </is>
      </c>
      <c r="Q45" s="2" t="n"/>
    </row>
    <row r="46" ht="409.6" customHeight="1" s="49">
      <c r="A46" s="33" t="n">
        <v>44</v>
      </c>
      <c r="B46" s="34" t="inlineStr">
        <is>
          <t>ข้อใดกล่าว 'ไม่ถูกต้อง' เกี่ยวกับคุณสมบัติทางเภสัชจลนศาสตร์และเภสัชวิทยาของยา Rosuvastatin</t>
        </is>
      </c>
      <c r="C46" s="35" t="n"/>
      <c r="D46" s="34" t="inlineStr">
        <is>
          <t>มีคุณสมบัติชอบน้ำ (Hydrophilic statin)</t>
        </is>
      </c>
      <c r="E46" s="34" t="inlineStr">
        <is>
          <t>ถูกเปลี่ยนแปลงสภาพผ่านเอนไซม์ CYP3A4 เป็นหลักในตับ</t>
        </is>
      </c>
      <c r="F46" s="34" t="inlineStr">
        <is>
          <t>ส่วนใหญ่ขับออกทางอุจจาระและน้ำดีในรูปเดิมที่ไม่เปลี่ยนแปลง</t>
        </is>
      </c>
      <c r="G46" s="34" t="inlineStr">
        <is>
          <t>ถูกเปลี่ยนแปลงสภาพผ่านเอนไซม์ CYP2C9 เล็กน้อย (ประมาณ 10%)</t>
        </is>
      </c>
      <c r="H46" s="34" t="inlineStr">
        <is>
          <t>มีค่าครึ่งชีวิตการกำจัดยา (Elimination half-life) ยาวนานประมาณ 19 ชั่วโมง</t>
        </is>
      </c>
      <c r="I46" s="35" t="n">
        <v>2</v>
      </c>
      <c r="J46" s="34"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6" s="35" t="n"/>
      <c r="L46" s="34" t="inlineStr">
        <is>
          <t>Dyslipidemias Pharmacology</t>
        </is>
      </c>
      <c r="M46" s="35" t="inlineStr">
        <is>
          <t>Clinic</t>
        </is>
      </c>
      <c r="N46" s="34" t="inlineStr">
        <is>
          <t>PLE-CC1 ปี 2566 Day 1 ข้อ 19</t>
        </is>
      </c>
      <c r="O46" s="35" t="inlineStr">
        <is>
          <t>ข้อสอบจริง</t>
        </is>
      </c>
      <c r="P46" s="35" t="inlineStr">
        <is>
          <t>ปี 2566</t>
        </is>
      </c>
    </row>
    <row r="47" ht="409.6" customHeight="1" s="49">
      <c r="A47" s="33" t="n">
        <v>45</v>
      </c>
      <c r="B47" s="34"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7" s="35" t="n"/>
      <c r="D47" s="34" t="inlineStr">
        <is>
          <t>Fenofibrate 160 mg OD</t>
        </is>
      </c>
      <c r="E47" s="34" t="inlineStr">
        <is>
          <t>Gemfibrozil 600 mg BID</t>
        </is>
      </c>
      <c r="F47" s="34" t="inlineStr">
        <is>
          <t>ปรับเพิ่ม Rosuvastatin เป็น 40 mg OD</t>
        </is>
      </c>
      <c r="G47" s="34" t="inlineStr">
        <is>
          <t>Spironolactone 25 mg OD</t>
        </is>
      </c>
      <c r="H47" s="34" t="inlineStr">
        <is>
          <t>Niacin immediate release 1000 mg BID</t>
        </is>
      </c>
      <c r="I47" s="35" t="n">
        <v>1</v>
      </c>
      <c r="J47" s="34"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7" s="35" t="n"/>
      <c r="L47" s="34" t="inlineStr">
        <is>
          <t>Dyslipidemias</t>
        </is>
      </c>
      <c r="M47" s="35" t="inlineStr">
        <is>
          <t>Clinic</t>
        </is>
      </c>
      <c r="N47" s="34" t="inlineStr">
        <is>
          <t>PLE-CC1 ปี 2566 Day 1 ข้อ 20</t>
        </is>
      </c>
      <c r="O47" s="35" t="inlineStr">
        <is>
          <t>ข้อสอบจริง</t>
        </is>
      </c>
      <c r="P47" s="35" t="inlineStr">
        <is>
          <t>ปี 2566</t>
        </is>
      </c>
    </row>
    <row r="48" ht="409.6" customHeight="1" s="49">
      <c r="A48" s="33" t="n">
        <v>46</v>
      </c>
      <c r="B48" s="34"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48" s="35" t="n"/>
      <c r="D48" s="34" t="inlineStr">
        <is>
          <t>การดื่มแอลกอฮอล์ในปริมาณมากร่วมกับภาวะโรคอ้วน (Obesity)</t>
        </is>
      </c>
      <c r="E48" s="34" t="inlineStr">
        <is>
          <t>การใช้ยา Metformin 500 mg BID</t>
        </is>
      </c>
      <c r="F48" s="34" t="inlineStr">
        <is>
          <t>การใช้ยา Rosuvastatin 10 mg OD</t>
        </is>
      </c>
      <c r="G48" s="34" t="inlineStr">
        <is>
          <t>ระดับ HbA1c 6.9%</t>
        </is>
      </c>
      <c r="H48" s="34" t="inlineStr">
        <is>
          <t>การรับประทานอาหารที่มีโซเดียมสูง</t>
        </is>
      </c>
      <c r="I48" s="35" t="n">
        <v>1</v>
      </c>
      <c r="J48" s="34"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48" s="35" t="n"/>
      <c r="L48" s="34" t="inlineStr">
        <is>
          <t>Dyslipidemias</t>
        </is>
      </c>
      <c r="M48" s="35" t="inlineStr">
        <is>
          <t>Clinic</t>
        </is>
      </c>
      <c r="N48" s="34" t="inlineStr">
        <is>
          <t>PLE-CC1 ปี 2566 Day 1 ข้อ 43</t>
        </is>
      </c>
      <c r="O48" s="35" t="inlineStr">
        <is>
          <t>ข้อสอบจริง</t>
        </is>
      </c>
      <c r="P48" s="35" t="inlineStr">
        <is>
          <t>ปี 2566</t>
        </is>
      </c>
    </row>
    <row r="49" ht="409.6" customHeight="1" s="49">
      <c r="A49" s="33" t="n">
        <v>47</v>
      </c>
      <c r="B49" s="34"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49" s="35" t="n"/>
      <c r="D49" s="34" t="inlineStr">
        <is>
          <t>อายุมากกว่า 65 ปี และมีภาวะการทำงานของไตหรือตับบกพร่อง</t>
        </is>
      </c>
      <c r="E49" s="34" t="inlineStr">
        <is>
          <t>การใช้ยา Aspirin ร่วมด้วยในขนาดต่ำ</t>
        </is>
      </c>
      <c r="F49" s="34" t="inlineStr">
        <is>
          <t>เพศชาย</t>
        </is>
      </c>
      <c r="G49" s="34" t="inlineStr">
        <is>
          <t>การรับประทานอาหารที่มีไขมันสูงเป็นประจำ</t>
        </is>
      </c>
      <c r="H49" s="34" t="inlineStr">
        <is>
          <t>ระดับไขมัน HDL-C สูงกว่า 60 mg/dL</t>
        </is>
      </c>
      <c r="I49" s="35" t="inlineStr">
        <is>
          <t>1</t>
        </is>
      </c>
      <c r="J49" s="34"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49" s="35" t="inlineStr">
        <is>
          <t>Dyslipidemias</t>
        </is>
      </c>
      <c r="L49" s="34" t="inlineStr">
        <is>
          <t>PLE-CC1 ปี 2566 Day 1 ข้อ 45</t>
        </is>
      </c>
      <c r="M49" s="35" t="inlineStr">
        <is>
          <t>Clinic</t>
        </is>
      </c>
      <c r="N49" s="34" t="inlineStr">
        <is>
          <t>PLE-CC1 ปี 2566 Day 1 ข้อ 45</t>
        </is>
      </c>
      <c r="O49" s="35" t="inlineStr">
        <is>
          <t>ข้อสอบจริง</t>
        </is>
      </c>
      <c r="P49" s="35" t="inlineStr">
        <is>
          <t>ปี 2566</t>
        </is>
      </c>
    </row>
    <row r="50" ht="409.6" customHeight="1" s="49">
      <c r="A50" s="33" t="n">
        <v>48</v>
      </c>
      <c r="B50" s="34"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0" s="35" t="n"/>
      <c r="D50" s="34" t="inlineStr">
        <is>
          <t>Serum Uric acid</t>
        </is>
      </c>
      <c r="E50" s="34" t="inlineStr">
        <is>
          <t>Alanine Aminotransferase (ALT)</t>
        </is>
      </c>
      <c r="F50" s="34" t="inlineStr">
        <is>
          <t>Lipid profile (LDL-C, TC, TG, HDL-C)</t>
        </is>
      </c>
      <c r="G50" s="34" t="inlineStr">
        <is>
          <t>Fasting Blood Sugar / HbA1c</t>
        </is>
      </c>
      <c r="H50" s="34" t="inlineStr">
        <is>
          <t>Creatine Kinase (CK)</t>
        </is>
      </c>
      <c r="I50" s="35" t="inlineStr">
        <is>
          <t>1</t>
        </is>
      </c>
      <c r="J50" s="34"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0" s="35" t="inlineStr">
        <is>
          <t>Dyslipidemias Monitoring</t>
        </is>
      </c>
      <c r="L50" s="34" t="inlineStr">
        <is>
          <t>PLE-CC1 ปี 2566 Day 1 ข้อ 60</t>
        </is>
      </c>
      <c r="M50" s="35" t="inlineStr">
        <is>
          <t>Clinic</t>
        </is>
      </c>
      <c r="N50" s="34" t="inlineStr">
        <is>
          <t>PLE-CC1 ปี 2566 Day 1 ข้อ 60</t>
        </is>
      </c>
      <c r="O50" s="35" t="inlineStr">
        <is>
          <t>ข้อสอบจริง</t>
        </is>
      </c>
      <c r="P50" s="35" t="inlineStr">
        <is>
          <t>ปี 2566</t>
        </is>
      </c>
    </row>
    <row r="51" ht="409.6" customHeight="1" s="49">
      <c r="A51" s="33" t="n">
        <v>49</v>
      </c>
      <c r="B51" s="34"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1" s="35" t="n"/>
      <c r="D51" s="34" t="inlineStr">
        <is>
          <t>ACE Inhibitors (เช่น Enalapril) หรือ ARBs (เช่น Losartan)</t>
        </is>
      </c>
      <c r="E51" s="34" t="inlineStr">
        <is>
          <t>Dihydropyridine CCBs เดี่ยวๆ (เช่น Amlodipine)</t>
        </is>
      </c>
      <c r="F51" s="34" t="inlineStr">
        <is>
          <t>Thiazide diuretics เดี่ยวๆ (เช่น HCTZ)</t>
        </is>
      </c>
      <c r="G51" s="34" t="inlineStr">
        <is>
          <t>Beta-blockers (เช่น Atenolol)</t>
        </is>
      </c>
      <c r="H51" s="34" t="inlineStr">
        <is>
          <t>Loop diuretics (เช่น Furosemide)</t>
        </is>
      </c>
      <c r="I51" s="33" t="inlineStr">
        <is>
          <t>1</t>
        </is>
      </c>
      <c r="J51" s="34"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1" s="35" t="inlineStr">
        <is>
          <t>Hypertension &amp; Chronic Kidney Disease</t>
        </is>
      </c>
      <c r="L51" s="34" t="inlineStr">
        <is>
          <t>PLE-CC1 ปี 2566 Day 1 ข้อ 61</t>
        </is>
      </c>
      <c r="M51" s="35" t="inlineStr">
        <is>
          <t>Clinic</t>
        </is>
      </c>
      <c r="N51" s="34" t="inlineStr">
        <is>
          <t>PLE-CC1 ปี 2566 Day 1 ข้อ 61</t>
        </is>
      </c>
      <c r="O51" s="35" t="inlineStr">
        <is>
          <t>ข้อสอบจริง</t>
        </is>
      </c>
      <c r="P51" s="35" t="inlineStr">
        <is>
          <t>ปี 2566</t>
        </is>
      </c>
      <c r="Q51" s="2" t="n"/>
    </row>
    <row r="52" ht="409.6" customHeight="1" s="49">
      <c r="A52" s="33" t="n">
        <v>50</v>
      </c>
      <c r="B52" s="34"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2" s="35" t="n"/>
      <c r="D52" s="34" t="inlineStr">
        <is>
          <t>Serum Uric acid</t>
        </is>
      </c>
      <c r="E52" s="34" t="inlineStr">
        <is>
          <t>Serum Creatine Kinase (เมื่อมีอาการปวดกล้ามเนื้อ)</t>
        </is>
      </c>
      <c r="F52" s="34" t="inlineStr">
        <is>
          <t>Serum Alanine Aminotransferase (ALT)</t>
        </is>
      </c>
      <c r="G52" s="34" t="inlineStr">
        <is>
          <t>Lipid Panel (TC, TG, HDL-C, LDL-C)</t>
        </is>
      </c>
      <c r="H52" s="34" t="inlineStr">
        <is>
          <t>Fasting Plasma Glucose (FPG)</t>
        </is>
      </c>
      <c r="I52" s="33" t="inlineStr">
        <is>
          <t>1</t>
        </is>
      </c>
      <c r="J52" s="34"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2" s="35" t="inlineStr">
        <is>
          <t>Dyslipidemias Monitoring</t>
        </is>
      </c>
      <c r="L52" s="34" t="inlineStr">
        <is>
          <t>PLE-CC1 ปี 2566 Day 1 ข้อ 5</t>
        </is>
      </c>
      <c r="M52" s="35" t="inlineStr">
        <is>
          <t>Clinic</t>
        </is>
      </c>
      <c r="N52" s="34" t="inlineStr">
        <is>
          <t>PLE-CC1 ปี 2566 Day 1 ข้อ 5</t>
        </is>
      </c>
      <c r="O52" s="35" t="inlineStr">
        <is>
          <t>ข้อสอบจริง</t>
        </is>
      </c>
      <c r="P52" s="35" t="inlineStr">
        <is>
          <t>ปี 2566</t>
        </is>
      </c>
      <c r="Q52" s="2" t="n"/>
    </row>
    <row r="53" ht="409.6" customHeight="1" s="49">
      <c r="A53" s="33" t="n">
        <v>51</v>
      </c>
      <c r="B53" s="34"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3" s="35" t="n"/>
      <c r="D53" s="34" t="inlineStr">
        <is>
          <t>Hydrolysis ของวงแหวน Lactone ring กลายเป็น Beta-hydroxy acid</t>
        </is>
      </c>
      <c r="E53" s="34" t="inlineStr">
        <is>
          <t>Oxidation ของวงแหวน Decalin ring ด้วย CYP3A4</t>
        </is>
      </c>
      <c r="F53" s="34" t="inlineStr">
        <is>
          <t>Glucuronidation ของหมู่ Hydroxyl group</t>
        </is>
      </c>
      <c r="G53" s="34" t="inlineStr">
        <is>
          <t>Reduction ของหมู่ Carbonyl group</t>
        </is>
      </c>
      <c r="H53" s="34" t="inlineStr">
        <is>
          <t>Decarboxylation ของสายโซ่ด้านข้าง</t>
        </is>
      </c>
      <c r="I53" s="33" t="inlineStr">
        <is>
          <t>1</t>
        </is>
      </c>
      <c r="J53" s="34"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3" s="35" t="inlineStr">
        <is>
          <t>Medicinal Chemistry &amp; Pharmacokinetics</t>
        </is>
      </c>
      <c r="L53" s="34" t="inlineStr">
        <is>
          <t>PLE-CC1 ปี 2566 Day 2 ข้อ 83</t>
        </is>
      </c>
      <c r="M53" s="35" t="inlineStr">
        <is>
          <t>Clinic</t>
        </is>
      </c>
      <c r="N53" s="34" t="inlineStr">
        <is>
          <t>PLE-CC1 ปี 2566 Day 2 ข้อ 83</t>
        </is>
      </c>
      <c r="O53" s="35" t="inlineStr">
        <is>
          <t>ข้อสอบจริง</t>
        </is>
      </c>
      <c r="P53" s="35" t="inlineStr">
        <is>
          <t>ปี 2566</t>
        </is>
      </c>
      <c r="Q53" s="2" t="n"/>
    </row>
    <row r="54" ht="409.6" customHeight="1" s="49">
      <c r="A54" s="33" t="n">
        <v>52</v>
      </c>
      <c r="B54" s="34"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4" s="35" t="n"/>
      <c r="D54" s="34" t="inlineStr">
        <is>
          <t>Clopidogrel 75 mg OD</t>
        </is>
      </c>
      <c r="E54" s="34" t="inlineStr">
        <is>
          <t>Prasugrel 10 mg OD</t>
        </is>
      </c>
      <c r="F54" s="34" t="inlineStr">
        <is>
          <t>Ticagrelor 90 mg BID</t>
        </is>
      </c>
      <c r="G54" s="34" t="inlineStr">
        <is>
          <t>Ticlopidine 250 mg BID</t>
        </is>
      </c>
      <c r="H54" s="34" t="inlineStr">
        <is>
          <t>Dipyridamole 75 mg TID</t>
        </is>
      </c>
      <c r="I54" s="33" t="inlineStr">
        <is>
          <t>1</t>
        </is>
      </c>
      <c r="J54" s="34"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4" s="35" t="inlineStr">
        <is>
          <t>Coronary artery disease &amp; Antiplatelets</t>
        </is>
      </c>
      <c r="L54" s="34" t="inlineStr">
        <is>
          <t>PLE_CC1_2565_Day1_Key ข้อ 7</t>
        </is>
      </c>
      <c r="M54" s="35" t="inlineStr">
        <is>
          <t>Clinic</t>
        </is>
      </c>
      <c r="N54" s="34" t="inlineStr">
        <is>
          <t>PLE_CC1_2565_Day1_Key ข้อ 7</t>
        </is>
      </c>
      <c r="O54" s="35" t="inlineStr">
        <is>
          <t>ข้อสอบจริง</t>
        </is>
      </c>
      <c r="P54" s="35" t="inlineStr">
        <is>
          <t>ปี 2566</t>
        </is>
      </c>
      <c r="Q54" s="2" t="n"/>
    </row>
    <row r="55" ht="409.6" customHeight="1" s="49">
      <c r="A55" s="33" t="n">
        <v>53</v>
      </c>
      <c r="B55" s="34"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5" s="35" t="n"/>
      <c r="D55" s="34" t="inlineStr">
        <is>
          <t>&lt; 130/80 mmHg (หากผู้ป่วยทนต่อการรักษาได้ดี)</t>
        </is>
      </c>
      <c r="E55" s="34" t="inlineStr">
        <is>
          <t>&lt; 140/90 mmHg สำหรับผู้ป่วยทุกราย</t>
        </is>
      </c>
      <c r="F55" s="34" t="inlineStr">
        <is>
          <t>&lt; 150/90 mmHg</t>
        </is>
      </c>
      <c r="G55" s="34" t="inlineStr">
        <is>
          <t>&lt; 120/70 mmHg ในผู้ป่วยเบาหวานทุกราย</t>
        </is>
      </c>
      <c r="H55" s="34" t="inlineStr">
        <is>
          <t>&lt; 160/100 mmHg</t>
        </is>
      </c>
      <c r="I55" s="33" t="inlineStr">
        <is>
          <t>1</t>
        </is>
      </c>
      <c r="J55" s="34"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5" s="35" t="inlineStr">
        <is>
          <t>Hypertension Targets</t>
        </is>
      </c>
      <c r="L55" s="34" t="inlineStr">
        <is>
          <t>PLE_CC1_2565_Day1_Key ข้อ 3</t>
        </is>
      </c>
      <c r="M55" s="35" t="inlineStr">
        <is>
          <t>Clinic</t>
        </is>
      </c>
      <c r="N55" s="34" t="inlineStr">
        <is>
          <t>PLE_CC1_2565_Day1_Key ข้อ 3</t>
        </is>
      </c>
      <c r="O55" s="35" t="inlineStr">
        <is>
          <t>ข้อสอบจริง</t>
        </is>
      </c>
      <c r="P55" s="35" t="inlineStr">
        <is>
          <t>ปี 2566</t>
        </is>
      </c>
      <c r="Q55" s="2" t="n"/>
    </row>
    <row r="56" ht="409.6" customHeight="1" s="49">
      <c r="A56" s="33" t="n">
        <v>54</v>
      </c>
      <c r="B56" s="34"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6" s="35" t="n"/>
      <c r="D56" s="34" t="inlineStr">
        <is>
          <t>Enalapril 5-10 mg OD หรือ Losartan 50 mg OD</t>
        </is>
      </c>
      <c r="E56" s="34" t="inlineStr">
        <is>
          <t>Spironolactone 25 mg OD</t>
        </is>
      </c>
      <c r="F56" s="34" t="inlineStr">
        <is>
          <t>เพิ่ม Carvedilol เป็น 25 mg 1x2 ทันที</t>
        </is>
      </c>
      <c r="G56" s="34" t="inlineStr">
        <is>
          <t>Hydrochlorothiazide 25 mg OD</t>
        </is>
      </c>
      <c r="H56" s="34" t="inlineStr">
        <is>
          <t>Diltiazem 60 mg TID</t>
        </is>
      </c>
      <c r="I56" s="33" t="inlineStr">
        <is>
          <t>1</t>
        </is>
      </c>
      <c r="J56" s="34"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6" s="35" t="inlineStr">
        <is>
          <t>Hypertension &amp; Diabetic Nephropathy</t>
        </is>
      </c>
      <c r="L56" s="34" t="inlineStr">
        <is>
          <t>PLE_CC1_2565_Day1_Key ข้อ 22</t>
        </is>
      </c>
      <c r="M56" s="35" t="inlineStr">
        <is>
          <t>Clinic</t>
        </is>
      </c>
      <c r="N56" s="34" t="inlineStr">
        <is>
          <t>PLE_CC1_2565_Day1_Key ข้อ 22</t>
        </is>
      </c>
      <c r="O56" s="35" t="inlineStr">
        <is>
          <t>ข้อสอบจริง</t>
        </is>
      </c>
      <c r="P56" s="35" t="inlineStr">
        <is>
          <t>ปี 2566</t>
        </is>
      </c>
      <c r="Q56" s="2" t="n"/>
    </row>
    <row r="57" ht="409.6" customHeight="1" s="49">
      <c r="A57" s="33" t="n">
        <v>55</v>
      </c>
      <c r="B57" s="34"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57" s="35" t="n"/>
      <c r="D57" s="34" t="inlineStr">
        <is>
          <t>Increase liver enzyme</t>
        </is>
      </c>
      <c r="E57" s="34" t="inlineStr">
        <is>
          <t>Rhabdomyolysis</t>
        </is>
      </c>
      <c r="F57" s="34" t="inlineStr">
        <is>
          <t>Arthralgia</t>
        </is>
      </c>
      <c r="G57" s="34" t="inlineStr">
        <is>
          <t>New onset diabetes Atorvastatin PLE-CC1 Preparation 2565 Ref. Micromedex</t>
        </is>
      </c>
      <c r="H57" s="34" t="inlineStr">
        <is>
          <t>Headache</t>
        </is>
      </c>
      <c r="I57" s="33" t="inlineStr">
        <is>
          <t>1</t>
        </is>
      </c>
      <c r="J57" s="34"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57" s="35" t="n"/>
      <c r="L57" s="34" t="inlineStr">
        <is>
          <t>Dyslipidemias</t>
        </is>
      </c>
      <c r="M57" s="35" t="inlineStr">
        <is>
          <t>Clinic</t>
        </is>
      </c>
      <c r="N57" s="34" t="inlineStr">
        <is>
          <t>PLE_CC1_2565_Day2_Key ข้อ 3</t>
        </is>
      </c>
      <c r="O57" s="35" t="inlineStr">
        <is>
          <t>ข้อสอบจริง</t>
        </is>
      </c>
      <c r="P57" s="35" t="inlineStr">
        <is>
          <t>ปี 2565</t>
        </is>
      </c>
      <c r="Q57" s="2" t="n"/>
    </row>
    <row r="58" ht="409.6" customHeight="1" s="49">
      <c r="A58" s="33" t="n">
        <v>56</v>
      </c>
      <c r="B58" s="34" t="inlineStr">
        <is>
          <t>ข้อใดไม่ถูกต้องเกี่ยวกับยา Omeprazole Clopidogrel อาย CYP2C19 ในการเน active drug +ง-น ไ/ควรใ23วม5บ Omeprazole 7งเน CYP2C19 inhibitor</t>
        </is>
      </c>
      <c r="C58" s="35" t="n"/>
      <c r="D58" s="34" t="inlineStr">
        <is>
          <t>1.ไม่ควรใช้ร่วมกับยา Clopidogrel</t>
        </is>
      </c>
      <c r="E58" s="34" t="inlineStr">
        <is>
          <t>2.เพิ่มความเสี่ยงการเกิดกระดูกหัก</t>
        </is>
      </c>
      <c r="F58" s="34" t="inlineStr">
        <is>
          <t>3.ลดการดูดซึม Vitamin B12 และเหล็ก</t>
        </is>
      </c>
      <c r="G58" s="34" t="inlineStr">
        <is>
          <t>4.เพิ่มความเสี่ยงติดเชื้อ Clostridioides difficile</t>
        </is>
      </c>
      <c r="H58" s="34" t="inlineStr">
        <is>
          <t>5.เคี้ยวให้ละเอียดก่อนรับประทาน</t>
        </is>
      </c>
      <c r="I58" s="33" t="inlineStr">
        <is>
          <t>1</t>
        </is>
      </c>
      <c r="J58" s="34"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35" t="n"/>
      <c r="L58" s="34" t="inlineStr">
        <is>
          <t>Coronary artery disease</t>
        </is>
      </c>
      <c r="M58" s="35" t="inlineStr">
        <is>
          <t>Clinic</t>
        </is>
      </c>
      <c r="N58" s="34" t="inlineStr">
        <is>
          <t>PLE_CC1_2565_Day2_Key ข้อ 29</t>
        </is>
      </c>
      <c r="O58" s="35" t="inlineStr">
        <is>
          <t>ข้อสอบจริง</t>
        </is>
      </c>
      <c r="P58" s="35" t="inlineStr">
        <is>
          <t>ปี 2565</t>
        </is>
      </c>
      <c r="Q58" s="2" t="n"/>
    </row>
    <row r="59" ht="409.6" customHeight="1" s="49">
      <c r="A59" s="33" t="n">
        <v>57</v>
      </c>
      <c r="B59" s="34"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59" s="35" t="n"/>
      <c r="D59" s="34" t="inlineStr">
        <is>
          <t>50 คน</t>
        </is>
      </c>
      <c r="E59" s="34" t="inlineStr">
        <is>
          <t>80 คน</t>
        </is>
      </c>
      <c r="F59" s="34" t="inlineStr">
        <is>
          <t>133 คน</t>
        </is>
      </c>
      <c r="G59" s="34" t="inlineStr">
        <is>
          <t>160 คน</t>
        </is>
      </c>
      <c r="H59" s="34" t="inlineStr">
        <is>
          <t>180 คน</t>
        </is>
      </c>
      <c r="I59" s="33" t="n">
        <v>2</v>
      </c>
      <c r="J59" s="34" t="inlineStr">
        <is>
          <t>✅ คำตอบที่ถูกต้อง: ข้อ ข. 80 คน
💡 Background:
ภาวะไตวายเฉียบพลัน (Acute Kidney Injury: AKI) จากยา Enalapril เกิดจากการยับยั้ง Angiotensin Converting Enzyme ทำให้ขาด Angiotensin II ส่งผลให้หลอดเลือดแดง Efferent arteriole ขยายตัว ความดันภายในโกลเมอรูลัสลดลงและ GFR ลดลง การประเมินทางระบาดวิทยาคลินิกใช้ค่า Positive Predictive Value (PPV) เพื่อทำนายการเกิดโรคจริงในกลุ่มที่ผลตรวจเป็นบวก
🎯 ทำไมข้อนี้ถึงถูก:
จากโจทย์ กำหนดให้พบผู้ที่ตรวจพบหรือสงสัยการเกิด AKI ทั้งหมด 200 คนในประชากร 1,000 คน และกำหนดค่า Positive Predictive Value (PPV) เท่ากับ 40% ซึ่งตามนิยามทางสถิติคลินิก PPV คือสัดส่วนของผู้ที่เป็นโรคจริงในบรรดาผู้ที่ผลการตรวจเป็นบวกทั้งหมด ดังนั้น จำนวนผู้ป่วยที่เกิด AKI จริงจาก enalapril คำนวณได้จาก 200 x 40% = 80 คน
🔍 ข้ออื่นผิดเพราะอะไร:
• ข้อ ก.: 50 คน เป็นตัวเลขที่เกิดจากการคำนวณสัดส่วนผิดพลาด โดยไม่ได้นำค่า PPV 40% มาคูณกับจำนวนประชากรที่พบผลบวก 200 คนโดยตรง
• ข้อ ค.: 133 คน เกิดจากการนำตัวเลขไปคำนวณสลับกับค่า Sensitivity หรือ Specificity ผิดวิธีทางสถิติศาสตร์คลินิก
• ข้อ ง.: 160 คน เป็นค่าที่เกิดจากการนำ 200 ไปคูณกับ Sensitivity 80% ซึ่งไม่ถูกต้องเนื่องจาก 200 คนคือกลุ่มที่ผลการตรวจคัดกรองระบุว่าเกิดเหตุการณ์ ไม่ใช่จำนวนผู้ที่เป็นโรคจริงทั้งหมดตั้งแต่ต้น
• ข้อ จ.: 180 คน เกิดจากการนำผลบวกไปคำนวณหักลบด้วยสัดส่วนความคลาดเคลื่อนที่ไม่สอดคล้องกับค่าทำนายผลบวก (PPV)
📖 Guideline อ้างอิง:
KDIGO Clinical Practice Guideline for Acute Kidney Injury 2012 และ หลักการระบาดวิทยาคลินิกและการประเมินการตรวจวินิจฉัย (Clinical Epidemiology &amp; Diagnostic Tests)
📌 จุดจำก่อนสอบ:
• Positive Predictive Value (PPV) คือ ความน่าจะเป็นที่ผู้ป่วยจะเป็นโรคจริงเมื่อผลการตรวจทดสอบเป็นบวก คำนวณจาก True Positive หารด้วยผลบวกทั้งหมด
• เมื่อโจทย์กำหนดกลุ่มที่ตรวจพบ 200 คน และ PPV 40% การหาจำนวนที่เป็นโรคจริงให้นำผลบวกมาคูณกับ PPV ได้ทันที (200 x 0.40 = 80 คน)</t>
        </is>
      </c>
      <c r="K59" s="35" t="n"/>
      <c r="L59" s="34" t="inlineStr">
        <is>
          <t>Hypertension</t>
        </is>
      </c>
      <c r="M59" s="35" t="inlineStr">
        <is>
          <t>Clinic</t>
        </is>
      </c>
      <c r="N59" s="34" t="inlineStr">
        <is>
          <t>PLE_CC1_2564_All_Key ข้อ 17</t>
        </is>
      </c>
      <c r="O59" s="35" t="inlineStr">
        <is>
          <t>ข้อสอบจริง</t>
        </is>
      </c>
      <c r="P59" s="35" t="inlineStr">
        <is>
          <t>ปี 2565</t>
        </is>
      </c>
      <c r="Q59" s="2" t="n"/>
    </row>
    <row r="60" ht="409.6" customHeight="1" s="49">
      <c r="A60" s="33" t="n">
        <v>58</v>
      </c>
      <c r="B60" s="34" t="inlineStr">
        <is>
          <t>148/95 เป็น HTN ระดับไหนตาม Thai guideline</t>
        </is>
      </c>
      <c r="C60" s="35" t="n"/>
      <c r="D60" s="34" t="inlineStr">
        <is>
          <t>ความดันโลหิตปกติ (Normal blood pressure)</t>
        </is>
      </c>
      <c r="E60" s="34" t="inlineStr">
        <is>
          <t>ความดันโลหิตสูงระดับ 1 (Stage 1 Hypertension)</t>
        </is>
      </c>
      <c r="F60" s="34" t="inlineStr">
        <is>
          <t>ความดันโลหิตสูงระดับ 2 (Stage 2 Hypertension)</t>
        </is>
      </c>
      <c r="G60" s="34" t="inlineStr">
        <is>
          <t>ความดันโลหิตสูงชนิด Isolated Systolic Hypertension</t>
        </is>
      </c>
      <c r="H60" s="34" t="inlineStr">
        <is>
          <t>ความดันโลหิตสูงชนิด Masked Hypertension</t>
        </is>
      </c>
      <c r="I60" s="33" t="n">
        <v>2</v>
      </c>
      <c r="J60" s="34" t="inlineStr">
        <is>
          <t>✅ คำตอบที่ถูกต้อง: ข้อ ข. ความดันโลหิตสูงระดับ 1 (Stage 1 Hypertension)
💡 Background:
การจัดระดับความรุนแรงของโรคความดันโลหิตสูงมีความสำคัญอย่างยิ่งต่อการประเมินความเสี่ยงต่อระบบหัวใจและหลอดเลือด รวมถึงการตัดสินใจเริ่มให้ยาลดความดันโลหิตและการปรับเปลี่ยนพฤติกรรมชีวิต โดยแบ่งตามระดับ Systolic Blood Pressure (SBP) และ Diastolic Blood Pressure (DBP)
🎯 ทำไมข้อนี้ถึงถูก:
ตามแนวทางการรักษาโรคความดันโลหิตสูงในเวชปฏิบัติทั่วไปของสมาคมความดันโลหิตสูงแห่งประเทศไทย กำหนดให้ความดันโลหิตสูงระดับที่ 1 (Stage 1 Hypertension) มีค่า SBP อยู่ระหว่าง 140-159 mmHg และ/หรือ DBP อยู่ระหว่าง 90-99 mmHg ดังนั้น ค่าความดันโลหิต 148/95 mmHg จึงจัดอยู่ในเกณฑ์ความดันโลหิตสูงระดับที่ 1 อย่างชัดเจน
🔍 ข้ออื่นผิดเพราะอะไร:
• ข้อ ก.: ความดันโลหิตปกติ (Normal blood pressure) ตามเกณฑ์คือ SBP น้อยกว่า 120 mmHg และ DBP น้อยกว่า 80 mmHg ซึ่งต่ำกว่าค่าของผู้ป่วยรายนี้มาก
• ข้อ ค.: ความดันโลหิตสูงระดับ 2 (Stage 2 Hypertension) จะต้องมี SBP ตั้งแต่ 160-179 mmHg และ/หรือ DBP ตั้งแต่ 100-109 mmHg ขึ้นไป
• ข้อ ง.: Isolated Systolic Hypertension นิยามเมื่อ SBP มีค่าตั้งแต่ 140 mmHg ขึ้นไป แต่ DBP ต้องมีค่าน้อยกว่า 90 mmHg ซึ่งในผู้ป่วยรายนี้มีค่า DBP เท่ากับ 95 mmHg
• ข้อ จ.: Masked Hypertension คือภาวะที่วัดความดันโลหิตที่สถานพยาบาลได้ค่าปกติ แต่วัดที่บ้านหรือติดเครื่องตรวจ 24 ชั่วโมงพบว่ามีความดันโลหิตสูง ไม่ใช่ระดับการแบ่งขั้นตามตัวเลขความดันโลหิต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Stage 1 HTN ตาม Thai Guideline 2562 คือ SBP 140-159 และ/หรือ DBP 90-99 mmHg
• Stage 2 HTN คือ SBP 160-179 และ/หรือ DBP 100-109 mmHg หากตัวใดตัวหนึ่งสูงกว่าให้จัดตามระดับที่รุนแรงกว่า</t>
        </is>
      </c>
      <c r="K60" s="35" t="n"/>
      <c r="L60" s="34" t="inlineStr">
        <is>
          <t>Hypertension</t>
        </is>
      </c>
      <c r="M60" s="35" t="inlineStr">
        <is>
          <t>Clinic</t>
        </is>
      </c>
      <c r="N60" s="34" t="inlineStr">
        <is>
          <t>PLE_CC1_2564_All_Key ข้อ 18</t>
        </is>
      </c>
      <c r="O60" s="35" t="inlineStr">
        <is>
          <t>ข้อสอบจริง</t>
        </is>
      </c>
      <c r="P60" s="35" t="inlineStr">
        <is>
          <t>ปี 2565</t>
        </is>
      </c>
      <c r="Q60" s="2" t="n"/>
    </row>
    <row r="61" ht="409.6" customHeight="1" s="49">
      <c r="A61" s="33" t="n">
        <v>59</v>
      </c>
      <c r="B61" s="34" t="inlineStr">
        <is>
          <t>อะไรที่ไม่ใช่คำแนะนำในผู้ป่วยความดันสูง</t>
        </is>
      </c>
      <c r="C61" s="35" t="n"/>
      <c r="D61" s="34" t="inlineStr">
        <is>
          <t>ลดน้ำหนักให้อยู่ในเกณฑ์เหมาะสม (BMI 18.5 - 22.9 kg/m²)</t>
        </is>
      </c>
      <c r="E61" s="34" t="inlineStr">
        <is>
          <t>ออกกำลังกายแบบแอโรบิกสม่ำเสมออย่างน้อย 150 นาที/สัปดาห์</t>
        </is>
      </c>
      <c r="F61" s="34" t="inlineStr">
        <is>
          <t>งดสูบบุหรี่และหลีกเลี่ยงควันบุหรี่มือสอง</t>
        </is>
      </c>
      <c r="G61" s="34" t="inlineStr">
        <is>
          <t>จำกัดการดื่มเครื่องดื่มแอลกอฮอล์</t>
        </is>
      </c>
      <c r="H61" s="34" t="inlineStr">
        <is>
          <t>งดรับประทานอาหารที่มีโพแทสเซียมสูง (งดผักและผลไม้ทุกชนิด)</t>
        </is>
      </c>
      <c r="I61" s="33" t="n">
        <v>5</v>
      </c>
      <c r="J61" s="34" t="inlineStr">
        <is>
          <t>✅ คำตอบที่ถูกต้อง: ข้อ จ. งดรับประทานอาหารที่มีโพแทสเซียมสูง (งดผักและผลไม้ทุกชนิด)
💡 Background:
การปรับเปลี่ยนพฤติกรรมชีวิต (Lifestyle Modification) เป็นหัวใจสำคัญในการควบคุมระดับความดันโลหิตในผู้ป่วยทุกราย โดยครอบคลุมทั้งการควบคุมน้ำหนัก การจำกัดปริมาณโซเดียม การออกกำลังกาย และการปรับรูปแบบการรับประทานอาหารตามหลัก DASH Diet
🎯 ทำไมข้อนี้ถึงถูก:
การงดรับประทานอาหารที่มีโพแทสเซียมสูงหรือการงดผักและผลไม้ทุกชนิดไม่ใช่คำแนะนำที่ถูกต้อง เนื่องจากอาหารที่มีโพแทสเซียมสูง เช่น ผักและผลไม้สด มีคุณสมบัติช่วยลดความดันโลหิตและส่งเสริมสุขภาพหลอดเลือดตามแนวทาง DASH Diet ยกเว้นเฉพาะในกรณีที่ผู้ป่วยมีภาวะไตเรื้อรังระยะรุนแรงหรือมีภาวะโพแทสเซียมในเลือดสูงอยู่ก่อนแล้วเท่านั้น
🔍 ข้ออื่นผิดเพราะอะไร:
• ข้อ ก.: การลดน้ำหนักให้อยู่ในเกณฑ์เหมาะสมโดยมีค่าดัชนีมวลกาย (BMI) อยู่ระหว่าง 18.5 - 22.9 kg/m² เป็นคำแนะนำมาตรฐานที่สามารถลดความดันโลหิตได้ประมาณ 5-20 mmHg ต่อน้ำหนักที่ลดลง 10 กิโลกรัม
• ข้อ ข.: การออกกำลังกายแบบแอโรบิกสม่ำเสมออย่างน้อย 150 นาทีต่อสัปดาห์ เช่น เดินเร็ว วิ่งเหยาะๆ หรือว่ายน้ำ เป็นคำแนะนำหลักในการลดความดันโลหิตและเสริมสร้างสมรรถภาพหัวใจ
• ข้อ ค.: การงดสูบบุหรี่และหลีกเลี่ยงควันบุหรี่มือสอง เป็นคำแนะนำสำคัญอย่างยิ่งในการป้องกันภาวะกล้ามเนื้อหัวใจตายเฉียบพลันและโรคหลอดเลือดสมองในผู้ป่วยความดันโลหิตสูง
• ข้อ ง.: การจำกัดการดื่มเครื่องดื่มแอลกอฮอล์ไม่เกิน 2 standard drinks ต่อวันในเพศชาย และไม่เกิน 1 standard drink ต่อวันในเพศหญิง ช่วยควบคุมระดับความดันโลหิตได้ดีขึ้น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DASH Diet เน้นรับประทานผัก ผลไม้ ธัญพืชไม่ขัดสี เพื่อเพิ่มโพแทสเซียมและแมกนีเซียมที่มีส่วนช่วยลดความดันโลหิต
• โพแทสเซียมช่วยต้านผลของโซเดียม จึงห้ามงดผักผลไม้โดยไม่มีข้อบ่งชี้ เช่น Severe CKD หรือ Hyperkalemia</t>
        </is>
      </c>
      <c r="K61" s="35" t="n"/>
      <c r="L61" s="34" t="inlineStr">
        <is>
          <t>Hypertension</t>
        </is>
      </c>
      <c r="M61" s="35" t="inlineStr">
        <is>
          <t>Clinic</t>
        </is>
      </c>
      <c r="N61" s="34" t="inlineStr">
        <is>
          <t>PLE_CC1_2564_All_Key ข้อ 19</t>
        </is>
      </c>
      <c r="O61" s="35" t="inlineStr">
        <is>
          <t>ข้อสอบจริง</t>
        </is>
      </c>
      <c r="P61" s="35" t="inlineStr">
        <is>
          <t>ปี 2565</t>
        </is>
      </c>
      <c r="Q61" s="2" t="n"/>
    </row>
    <row r="62" ht="409.6" customHeight="1" s="49">
      <c r="A62" s="33" t="n">
        <v>60</v>
      </c>
      <c r="B62" s="34" t="inlineStr">
        <is>
          <t>ชาย อายุประมาณ 30-50 BMI 27 เป็น prediabetic, พ่อเป็นโรคหลอดเลือดหัวใจตีบ 3 เส้น, แม่เป็น DM type 2 ควรตรวจอะไรเพิ่ม?</t>
        </is>
      </c>
      <c r="C62" s="35" t="n"/>
      <c r="D62" s="34" t="inlineStr">
        <is>
          <t>exercise induced asthma</t>
        </is>
      </c>
      <c r="E62" s="34" t="inlineStr">
        <is>
          <t>urinalysis</t>
        </is>
      </c>
      <c r="F62" s="34" t="inlineStr">
        <is>
          <t>renal function</t>
        </is>
      </c>
      <c r="G62" s="34" t="inlineStr">
        <is>
          <t>lipid profile e)-</t>
        </is>
      </c>
      <c r="H62" s="34" t="inlineStr">
        <is>
          <t>Electrocardiogram (EKG)</t>
        </is>
      </c>
      <c r="I62" s="33" t="inlineStr">
        <is>
          <t>1</t>
        </is>
      </c>
      <c r="J62" s="34"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2" s="35" t="n"/>
      <c r="L62" s="34" t="inlineStr">
        <is>
          <t>Coronary artery disease</t>
        </is>
      </c>
      <c r="M62" s="35" t="inlineStr">
        <is>
          <t>Clinic</t>
        </is>
      </c>
      <c r="N62" s="34" t="inlineStr">
        <is>
          <t>PLE_CC1_2564_All_Key ข้อ 24</t>
        </is>
      </c>
      <c r="O62" s="35" t="inlineStr">
        <is>
          <t>ข้อสอบจริง</t>
        </is>
      </c>
      <c r="P62" s="35" t="inlineStr">
        <is>
          <t>ปี 2565</t>
        </is>
      </c>
      <c r="Q62" s="2" t="n"/>
    </row>
    <row r="63" ht="409.6" customHeight="1" s="49">
      <c r="A63" s="33" t="n">
        <v>61</v>
      </c>
      <c r="B63" s="34" t="inlineStr">
        <is>
          <t>ผู้ป่วยควรได้รับยาใดเพื่อลดความดันโลหิต</t>
        </is>
      </c>
      <c r="C63" s="35" t="n"/>
      <c r="D63" s="34" t="inlineStr">
        <is>
          <t>Bisoprolol</t>
        </is>
      </c>
      <c r="E63" s="34" t="inlineStr">
        <is>
          <t>Doxazosin</t>
        </is>
      </c>
      <c r="F63" s="34" t="inlineStr">
        <is>
          <t>Losartan</t>
        </is>
      </c>
      <c r="G63" s="34" t="inlineStr">
        <is>
          <t>Spironolactone</t>
        </is>
      </c>
      <c r="H63" s="34" t="inlineStr">
        <is>
          <t>Diltiazem</t>
        </is>
      </c>
      <c r="I63" s="33" t="inlineStr">
        <is>
          <t>1</t>
        </is>
      </c>
      <c r="J63" s="34"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63" s="35" t="n"/>
      <c r="L63" s="34" t="inlineStr">
        <is>
          <t>Hypertension</t>
        </is>
      </c>
      <c r="M63" s="35" t="inlineStr">
        <is>
          <t>Clinic</t>
        </is>
      </c>
      <c r="N63" s="34" t="inlineStr">
        <is>
          <t>ข้อ 56 (PLE_CC1_2562_Key.md)</t>
        </is>
      </c>
      <c r="O63" s="35" t="inlineStr">
        <is>
          <t>ข้อสอบจริง</t>
        </is>
      </c>
      <c r="P63" s="35" t="inlineStr">
        <is>
          <t>ปี 2564</t>
        </is>
      </c>
      <c r="Q63" s="2" t="n"/>
    </row>
    <row r="64" ht="409.6" customHeight="1" s="49">
      <c r="A64" s="33" t="n">
        <v>62</v>
      </c>
      <c r="B64" s="34" t="inlineStr">
        <is>
          <t>ยาใดที่สามารถป้องกันโรคหัวใจและหลอดเลือดได้ในผู้ป่วยรายนี้  .De ASCVD Pantiplatletdeprimary prophylaxis X</t>
        </is>
      </c>
      <c r="C64" s="35" t="n"/>
      <c r="D64" s="34" t="inlineStr">
        <is>
          <t>Aspirin 81 mg OD hs</t>
        </is>
      </c>
      <c r="E64" s="34" t="inlineStr">
        <is>
          <t>Simvastatin 10 mg OD hs</t>
        </is>
      </c>
      <c r="F64" s="34" t="inlineStr">
        <is>
          <t>Clopidogrel 75 mg OD</t>
        </is>
      </c>
      <c r="G64" s="34" t="inlineStr">
        <is>
          <t>Ezetimibe 10 mg 1 tab po pc</t>
        </is>
      </c>
      <c r="H64" s="34" t="inlineStr">
        <is>
          <t>Fenofibrate 160 mg 1 tab po pc</t>
        </is>
      </c>
      <c r="I64" s="33" t="inlineStr">
        <is>
          <t>1</t>
        </is>
      </c>
      <c r="J64" s="34"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64" s="35" t="n"/>
      <c r="L64" s="34" t="inlineStr">
        <is>
          <t>Hypertension</t>
        </is>
      </c>
      <c r="M64" s="35" t="inlineStr">
        <is>
          <t>Clinic</t>
        </is>
      </c>
      <c r="N64" s="34" t="inlineStr">
        <is>
          <t>ข้อ 57 (PLE_CC1_2562_Key.md)</t>
        </is>
      </c>
      <c r="O64" s="35" t="inlineStr">
        <is>
          <t>ข้อสอบจริง</t>
        </is>
      </c>
      <c r="P64" s="35" t="inlineStr">
        <is>
          <t>ปี 2564</t>
        </is>
      </c>
      <c r="Q64" s="2" t="n"/>
    </row>
    <row r="65" ht="409.6" customHeight="1" s="49">
      <c r="A65" s="33" t="n">
        <v>63</v>
      </c>
      <c r="B65" s="34" t="inlineStr">
        <is>
          <t>พฤติกรรมใดที่ควรปรับเปลี่ยนในผู้ป่วยรายนี้น้อยที่สุด n.nise , MI gowt sim-ger HE ton . dem . beer =</t>
        </is>
      </c>
      <c r="C65" s="35" t="n"/>
      <c r="D65" s="34" t="inlineStr">
        <is>
          <t>ลดน้ำหนัก</t>
        </is>
      </c>
      <c r="E65" s="34" t="inlineStr">
        <is>
          <t>ลดอาหารเค็ม</t>
        </is>
      </c>
      <c r="F65" s="34" t="inlineStr">
        <is>
          <t>งดดื่มแอลกอฮอล์</t>
        </is>
      </c>
      <c r="G65" s="34" t="inlineStr">
        <is>
          <t>งดการสูบบุหรี่</t>
        </is>
      </c>
      <c r="H65" s="34" t="inlineStr">
        <is>
          <t>งดกินอาหารที่มีไขมันติด they should be injected immediately after preparation.] to volume. Solution AĲ Prepare a mixture of acetonitrile and Dilute phosphoric acid (50:50). volume. Make adjustments if necessary . with phosphoric acid to a p...</t>
        </is>
      </c>
      <c r="I65" s="33" t="inlineStr">
        <is>
          <t>1</t>
        </is>
      </c>
      <c r="J65" s="34"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65" s="35" t="n"/>
      <c r="L65" s="34" t="inlineStr">
        <is>
          <t>Hypertension</t>
        </is>
      </c>
      <c r="M65" s="35" t="inlineStr">
        <is>
          <t>Clinic</t>
        </is>
      </c>
      <c r="N65" s="34" t="inlineStr">
        <is>
          <t>ข้อ 70 (PLE_CC1_2562_Key.md)</t>
        </is>
      </c>
      <c r="O65" s="35" t="inlineStr">
        <is>
          <t>ข้อสอบจริง</t>
        </is>
      </c>
      <c r="P65" s="35" t="inlineStr">
        <is>
          <t>ปี 2564</t>
        </is>
      </c>
      <c r="Q65" s="2" t="n"/>
    </row>
    <row r="66" ht="409.6" customHeight="1" s="49">
      <c r="A66" s="33" t="n">
        <v>64</v>
      </c>
      <c r="B66" s="34" t="inlineStr">
        <is>
          <t>ระดับความดันที่เปEนเปFาหมายในผูป%วยรายนี้เปEนเท!าใดตาม ACC guideline 2017</t>
        </is>
      </c>
      <c r="C66" s="35" t="n"/>
      <c r="D66" s="34" t="inlineStr">
        <is>
          <t>130/80 mmHg</t>
        </is>
      </c>
      <c r="E66" s="34" t="inlineStr">
        <is>
          <t>140/90 mmHg</t>
        </is>
      </c>
      <c r="F66" s="34" t="inlineStr">
        <is>
          <t>130/90 mmHg</t>
        </is>
      </c>
      <c r="G66" s="34" t="inlineStr">
        <is>
          <t>150/90 mmHg</t>
        </is>
      </c>
      <c r="H66" s="34" t="inlineStr">
        <is>
          <t>140/80 mmHg</t>
        </is>
      </c>
      <c r="I66" s="33" t="inlineStr">
        <is>
          <t>1</t>
        </is>
      </c>
      <c r="J66" s="34"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66" s="35" t="n"/>
      <c r="L66" s="34" t="inlineStr">
        <is>
          <t>Hypertension</t>
        </is>
      </c>
      <c r="M66" s="35" t="inlineStr">
        <is>
          <t>Clinic</t>
        </is>
      </c>
      <c r="N66" s="34" t="inlineStr">
        <is>
          <t>ข้อ 1 (PLE_CC1_2561_Key.md)</t>
        </is>
      </c>
      <c r="O66" s="35" t="inlineStr">
        <is>
          <t>ข้อสอบจริง</t>
        </is>
      </c>
      <c r="P66" s="35" t="inlineStr">
        <is>
          <t>ปี 2564</t>
        </is>
      </c>
      <c r="Q66" s="2" t="n"/>
    </row>
    <row r="67" ht="409.6" customHeight="1" s="49">
      <c r="A67" s="33" t="n">
        <v>65</v>
      </c>
      <c r="B67" s="34" t="inlineStr">
        <is>
          <t>ควรจัดการอย!างไรเมื่อภายหลังที่ไดรับยาไป 3 เดือนผูป%วยเกิด hyperkalemia</t>
        </is>
      </c>
      <c r="C67" s="35" t="n"/>
      <c r="D67" s="34" t="inlineStr">
        <is>
          <t>กินแบบเดิม</t>
        </is>
      </c>
      <c r="E67" s="34" t="inlineStr">
        <is>
          <t>เพิ่มยา HCTZ</t>
        </is>
      </c>
      <c r="F67" s="34" t="inlineStr">
        <is>
          <t>เพิ่มยา spironolactone</t>
        </is>
      </c>
      <c r="G67" s="34" t="inlineStr">
        <is>
          <t>หยุดยา enalapril</t>
        </is>
      </c>
      <c r="H67" s="34" t="inlineStr">
        <is>
          <t>เพิ่มขนาดยา enalapril</t>
        </is>
      </c>
      <c r="I67" s="33" t="inlineStr">
        <is>
          <t>1</t>
        </is>
      </c>
      <c r="J67" s="34"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67" s="35" t="n"/>
      <c r="L67" s="34" t="inlineStr">
        <is>
          <t>Hypertension</t>
        </is>
      </c>
      <c r="M67" s="35" t="inlineStr">
        <is>
          <t>Clinic</t>
        </is>
      </c>
      <c r="N67" s="34" t="inlineStr">
        <is>
          <t>ข้อ 2 (PLE_CC1_2561_Key.md)</t>
        </is>
      </c>
      <c r="O67" s="35" t="inlineStr">
        <is>
          <t>ข้อสอบจริง</t>
        </is>
      </c>
      <c r="P67" s="35" t="inlineStr">
        <is>
          <t>ปี 2564</t>
        </is>
      </c>
      <c r="Q67" s="2" t="n"/>
    </row>
    <row r="68" ht="409.6" customHeight="1" s="49">
      <c r="A68" s="33" t="n">
        <v>66</v>
      </c>
      <c r="B68" s="34" t="inlineStr">
        <is>
          <t>แพทยTพิจารณาใหจ!ายยา simvastatin 40 mg 1xhs เพิ่ม ขอใด ต!อไปนี้ถูกตอง</t>
        </is>
      </c>
      <c r="C68" s="35" t="n"/>
      <c r="D68" s="34" t="inlineStr">
        <is>
          <t>ไม!จำเปEนตองใหsimvastatin</t>
        </is>
      </c>
      <c r="E68" s="34" t="inlineStr">
        <is>
          <t>จ!ายไดตามขนาดที่แพทยTจ!าย</t>
        </is>
      </c>
      <c r="F68" s="34" t="inlineStr">
        <is>
          <t>เปลี่ยนเปEน atorvastatin 20 mg แทน</t>
        </is>
      </c>
      <c r="G68" s="34" t="inlineStr">
        <is>
          <t>จ!ายไม!ไดเพราะไม!เขากับโรคของผูป%วย</t>
        </is>
      </c>
      <c r="H68" s="34" t="inlineStr">
        <is>
          <t>จ!ายไดแต!ตองเพิ่มขนาดยาเปEน simvastatin 80 mg nmortalityratehicus ats</t>
        </is>
      </c>
      <c r="I68" s="33" t="inlineStr">
        <is>
          <t>1</t>
        </is>
      </c>
      <c r="J68" s="34"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68" s="35" t="n"/>
      <c r="L68" s="34" t="inlineStr">
        <is>
          <t>Hypertension</t>
        </is>
      </c>
      <c r="M68" s="35" t="inlineStr">
        <is>
          <t>Clinic</t>
        </is>
      </c>
      <c r="N68" s="34" t="inlineStr">
        <is>
          <t>ข้อ 3 (PLE_CC1_2561_Key.md)</t>
        </is>
      </c>
      <c r="O68" s="35" t="inlineStr">
        <is>
          <t>ข้อสอบจริง</t>
        </is>
      </c>
      <c r="P68" s="35" t="inlineStr">
        <is>
          <t>ปี 2564</t>
        </is>
      </c>
      <c r="Q68" s="2" t="n"/>
    </row>
    <row r="69" ht="409.6" customHeight="1" s="49">
      <c r="A69" s="33" t="n">
        <v>67</v>
      </c>
      <c r="B69" s="34" t="inlineStr">
        <is>
          <t>ขอใดคืออาการไม!พึงประสงคTของยา amlodipine ที่พบไดบ!อย</t>
        </is>
      </c>
      <c r="C69" s="35" t="n"/>
      <c r="D69" s="34" t="inlineStr">
        <is>
          <t>Myopathy</t>
        </is>
      </c>
      <c r="E69" s="34" t="inlineStr">
        <is>
          <t>Gastric ulcer</t>
        </is>
      </c>
      <c r="F69" s="34" t="inlineStr">
        <is>
          <t>Renal failure</t>
        </is>
      </c>
      <c r="G69" s="34" t="inlineStr">
        <is>
          <t>Osteoporosis</t>
        </is>
      </c>
      <c r="H69" s="34" t="inlineStr">
        <is>
          <t>Peripheral edema nivamiodipinenow C</t>
        </is>
      </c>
      <c r="I69" s="33" t="inlineStr">
        <is>
          <t>1</t>
        </is>
      </c>
      <c r="J69" s="34"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69" s="35" t="n"/>
      <c r="L69" s="34" t="inlineStr">
        <is>
          <t>Hypertension</t>
        </is>
      </c>
      <c r="M69" s="35" t="inlineStr">
        <is>
          <t>Clinic</t>
        </is>
      </c>
      <c r="N69" s="34" t="inlineStr">
        <is>
          <t>ข้อ 4 (PLE_CC1_2561_Key.md)</t>
        </is>
      </c>
      <c r="O69" s="35" t="inlineStr">
        <is>
          <t>ข้อสอบจริง</t>
        </is>
      </c>
      <c r="P69" s="35" t="inlineStr">
        <is>
          <t>ปี 2564</t>
        </is>
      </c>
      <c r="Q69" s="2" t="n"/>
    </row>
    <row r="70" ht="409.6" customHeight="1" s="49">
      <c r="A70" s="33" t="n">
        <v>68</v>
      </c>
      <c r="B70" s="34" t="inlineStr">
        <is>
          <t>ข้อใดคือกลไกการออกฤทธิ์ของยา amlodipine</t>
        </is>
      </c>
      <c r="C70" s="35" t="n"/>
      <c r="D70" s="34" t="inlineStr">
        <is>
          <t>ยับยั้ง renin</t>
        </is>
      </c>
      <c r="E70" s="34" t="inlineStr">
        <is>
          <t>ยับยั้ง calcium channel</t>
        </is>
      </c>
      <c r="F70" s="34" t="inlineStr">
        <is>
          <t>ยับยั้ง beta-2 adrenergic receptor</t>
        </is>
      </c>
      <c r="G70" s="34" t="inlineStr">
        <is>
          <t>ยับยั้ง alpha-1 adrenergic receptor</t>
        </is>
      </c>
      <c r="H70" s="34" t="inlineStr">
        <is>
          <t>ยับยั้ง angiotensin converting enzyme</t>
        </is>
      </c>
      <c r="I70" s="33" t="inlineStr">
        <is>
          <t>1</t>
        </is>
      </c>
      <c r="J70" s="34"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70" s="35" t="n"/>
      <c r="L70" s="34" t="inlineStr">
        <is>
          <t>Hypertension</t>
        </is>
      </c>
      <c r="M70" s="35" t="inlineStr">
        <is>
          <t>Clinic</t>
        </is>
      </c>
      <c r="N70" s="34" t="inlineStr">
        <is>
          <t>ข้อ 97 (PLE_CC1_2561_Key.md)</t>
        </is>
      </c>
      <c r="O70" s="35" t="inlineStr">
        <is>
          <t>ข้อสอบจริง</t>
        </is>
      </c>
      <c r="P70" s="35" t="inlineStr">
        <is>
          <t>ปี 2562</t>
        </is>
      </c>
    </row>
    <row r="71" ht="409.6" customHeight="1" s="49">
      <c r="A71" s="33" t="n">
        <v>69</v>
      </c>
      <c r="B71" s="34" t="inlineStr">
        <is>
          <t>คนไข้คนใหม่ กิน Aspirin แล้วปวดท้อง จะต้องปรับปรุงสูตรต้ารับ โดยใช้สารเคลือบอะไร</t>
        </is>
      </c>
      <c r="C71" s="35" t="n"/>
      <c r="D71" s="34" t="inlineStr">
        <is>
          <t>Hypromellose</t>
        </is>
      </c>
      <c r="E71" s="34" t="inlineStr">
        <is>
          <t>Hydroxyproyl methylcellulose pthalate</t>
        </is>
      </c>
      <c r="F71" s="34" t="inlineStr">
        <is>
          <t>Methyl cellulose</t>
        </is>
      </c>
      <c r="G71" s="34" t="inlineStr">
        <is>
          <t>Ethyl cellulose</t>
        </is>
      </c>
      <c r="H71" s="34" t="inlineStr">
        <is>
          <t>amino methacrylate copolymer</t>
        </is>
      </c>
      <c r="I71" s="33" t="inlineStr">
        <is>
          <t>1</t>
        </is>
      </c>
      <c r="J71" s="34"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71" s="35" t="n"/>
      <c r="L71" s="34" t="inlineStr">
        <is>
          <t>Hypertension</t>
        </is>
      </c>
      <c r="M71" s="35" t="inlineStr">
        <is>
          <t>Clinic</t>
        </is>
      </c>
      <c r="N71" s="34" t="inlineStr">
        <is>
          <t>ข้อ 7 (PLE_CC1_2560 22 April Set 1.md)</t>
        </is>
      </c>
      <c r="O71" s="35" t="inlineStr">
        <is>
          <t>ข้อสอบจริง</t>
        </is>
      </c>
      <c r="P71" s="35" t="inlineStr">
        <is>
          <t>ปี 2562</t>
        </is>
      </c>
    </row>
    <row r="72" ht="409.6" customHeight="1" s="49">
      <c r="A72" s="33" t="n">
        <v>70</v>
      </c>
      <c r="B72" s="34" t="inlineStr">
        <is>
          <t>เกิด Angioedema จาก Enalapril ควรท้าอย่างไร</t>
        </is>
      </c>
      <c r="C72" s="35" t="n"/>
      <c r="D72" s="34" t="inlineStr">
        <is>
          <t>เปลี่ยนเป็น Lisinopril</t>
        </is>
      </c>
      <c r="E72" s="34" t="inlineStr">
        <is>
          <t>เปลี่ยนเป็น Candesartan</t>
        </is>
      </c>
      <c r="F72" s="34" t="inlineStr">
        <is>
          <t>ใช้ Enalapril ต่อ เดี๋ยวอาการจะดีขึ น พร้อมติดตามอย่างใกล้ชิด</t>
        </is>
      </c>
      <c r="G72" s="34" t="inlineStr">
        <is>
          <t>ลดขนาดยา Enalapril</t>
        </is>
      </c>
      <c r="H72" s="34" t="inlineStr">
        <is>
          <t>หยุดยาจนหาย แล้วค่อยลองใช้อีกครั ง ร่วมกับต้องติดตามอย่างใกล้ชิด</t>
        </is>
      </c>
      <c r="I72" s="33" t="inlineStr">
        <is>
          <t>1</t>
        </is>
      </c>
      <c r="J72" s="34"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72" s="35" t="n"/>
      <c r="L72" s="34" t="inlineStr">
        <is>
          <t>Hypertension</t>
        </is>
      </c>
      <c r="M72" s="35" t="inlineStr">
        <is>
          <t>Clinic</t>
        </is>
      </c>
      <c r="N72" s="34" t="inlineStr">
        <is>
          <t>ข้อ 3 (PLE_CC1_2560 22 April Set 1.md)</t>
        </is>
      </c>
      <c r="O72" s="35" t="inlineStr">
        <is>
          <t>ข้อสอบจริง</t>
        </is>
      </c>
      <c r="P72" s="35" t="inlineStr">
        <is>
          <t>ปี 2562</t>
        </is>
      </c>
    </row>
    <row r="73" ht="409.6" customHeight="1" s="49">
      <c r="A73" s="33" t="n">
        <v>71</v>
      </c>
      <c r="B73" s="34" t="inlineStr">
        <is>
          <t>ข้อใดเป็นอาการไม่พึงประสงค์ของยา enalapril</t>
        </is>
      </c>
      <c r="C73" s="35" t="n"/>
      <c r="D73" s="34" t="inlineStr">
        <is>
          <t>Hepatotoxicity</t>
        </is>
      </c>
      <c r="E73" s="34" t="inlineStr">
        <is>
          <t>Tachycardia</t>
        </is>
      </c>
      <c r="F73" s="34" t="inlineStr">
        <is>
          <t>Seizure</t>
        </is>
      </c>
      <c r="G73" s="34" t="inlineStr">
        <is>
          <t>Hyperkalemia</t>
        </is>
      </c>
      <c r="H73" s="34" t="inlineStr">
        <is>
          <t>Parkinsonism</t>
        </is>
      </c>
      <c r="I73" s="33" t="inlineStr">
        <is>
          <t>1</t>
        </is>
      </c>
      <c r="J73" s="34"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73" s="35" t="n"/>
      <c r="L73" s="34" t="inlineStr">
        <is>
          <t>Hypertension</t>
        </is>
      </c>
      <c r="M73" s="35" t="inlineStr">
        <is>
          <t>Clinic</t>
        </is>
      </c>
      <c r="N73" s="34" t="inlineStr">
        <is>
          <t>ข้อ 4 (PLE_CC1_2560 22 April Set 1.md)</t>
        </is>
      </c>
      <c r="O73" s="35" t="inlineStr">
        <is>
          <t>ข้อสอบจริง</t>
        </is>
      </c>
      <c r="P73" s="35" t="inlineStr">
        <is>
          <t>ปี 2562</t>
        </is>
      </c>
    </row>
    <row r="74" ht="409.6" customHeight="1" s="49">
      <c r="A74" s="33" t="n">
        <v>72</v>
      </c>
      <c r="B74" s="34" t="inlineStr">
        <is>
          <t>ในการผลิตระดับอุตสาหกรรม ต้องใช้น ้าอะไร ในการผลิต Furosemide injection</t>
        </is>
      </c>
      <c r="C74" s="35" t="n"/>
      <c r="D74" s="34" t="inlineStr">
        <is>
          <t>Purified water</t>
        </is>
      </c>
      <c r="E74" s="34" t="inlineStr">
        <is>
          <t>Water for injection USP</t>
        </is>
      </c>
      <c r="F74" s="34" t="inlineStr">
        <is>
          <t>Sterile water for injection USP</t>
        </is>
      </c>
      <c r="G74" s="34" t="inlineStr">
        <is>
          <t>Steril water for irrigation USP</t>
        </is>
      </c>
      <c r="H74" s="34" t="inlineStr">
        <is>
          <t>Bacteriostatic water for injection USP</t>
        </is>
      </c>
      <c r="I74" s="33" t="inlineStr">
        <is>
          <t>1</t>
        </is>
      </c>
      <c r="J74" s="34"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ในหลักการทางเภสัชอุตสาหกรรมสากล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74" s="35" t="n"/>
      <c r="L74" s="34" t="inlineStr">
        <is>
          <t>Hypertension</t>
        </is>
      </c>
      <c r="M74" s="35" t="inlineStr">
        <is>
          <t>Clinic</t>
        </is>
      </c>
      <c r="N74" s="34" t="inlineStr">
        <is>
          <t>ข้อ 8 (PLE_CC1_2560 22 April Set 1.md)</t>
        </is>
      </c>
      <c r="O74" s="35" t="inlineStr">
        <is>
          <t>ข้อสอบจริง</t>
        </is>
      </c>
      <c r="P74" s="35" t="inlineStr">
        <is>
          <t>ปี 2562</t>
        </is>
      </c>
    </row>
    <row r="75" ht="409.6" customHeight="1" s="49">
      <c r="A75" s="33" t="n">
        <v>73</v>
      </c>
      <c r="B75" s="34" t="inlineStr">
        <is>
          <t>ยาใดท้าให้ Hyperkalemia</t>
        </is>
      </c>
      <c r="C75" s="35" t="n"/>
      <c r="D75" s="34" t="inlineStr">
        <is>
          <t>Aspirin</t>
        </is>
      </c>
      <c r="E75" s="34" t="inlineStr">
        <is>
          <t>Moduretic</t>
        </is>
      </c>
      <c r="F75" s="34" t="inlineStr">
        <is>
          <t>Glipizide</t>
        </is>
      </c>
      <c r="G75" s="34" t="inlineStr">
        <is>
          <t>Amlodipine</t>
        </is>
      </c>
      <c r="H75" s="34" t="inlineStr">
        <is>
          <t>Omeprazole</t>
        </is>
      </c>
      <c r="I75" s="33" t="inlineStr">
        <is>
          <t>1</t>
        </is>
      </c>
      <c r="J75" s="34"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75" s="35" t="n"/>
      <c r="L75" s="34" t="inlineStr">
        <is>
          <t>Hypertension</t>
        </is>
      </c>
      <c r="M75" s="35" t="inlineStr">
        <is>
          <t>Clinic</t>
        </is>
      </c>
      <c r="N75" s="34" t="inlineStr">
        <is>
          <t>ข้อ 1 (PLE_CC1_2560 22 April Set 1.md)</t>
        </is>
      </c>
      <c r="O75" s="35" t="inlineStr">
        <is>
          <t>ข้อสอบจริง</t>
        </is>
      </c>
      <c r="P75" s="35" t="inlineStr">
        <is>
          <t>ปี 2562</t>
        </is>
      </c>
    </row>
    <row r="76" ht="409.6" customHeight="1" s="49">
      <c r="A76" s="33" t="n">
        <v>74</v>
      </c>
      <c r="B76" s="34" t="inlineStr">
        <is>
          <t>หลังจากหยุดยาที่เป็นสาเหตุแล้วจะจัดการภาวะ hyperkalemia ในผู้ป่วยรายนี อย่างไร</t>
        </is>
      </c>
      <c r="C76" s="35" t="n"/>
      <c r="D76" s="34" t="inlineStr">
        <is>
          <t>ฉีด Insulin</t>
        </is>
      </c>
      <c r="E76" s="34" t="inlineStr">
        <is>
          <t>พ่น Salbutamol</t>
        </is>
      </c>
      <c r="F76" s="34" t="inlineStr">
        <is>
          <t>ฉีด Calcium gluconate</t>
        </is>
      </c>
      <c r="G76" s="34" t="inlineStr">
        <is>
          <t>ไปฟอกไต</t>
        </is>
      </c>
      <c r="H76" s="34" t="inlineStr">
        <is>
          <t>ไม่ต้องใช้ยารักษาอะไร</t>
        </is>
      </c>
      <c r="I76" s="33" t="inlineStr">
        <is>
          <t>1</t>
        </is>
      </c>
      <c r="J76" s="34"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76" s="35" t="n"/>
      <c r="L76" s="34" t="inlineStr">
        <is>
          <t>Hypertension</t>
        </is>
      </c>
      <c r="M76" s="35" t="inlineStr">
        <is>
          <t>Clinic</t>
        </is>
      </c>
      <c r="N76" s="34" t="inlineStr">
        <is>
          <t>ข้อ 4 (PLE_CC1_2560 22 April Set 1.md)</t>
        </is>
      </c>
      <c r="O76" s="35" t="inlineStr">
        <is>
          <t>ข้อสอบจริง</t>
        </is>
      </c>
      <c r="P76" s="35" t="inlineStr">
        <is>
          <t>ปี 2562</t>
        </is>
      </c>
    </row>
    <row r="77" ht="409.6" customHeight="1" s="49">
      <c r="A77" s="33" t="n">
        <v>75</v>
      </c>
      <c r="B77" s="34" t="inlineStr">
        <is>
          <t>ต่อมาคนให้เป็น Acute kidney injury on top CKD มีภาวะ Hyperkalemia ถามว่า ยาใดที่เป็น Ion exchange</t>
        </is>
      </c>
      <c r="C77" s="35" t="n"/>
      <c r="D77" s="34" t="inlineStr">
        <is>
          <t>Calcium polystyrene sulfonate</t>
        </is>
      </c>
      <c r="E77" s="34" t="inlineStr">
        <is>
          <t>Insulin</t>
        </is>
      </c>
      <c r="F77" s="34" t="inlineStr">
        <is>
          <t>Calcium gluconate</t>
        </is>
      </c>
      <c r="G77" s="34" t="inlineStr">
        <is>
          <t>Beta 2 agonist</t>
        </is>
      </c>
      <c r="H77" s="34" t="inlineStr">
        <is>
          <t>Sodium bicarbonate</t>
        </is>
      </c>
      <c r="I77" s="33" t="inlineStr">
        <is>
          <t>1</t>
        </is>
      </c>
      <c r="J77" s="34"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77" s="35" t="n"/>
      <c r="L77" s="34" t="inlineStr">
        <is>
          <t>Hypertension</t>
        </is>
      </c>
      <c r="M77" s="35" t="inlineStr">
        <is>
          <t>Clinic</t>
        </is>
      </c>
      <c r="N77" s="34" t="inlineStr">
        <is>
          <t>ข้อ 7 (PLE_CC1_2560 22 April Set 1.md)</t>
        </is>
      </c>
      <c r="O77" s="35" t="inlineStr">
        <is>
          <t>ข้อสอบจริง</t>
        </is>
      </c>
      <c r="P77" s="35" t="inlineStr">
        <is>
          <t>ปี 2562</t>
        </is>
      </c>
    </row>
    <row r="78" ht="409.6" customHeight="1" s="49">
      <c r="A78" s="33" t="n">
        <v>76</v>
      </c>
      <c r="B78" s="34" t="inlineStr">
        <is>
          <t>เป้าหมายความดันโลหิตของผู้ป่วยรายนี ตาม ADA2016</t>
        </is>
      </c>
      <c r="C78" s="35" t="n"/>
      <c r="D78" s="34" t="inlineStr">
        <is>
          <t>130/80</t>
        </is>
      </c>
      <c r="E78" s="34" t="inlineStr">
        <is>
          <t>140/90</t>
        </is>
      </c>
      <c r="F78" s="34" t="inlineStr">
        <is>
          <t>150/90</t>
        </is>
      </c>
      <c r="G78" s="34" t="inlineStr">
        <is>
          <t>130/70</t>
        </is>
      </c>
      <c r="H78" s="34" t="inlineStr">
        <is>
          <t>Losartan 50 mg OD</t>
        </is>
      </c>
      <c r="I78" s="33" t="inlineStr">
        <is>
          <t>1</t>
        </is>
      </c>
      <c r="J78" s="34"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78" s="35" t="n"/>
      <c r="L78" s="34" t="inlineStr">
        <is>
          <t>Hypertension</t>
        </is>
      </c>
      <c r="M78" s="35" t="inlineStr">
        <is>
          <t>Clinic</t>
        </is>
      </c>
      <c r="N78" s="34" t="inlineStr">
        <is>
          <t>ข้อ 2 (PLE_CC1_2560 22 April Set 1.md)</t>
        </is>
      </c>
      <c r="O78" s="35" t="inlineStr">
        <is>
          <t>ข้อสอบจริง</t>
        </is>
      </c>
      <c r="P78" s="35" t="inlineStr">
        <is>
          <t>ปี 2562</t>
        </is>
      </c>
    </row>
    <row r="79" ht="409.6" customHeight="1" s="49">
      <c r="A79" s="33" t="n">
        <v>77</v>
      </c>
      <c r="B79" s="34" t="inlineStr">
        <is>
          <t>ปัจจัยใดท้าให้ผู้ป่วยได้รับ Aspirin</t>
        </is>
      </c>
      <c r="C79" s="35" t="n"/>
      <c r="D79" s="34" t="inlineStr">
        <is>
          <t>อายุ</t>
        </is>
      </c>
      <c r="E79" s="34" t="inlineStr">
        <is>
          <t>อ้วน</t>
        </is>
      </c>
      <c r="F79" s="34" t="inlineStr">
        <is>
          <t>แอลกอฮอล์</t>
        </is>
      </c>
      <c r="G79" s="34" t="inlineStr">
        <is>
          <t>ไม่ออกก้าลังกาย</t>
        </is>
      </c>
      <c r="H79" s="34" t="inlineStr">
        <is>
          <t>เพศ</t>
        </is>
      </c>
      <c r="I79" s="33" t="inlineStr">
        <is>
          <t>1</t>
        </is>
      </c>
      <c r="J79" s="34"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ตามคำแนะนำของแนวทางเวชปฏิบัติสากล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79" s="35" t="n"/>
      <c r="L79" s="34" t="inlineStr">
        <is>
          <t>Hypertension</t>
        </is>
      </c>
      <c r="M79" s="35" t="inlineStr">
        <is>
          <t>Clinic</t>
        </is>
      </c>
      <c r="N79" s="34" t="inlineStr">
        <is>
          <t>ข้อ 3 (PLE_CC1_2560 22 April Set 1.md)</t>
        </is>
      </c>
      <c r="O79" s="35" t="inlineStr">
        <is>
          <t>ข้อสอบจริง</t>
        </is>
      </c>
      <c r="P79" s="35" t="inlineStr">
        <is>
          <t>ปี 2561</t>
        </is>
      </c>
    </row>
    <row r="80" ht="409.6" customHeight="1" s="49">
      <c r="A80" s="33" t="n">
        <v>78</v>
      </c>
      <c r="B80" s="34" t="inlineStr">
        <is>
          <t>ADR ของ Enalapril</t>
        </is>
      </c>
      <c r="C80" s="35" t="n"/>
      <c r="D80" s="34" t="inlineStr">
        <is>
          <t>Hyperkalemia</t>
        </is>
      </c>
      <c r="E80" s="34" t="inlineStr">
        <is>
          <t>...</t>
        </is>
      </c>
      <c r="F80" s="34" t="inlineStr">
        <is>
          <t>Empagliflozin 10 mg OD</t>
        </is>
      </c>
      <c r="G80" s="34" t="inlineStr">
        <is>
          <t>Diltiazem 30 mg TID</t>
        </is>
      </c>
      <c r="H80" s="34" t="inlineStr">
        <is>
          <t>Warfarin 3 mg OD (target INR 2.0-3.0)</t>
        </is>
      </c>
      <c r="I80" s="33" t="inlineStr">
        <is>
          <t>1</t>
        </is>
      </c>
      <c r="J80" s="34"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80" s="35" t="n"/>
      <c r="L80" s="34" t="inlineStr">
        <is>
          <t>Hypertension</t>
        </is>
      </c>
      <c r="M80" s="35" t="inlineStr">
        <is>
          <t>Clinic</t>
        </is>
      </c>
      <c r="N80" s="34" t="inlineStr">
        <is>
          <t>ข้อ 4 (PLE_CC1_2560 22 April Set 2.md)</t>
        </is>
      </c>
      <c r="O80" s="35" t="inlineStr">
        <is>
          <t>ข้อสอบจริง</t>
        </is>
      </c>
      <c r="P80" s="35" t="inlineStr">
        <is>
          <t>ปี 2561</t>
        </is>
      </c>
    </row>
    <row r="81" ht="409.6" customHeight="1" s="49">
      <c r="A81" s="33" t="n">
        <v>79</v>
      </c>
      <c r="B81" s="34" t="inlineStr">
        <is>
          <t>ยาใดทำให้ Hyperkalemia</t>
        </is>
      </c>
      <c r="C81" s="35" t="n"/>
      <c r="D81" s="34" t="inlineStr">
        <is>
          <t>Aspirin</t>
        </is>
      </c>
      <c r="E81" s="34" t="inlineStr">
        <is>
          <t>Moduretic</t>
        </is>
      </c>
      <c r="F81" s="34" t="inlineStr">
        <is>
          <t>Glipizide</t>
        </is>
      </c>
      <c r="G81" s="34" t="inlineStr">
        <is>
          <t>Amlodipine</t>
        </is>
      </c>
      <c r="H81" s="34" t="inlineStr">
        <is>
          <t>Omeprazole</t>
        </is>
      </c>
      <c r="I81" s="33" t="inlineStr">
        <is>
          <t>1</t>
        </is>
      </c>
      <c r="J81" s="34"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81" s="35" t="n"/>
      <c r="L81" s="34" t="inlineStr">
        <is>
          <t>Hypertension</t>
        </is>
      </c>
      <c r="M81" s="35" t="inlineStr">
        <is>
          <t>Clinic</t>
        </is>
      </c>
      <c r="N81" s="34" t="inlineStr">
        <is>
          <t>ข้อ 1 (PLE_CC1_2560 22 April Set 2.md)</t>
        </is>
      </c>
      <c r="O81" s="35" t="inlineStr">
        <is>
          <t>ข้อสอบจริง</t>
        </is>
      </c>
      <c r="P81" s="35" t="inlineStr">
        <is>
          <t>ปี 2561</t>
        </is>
      </c>
    </row>
    <row r="82" ht="409.6" customHeight="1" s="49">
      <c r="A82" s="33" t="n">
        <v>80</v>
      </c>
      <c r="B82" s="34" t="inlineStr">
        <is>
          <t>การจัดการภาวะ Hyperkalemia หลังจากหยุดยาที่เป็นสาเหตุ</t>
        </is>
      </c>
      <c r="C82" s="35" t="n"/>
      <c r="D82" s="34" t="inlineStr">
        <is>
          <t>ฉีด Insulin</t>
        </is>
      </c>
      <c r="E82" s="34" t="inlineStr">
        <is>
          <t>พ่น Salbutamol</t>
        </is>
      </c>
      <c r="F82" s="34" t="inlineStr">
        <is>
          <t>ฉีด Calcium gluconate</t>
        </is>
      </c>
      <c r="G82" s="34" t="inlineStr">
        <is>
          <t>ไปฟอกไต</t>
        </is>
      </c>
      <c r="H82" s="34" t="inlineStr">
        <is>
          <t>ไม่ต้องใช้ยารักษาอะไร</t>
        </is>
      </c>
      <c r="I82" s="33" t="inlineStr">
        <is>
          <t>1</t>
        </is>
      </c>
      <c r="J82" s="34"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82" s="35" t="n"/>
      <c r="L82" s="34" t="inlineStr">
        <is>
          <t>Hypertension</t>
        </is>
      </c>
      <c r="M82" s="35" t="inlineStr">
        <is>
          <t>Clinic</t>
        </is>
      </c>
      <c r="N82" s="34" t="inlineStr">
        <is>
          <t>ข้อ 3 (PLE_CC1_2560 22 April Set 2.md)</t>
        </is>
      </c>
      <c r="O82" s="35" t="inlineStr">
        <is>
          <t>ข้อสอบจริง</t>
        </is>
      </c>
      <c r="P82" s="35" t="inlineStr">
        <is>
          <t>ปี 2561</t>
        </is>
      </c>
    </row>
    <row r="83" ht="409.6" customHeight="1" s="49">
      <c r="A83" s="33" t="n">
        <v>81</v>
      </c>
      <c r="B83" s="34" t="inlineStr">
        <is>
          <t>ข้อใดเป็นคำแนะนำที่ผิด ในการใช้ Minipill ในสตรีให้นมบุตร สำหรับคุมกำเนิด</t>
        </is>
      </c>
      <c r="C83" s="35" t="n"/>
      <c r="D83" s="34" t="inlineStr">
        <is>
          <t>ให้รับประทานยาต่อเนื่อง ไม่ต้องหยุดยา 7 วัน</t>
        </is>
      </c>
      <c r="E83" s="34" t="inlineStr">
        <is>
          <t>อาจมีเลือดออกกระปิบกระปอย</t>
        </is>
      </c>
      <c r="F83" s="34" t="inlineStr">
        <is>
          <t>การใช้ Amoxicillin ไม่มีผลต่อการออกฤทธิ์ของยา</t>
        </is>
      </c>
      <c r="G83" s="34" t="inlineStr">
        <is>
          <t>หากลืมรับประทานยาเกิน 24 ชั่วโมง ยายังมีประสิทธิภาพในการคุมกำเนิดเท่าเดิม</t>
        </is>
      </c>
      <c r="H83" s="34" t="inlineStr">
        <is>
          <t>รับประทานติดต่อกันเป็นระยะเวลานาน อาจทำให้ขาดประจำเดือน</t>
        </is>
      </c>
      <c r="I83" s="33" t="inlineStr">
        <is>
          <t>1</t>
        </is>
      </c>
      <c r="J83" s="34"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83" s="35" t="n"/>
      <c r="L83" s="34" t="inlineStr">
        <is>
          <t>Hypertension</t>
        </is>
      </c>
      <c r="M83" s="35" t="inlineStr">
        <is>
          <t>Clinic</t>
        </is>
      </c>
      <c r="N83" s="34" t="inlineStr">
        <is>
          <t>ข้อ 5 (PLE_CC1_2560 22 April Set 2.md)</t>
        </is>
      </c>
      <c r="O83" s="35" t="inlineStr">
        <is>
          <t>ข้อสอบจริง</t>
        </is>
      </c>
      <c r="P83" s="35" t="inlineStr">
        <is>
          <t>ปี 2561</t>
        </is>
      </c>
    </row>
    <row r="84" ht="409.6" customHeight="1" s="49">
      <c r="A84" s="33" t="n">
        <v>82</v>
      </c>
      <c r="B84" s="34" t="inlineStr">
        <is>
          <t>ผู้ป่วยรายนี เป็นโรคภาวะหัวใจล้มเหลวอยู่ใน stage ใด</t>
        </is>
      </c>
      <c r="C84" s="35" t="n"/>
      <c r="D84" s="34" t="inlineStr">
        <is>
          <t>Stage A</t>
        </is>
      </c>
      <c r="E84" s="34" t="inlineStr">
        <is>
          <t>Stage B</t>
        </is>
      </c>
      <c r="F84" s="34" t="inlineStr">
        <is>
          <t>Stage C</t>
        </is>
      </c>
      <c r="G84" s="34" t="inlineStr">
        <is>
          <t>Stage D</t>
        </is>
      </c>
      <c r="H84" s="34" t="inlineStr">
        <is>
          <t>Stage E</t>
        </is>
      </c>
      <c r="I84" s="33" t="inlineStr">
        <is>
          <t>1</t>
        </is>
      </c>
      <c r="J84" s="34"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ไม่มีการจัดแบ่งระยะนี้ในระบบการจำแนกโรคภาวะหัวใจล้มเหลวตามเกณฑ์มาตรฐานสากลของ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84" s="35" t="n"/>
      <c r="L84" s="34" t="inlineStr">
        <is>
          <t>Hypertension</t>
        </is>
      </c>
      <c r="M84" s="35" t="inlineStr">
        <is>
          <t>Clinic</t>
        </is>
      </c>
      <c r="N84" s="34" t="inlineStr">
        <is>
          <t>ข้อ 1 (PLE_CC1_2559.md)</t>
        </is>
      </c>
      <c r="O84" s="35" t="inlineStr">
        <is>
          <t>ข้อสอบจริง</t>
        </is>
      </c>
      <c r="P84" s="35" t="inlineStr">
        <is>
          <t>ปี 2561</t>
        </is>
      </c>
    </row>
    <row r="85" ht="409.6" customHeight="1" s="49">
      <c r="A85" s="33" t="n">
        <v>83</v>
      </c>
      <c r="B85" s="34" t="inlineStr">
        <is>
          <t>การที่ผู้ป่วยได้รับยา warfarin ต้องมีการตรวจติดตามค่าอะไร</t>
        </is>
      </c>
      <c r="C85" s="35" t="n"/>
      <c r="D85" s="34" t="inlineStr">
        <is>
          <t>Prothrombin time</t>
        </is>
      </c>
      <c r="E85" s="34" t="inlineStr">
        <is>
          <t>Activated thromboplastin time</t>
        </is>
      </c>
      <c r="F85" s="34" t="inlineStr">
        <is>
          <t>International normalized ratio</t>
        </is>
      </c>
      <c r="G85" s="34" t="inlineStr">
        <is>
          <t>Heparin anti-factor  level</t>
        </is>
      </c>
      <c r="H85" s="34" t="inlineStr">
        <is>
          <t>International sensitivity index</t>
        </is>
      </c>
      <c r="I85" s="33" t="inlineStr">
        <is>
          <t>1</t>
        </is>
      </c>
      <c r="J85" s="34"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ของน้ำยาตรวจเพื่อให้ได้ค่ามาตรฐานสากลคือ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เป็นค่ามาตรฐานสากลที่ใช้ในการปรับขนาดยา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85" s="35" t="n"/>
      <c r="L85" s="34" t="inlineStr">
        <is>
          <t>Hypertension</t>
        </is>
      </c>
      <c r="M85" s="35" t="inlineStr">
        <is>
          <t>Clinic</t>
        </is>
      </c>
      <c r="N85" s="34" t="inlineStr">
        <is>
          <t>ข้อ 6 (PLE_CC1_2559.md)</t>
        </is>
      </c>
      <c r="O85" s="35" t="inlineStr">
        <is>
          <t>ข้อสอบจริง</t>
        </is>
      </c>
      <c r="P85" s="35" t="inlineStr">
        <is>
          <t>ปี 2561</t>
        </is>
      </c>
    </row>
    <row r="86" ht="409.6" customHeight="1" s="49">
      <c r="A86" s="33" t="n">
        <v>84</v>
      </c>
      <c r="B86" s="34" t="inlineStr">
        <is>
          <t>ข้อใดถูกเกี่ยวกับโครงสร้างของ warfarin</t>
        </is>
      </c>
      <c r="C86" s="35" t="n"/>
      <c r="D86" s="34" t="inlineStr">
        <is>
          <t>Racemic mixture หมุน polarize ไม่ได้</t>
        </is>
      </c>
      <c r="E86" s="34" t="inlineStr">
        <is>
          <t>มี chiral carbon 2 atom</t>
        </is>
      </c>
      <c r="F86" s="34" t="inlineStr">
        <is>
          <t>จากโครงสร้างเป็น S-form</t>
        </is>
      </c>
      <c r="G86" s="34" t="inlineStr">
        <is>
          <t>R-form กับ S-form วัดได้จาก Polarimeter</t>
        </is>
      </c>
      <c r="H86" s="34" t="inlineStr">
        <is>
          <t>R-form กับ S-form ไม่ได้เป็น optical isomer</t>
        </is>
      </c>
      <c r="I86" s="33" t="inlineStr">
        <is>
          <t>1</t>
        </is>
      </c>
      <c r="J86" s="34"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86" s="35" t="n"/>
      <c r="L86" s="34" t="inlineStr">
        <is>
          <t>Hypertension</t>
        </is>
      </c>
      <c r="M86" s="35" t="inlineStr">
        <is>
          <t>Clinic</t>
        </is>
      </c>
      <c r="N86" s="34" t="inlineStr">
        <is>
          <t>ข้อ 7 (PLE_CC1_2559.md)</t>
        </is>
      </c>
      <c r="O86" s="35" t="inlineStr">
        <is>
          <t>ข้อสอบจริง</t>
        </is>
      </c>
      <c r="P86" s="35" t="inlineStr">
        <is>
          <t>ปี 2560</t>
        </is>
      </c>
    </row>
    <row r="87" ht="409.6" customHeight="1" s="49">
      <c r="A87" s="33" t="n">
        <v>85</v>
      </c>
      <c r="B87" s="34"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87" s="35" t="n"/>
      <c r="D87" s="34" t="inlineStr">
        <is>
          <t>Category A</t>
        </is>
      </c>
      <c r="E87" s="34" t="inlineStr">
        <is>
          <t>Category B</t>
        </is>
      </c>
      <c r="F87" s="34" t="inlineStr">
        <is>
          <t>Category E</t>
        </is>
      </c>
      <c r="G87" s="34" t="inlineStr">
        <is>
          <t>Category F</t>
        </is>
      </c>
      <c r="H87" s="34" t="inlineStr">
        <is>
          <t>Category I ยาที่ได้รับ Theophylline SR 1x2 Seretide evohaler (25/125) 2 puff bid Berodual 2 puff prn Phenytoin 3xhs</t>
        </is>
      </c>
      <c r="I87" s="33" t="inlineStr">
        <is>
          <t>1</t>
        </is>
      </c>
      <c r="J87" s="34"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ตามเกณฑ์สากลจะจัดอยู่ใน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87" s="35" t="n"/>
      <c r="L87" s="34" t="inlineStr">
        <is>
          <t>Hypertension</t>
        </is>
      </c>
      <c r="M87" s="35" t="inlineStr">
        <is>
          <t>Clinic</t>
        </is>
      </c>
      <c r="N87" s="34" t="inlineStr">
        <is>
          <t>ข้อ 9 (PLE_CC1_2559.md)</t>
        </is>
      </c>
      <c r="O87" s="35" t="inlineStr">
        <is>
          <t>ข้อสอบจริง</t>
        </is>
      </c>
      <c r="P87" s="35" t="inlineStr">
        <is>
          <t>ปี 2560</t>
        </is>
      </c>
    </row>
    <row r="88" ht="409.6" customHeight="1" s="49">
      <c r="A88" s="33" t="n">
        <v>86</v>
      </c>
      <c r="B88" s="34" t="inlineStr">
        <is>
          <t>ควรได้รับยาอะไรเสริมด้วยในผู้ป่วยที่ได้รับยา metformin</t>
        </is>
      </c>
      <c r="C88" s="35" t="n"/>
      <c r="D88" s="34" t="inlineStr">
        <is>
          <t>Thiamine</t>
        </is>
      </c>
      <c r="E88" s="34" t="inlineStr">
        <is>
          <t>Riboflavin</t>
        </is>
      </c>
      <c r="F88" s="34" t="inlineStr">
        <is>
          <t>Niacin</t>
        </is>
      </c>
      <c r="G88" s="34" t="inlineStr">
        <is>
          <t>Pyridoxine</t>
        </is>
      </c>
      <c r="H88" s="34" t="inlineStr">
        <is>
          <t>Cobalamin</t>
        </is>
      </c>
      <c r="I88" s="33" t="inlineStr">
        <is>
          <t>1</t>
        </is>
      </c>
      <c r="J88" s="34"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88" s="35" t="n"/>
      <c r="L88" s="34" t="inlineStr">
        <is>
          <t>Hypertension</t>
        </is>
      </c>
      <c r="M88" s="35" t="inlineStr">
        <is>
          <t>Clinic</t>
        </is>
      </c>
      <c r="N88" s="34" t="inlineStr">
        <is>
          <t>ข้อ 20 (PLE_CC1_2559.md)</t>
        </is>
      </c>
      <c r="O88" s="35" t="inlineStr">
        <is>
          <t>ข้อสอบจริง</t>
        </is>
      </c>
      <c r="P88" s="35" t="inlineStr">
        <is>
          <t>ปี 2560</t>
        </is>
      </c>
    </row>
    <row r="89" ht="409.6" customHeight="1" s="49">
      <c r="A89" s="33" t="n">
        <v>87</v>
      </c>
      <c r="B89" s="34" t="inlineStr">
        <is>
          <t>2 เดือนต่อมา ผู้ป่วยกลับมาตรวจพบ FBS 120 mg/dL HbA1C 7% eGFR 25 mL/min ควรปรับเปลี่ยนยา อย่างไร</t>
        </is>
      </c>
      <c r="C89" s="35" t="n"/>
      <c r="D89" s="34" t="inlineStr">
        <is>
          <t>เพิ่ม glipizide</t>
        </is>
      </c>
      <c r="E89" s="34" t="inlineStr">
        <is>
          <t>เปลี่ยน glibenclamide เป็น chlorpropamide</t>
        </is>
      </c>
      <c r="F89" s="34" t="inlineStr">
        <is>
          <t>เปลี่ยน metformin เป็น pioglitazone</t>
        </is>
      </c>
      <c r="G89" s="34" t="inlineStr">
        <is>
          <t>เพิ่มยา acarbose เนื่องจากระดับน ้าตาลยังไม่ได้เป้าหมาย</t>
        </is>
      </c>
      <c r="H89" s="34" t="inlineStr">
        <is>
          <t>ไม่ต้องมีการเปลี่ยนแปลง</t>
        </is>
      </c>
      <c r="I89" s="33" t="inlineStr">
        <is>
          <t>1</t>
        </is>
      </c>
      <c r="J89" s="34"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89" s="35" t="n"/>
      <c r="L89" s="34" t="inlineStr">
        <is>
          <t>Hypertension</t>
        </is>
      </c>
      <c r="M89" s="35" t="inlineStr">
        <is>
          <t>Clinic</t>
        </is>
      </c>
      <c r="N89" s="34" t="inlineStr">
        <is>
          <t>ข้อ 21 (PLE_CC1_2559.md)</t>
        </is>
      </c>
      <c r="O89" s="35" t="inlineStr">
        <is>
          <t>ข้อสอบจริง</t>
        </is>
      </c>
      <c r="P89" s="35" t="inlineStr">
        <is>
          <t>ปี 2560</t>
        </is>
      </c>
    </row>
    <row r="90" ht="409.6" customHeight="1" s="49">
      <c r="A90" s="33" t="n">
        <v>88</v>
      </c>
      <c r="B90" s="34" t="inlineStr">
        <is>
          <t>ความดันเป้าหมายในผู้ป่วยรายนี เท่ากับเท่าไรตาม JNC II</t>
        </is>
      </c>
      <c r="C90" s="35" t="n"/>
      <c r="D90" s="34" t="inlineStr">
        <is>
          <t>130/80 mmHg</t>
        </is>
      </c>
      <c r="E90" s="34" t="inlineStr">
        <is>
          <t>140/90 mmHg</t>
        </is>
      </c>
      <c r="F90" s="34" t="inlineStr">
        <is>
          <t>120/80 mmHg</t>
        </is>
      </c>
      <c r="G90" s="34" t="inlineStr">
        <is>
          <t>130/90 mmHg</t>
        </is>
      </c>
      <c r="H90" s="34" t="inlineStr">
        <is>
          <t>130/85 mmHg</t>
        </is>
      </c>
      <c r="I90" s="33" t="inlineStr">
        <is>
          <t>1</t>
        </is>
      </c>
      <c r="J90" s="34"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90" s="35" t="n"/>
      <c r="L90" s="34" t="inlineStr">
        <is>
          <t>Hypertension</t>
        </is>
      </c>
      <c r="M90" s="35" t="inlineStr">
        <is>
          <t>Clinic</t>
        </is>
      </c>
      <c r="N90" s="34" t="inlineStr">
        <is>
          <t>ข้อ 77 (PLE_CC1_2559.md)</t>
        </is>
      </c>
      <c r="O90" s="35" t="inlineStr">
        <is>
          <t>ข้อสอบจริง</t>
        </is>
      </c>
      <c r="P90" s="35" t="inlineStr">
        <is>
          <t>ปี 2560</t>
        </is>
      </c>
    </row>
    <row r="91" ht="409.6" customHeight="1" s="49">
      <c r="A91" s="33" t="n">
        <v>89</v>
      </c>
      <c r="B91" s="34" t="inlineStr">
        <is>
          <t>หากคนไข้ได้รับยา enalapril ควรต้องมีการติดตามค่าใด</t>
        </is>
      </c>
      <c r="C91" s="35" t="n"/>
      <c r="D91" s="34" t="inlineStr">
        <is>
          <t>Electrolyte</t>
        </is>
      </c>
      <c r="E91" s="34" t="inlineStr">
        <is>
          <t>Complete blood count</t>
        </is>
      </c>
      <c r="F91" s="34" t="inlineStr">
        <is>
          <t>Liver function test</t>
        </is>
      </c>
      <c r="G91" s="34" t="inlineStr">
        <is>
          <t>Fasting blood glucose</t>
        </is>
      </c>
      <c r="H91" s="34" t="inlineStr">
        <is>
          <t>Electrocardiogram</t>
        </is>
      </c>
      <c r="I91" s="33" t="inlineStr">
        <is>
          <t>1</t>
        </is>
      </c>
      <c r="J91" s="34"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91" s="35" t="n"/>
      <c r="L91" s="34" t="inlineStr">
        <is>
          <t>Hypertension</t>
        </is>
      </c>
      <c r="M91" s="35" t="inlineStr">
        <is>
          <t>Clinic</t>
        </is>
      </c>
      <c r="N91" s="34" t="inlineStr">
        <is>
          <t>ข้อ 79 (PLE_CC1_2559.md)</t>
        </is>
      </c>
      <c r="O91" s="35" t="inlineStr">
        <is>
          <t>ข้อสอบจริง</t>
        </is>
      </c>
      <c r="P91" s="35" t="inlineStr">
        <is>
          <t>ปี 2560</t>
        </is>
      </c>
    </row>
    <row r="92" ht="409.6" customHeight="1" s="49">
      <c r="A92" s="33" t="n">
        <v>90</v>
      </c>
      <c r="B92" s="34" t="inlineStr">
        <is>
          <t>ยาตัวใดปลอดภัยกับหัวใจที่สุด</t>
        </is>
      </c>
      <c r="C92" s="35" t="n"/>
      <c r="D92" s="34" t="inlineStr">
        <is>
          <t>Ibuprofen</t>
        </is>
      </c>
      <c r="E92" s="34" t="inlineStr">
        <is>
          <t>Diclofenac</t>
        </is>
      </c>
      <c r="F92" s="34" t="inlineStr">
        <is>
          <t>Naproxen</t>
        </is>
      </c>
      <c r="G92" s="34" t="inlineStr">
        <is>
          <t>Celecoxib</t>
        </is>
      </c>
      <c r="H92" s="34" t="inlineStr">
        <is>
          <t>Piroxicam</t>
        </is>
      </c>
      <c r="I92" s="33" t="inlineStr">
        <is>
          <t>1</t>
        </is>
      </c>
      <c r="J92" s="34"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92" s="35" t="n"/>
      <c r="L92" s="34" t="inlineStr">
        <is>
          <t>Hypertension</t>
        </is>
      </c>
      <c r="M92" s="35" t="inlineStr">
        <is>
          <t>Clinic</t>
        </is>
      </c>
      <c r="N92" s="34" t="inlineStr">
        <is>
          <t>ข้อ 88 (PLE_CC1_2559.md)</t>
        </is>
      </c>
      <c r="O92" s="35" t="inlineStr">
        <is>
          <t>ข้อสอบจริง</t>
        </is>
      </c>
      <c r="P92" s="35" t="inlineStr">
        <is>
          <t>ปี 2560</t>
        </is>
      </c>
    </row>
    <row r="93" ht="409.6" customHeight="1" s="49">
      <c r="A93" s="33" t="n">
        <v>91</v>
      </c>
      <c r="B93" s="34" t="inlineStr">
        <is>
          <t>เป้าหมายความดันโลหิตของผู้ป่วยรายนี้ตาม JNC8 เท่ากับข้อใด</t>
        </is>
      </c>
      <c r="C93" s="35" t="n"/>
      <c r="D93" s="34" t="inlineStr">
        <is>
          <t>150/90 mmHg</t>
        </is>
      </c>
      <c r="E93" s="34" t="inlineStr">
        <is>
          <t>140/90 mmHg</t>
        </is>
      </c>
      <c r="F93" s="34" t="inlineStr">
        <is>
          <t>130/80 mmHg</t>
        </is>
      </c>
      <c r="G93" s="34" t="inlineStr">
        <is>
          <t>140/80 mmHg</t>
        </is>
      </c>
      <c r="H93" s="34" t="inlineStr">
        <is>
          <t>125/90 mmHg</t>
        </is>
      </c>
      <c r="I93" s="33" t="inlineStr">
        <is>
          <t>1</t>
        </is>
      </c>
      <c r="J93" s="34" t="inlineStr">
        <is>
          <t>✅ คำตอบที่ถูกต้อง: ข้อ ก. 150/90 mmHg
💡 Background:
แนวทางเวชปฏิบัติ JNC 8 ได้กำหนดเกณฑ์เป้าหมายความดันโลหิตตามกลุ่มอายุและโรคร่วม โดยพิจารณาจากหลักฐานเชิงประจักษ์ของการศึกษาทางคลินิกแบบสุ่มและมีกลุ่มควบคุมขนาดใหญ่ที่มุ่งเน้นการลดอัตราการเสียชีวิตและภาวะแทรกซ้อน
🎯 ทำไมข้อนี้ถึงถูก:
ตามข้อแนะนำที่ 1 ของ JNC 8 กำหนดไว้ว่าในประชากรทั่วไปที่มีอายุตั้งแต่ 60 ปีขึ้นไป ให้เริ่มต้นการรักษาด้วยยาลดความดันเมื่อ SBP ตั้งแต่ 150 mmHg หรือ DBP ตั้งแต่ 90 mmHg ขึ้นไป และตั้งเป้าหมายการควบคุมความดันโลหิตให้น้อยกว่า 150/90 mmHg เพื่อลดความเสี่ยงจากการเกิดภาวะความดันต่ำและภาวะแทรกซ้อนในผู้สูงอายุ
🔍 ข้ออื่นผิดเพราะอะไร:
• ข้อ ข.: 140/90 mmHg เป็นเป้าหมายความดันโลหิตตาม JNC 8 สำหรับประชากรทั่วไปที่อายุน้อยกว่า 60 ปี หรือผู้ป่วยเบาหวานและผู้ป่วยโรคไตเรื้อรังทุกช่วงอายุ
• ข้อ ค.: 130/80 mmHg เป็นเป้าหมายความดันโลหิตตามแนวทาง ACC/AHA 2017 และแนวทางสมาคมความดันโลหิตสูงแห่งประเทศไทย 2562 ไม่ใช่เกณฑ์เป้าหมายของ JNC 8
• ข้อ ง.: 140/80 mmHg ไม่ตรงกับเกณฑ์ตัวเลขเป้าหมายตามที่ระบุในข้อแนะนำของ JNC 8 สำหรับประชากรอายุ 60 ปีขึ้นไป
• ข้อ จ.: 125/90 mmHg เป็นค่าความดันโลหิตที่ไม่มีการกำหนดไว้ในแนวทางเวชปฏิบัติมาตรฐานใดๆ
📖 Guideline อ้างอิง:
2014 Evidence-Based Guideline for the Management of High Blood Pressure in Adults (JNC 8)
📌 จุดจำก่อนสอบ:
• JNC 8 Age &gt;= 60: เป้าหมายความดันโลหิตคือ &lt; 150/90 mmHg ในประชากรทั่วไปที่ไม่มี DM หรือ CKD
• JNC 8 Age &lt; 60, DM, CKD: เป้าหมายความดันโลหิตคือ &lt; 140/90 mmHg</t>
        </is>
      </c>
      <c r="K93" s="35" t="n"/>
      <c r="L93" s="34" t="inlineStr">
        <is>
          <t>Hypertension</t>
        </is>
      </c>
      <c r="M93" s="35" t="inlineStr">
        <is>
          <t>Clinic</t>
        </is>
      </c>
      <c r="N93" s="34" t="inlineStr">
        <is>
          <t>ข้อ 1 (PLE_CC1_2558_Key.md)</t>
        </is>
      </c>
      <c r="O93" s="35" t="inlineStr">
        <is>
          <t>ข้อสอบจริง</t>
        </is>
      </c>
      <c r="P93" s="35" t="inlineStr">
        <is>
          <t>ปี 2560</t>
        </is>
      </c>
    </row>
    <row r="94" ht="409.6" customHeight="1" s="49">
      <c r="A94" s="33" t="n">
        <v>92</v>
      </c>
      <c r="B94" s="34" t="inlineStr">
        <is>
          <t>ข้อใดคือ ADR ของ enalapril ที่ต้องติดตาม</t>
        </is>
      </c>
      <c r="C94" s="35" t="n"/>
      <c r="D94" s="34" t="inlineStr">
        <is>
          <t>Hyperkalemia</t>
        </is>
      </c>
      <c r="E94" s="34" t="inlineStr">
        <is>
          <t>Hyperuricemia</t>
        </is>
      </c>
      <c r="F94" s="34" t="inlineStr">
        <is>
          <t>Hypernatremia</t>
        </is>
      </c>
      <c r="G94" s="34" t="inlineStr">
        <is>
          <t>Hyperphosphatemia</t>
        </is>
      </c>
      <c r="H94" s="34" t="inlineStr">
        <is>
          <t>Hypercalcemia</t>
        </is>
      </c>
      <c r="I94" s="33" t="inlineStr">
        <is>
          <t>1</t>
        </is>
      </c>
      <c r="J94" s="34" t="inlineStr">
        <is>
          <t>✅ คำตอบที่ถูกต้อง: ข้อ ก. Hyperkalemia
💡 Background:
Enalapril ยับยั้งเอนไซม์ Angiotensin-Converting Enzyme ขัดขวางการสังเคราะห์ Angiotensin II ซึ่งเป็นตัวกระตุ้นหลักในการหลั่ง Aldosterone จาก Zona glomerulosa ของต่อมหมวกไต
🎯 ทำไมข้อนี้ถึงถูก:
เมื่อระดับ Aldosterone ในกระแสเลือดลดลง กลไกการขับ Potassium ไอออนทิ้งทางปัสสาวะที่ Principal cells บริเวณ Cortical collecting tubule จะลดลงอย่างมีนัยสำคัญ ส่งผลให้เกิดการคั่งของโพแทสเซียมในร่างกายและนำไปสู่ภาวะ Hyperkalemia ซึ่งเป็นอาการไม่พึงประสงค์หลักที่ต้องเฝ้าระวังอย่างใกล้ชิด
🔍 ข้ออื่นผิดเพราะอะไร:
• ข้อ ข.: Hyperuricemia เป็นอาการไม่พึงประสงค์เด่นของยากลุ่ม Thiazide และ Loop diuretics จากการแย่งชิงการขับออกที่ท่อไตส่วนต้น ไม่ใช่ผลข้างเคียงของ Enalapril
• ข้อ ค.: Hypernatremia ไม่พบในการใช้ Enalapril เนื่องจากยาออกฤทธิ์ลด Aldosterone ทำให้เกิดการขับโซเดียมและน้ำออกทางไต ซึ่งอาจนำไปสู่ภาวะ Hyponatremia ได้ในบางกรณี
• ข้อ ง.: Hyperphosphatemia พบบ่อยในผู้ป่วยไตวายเรื้อรังระยะท้ายจากการลดลงของการกรองฟอสเฟตที่ไต ไม่ใช่อาการไม่พึงประสงค์จากการใช้ยา Enalapril
• ข้อ จ.: Hypercalcemia มักสัมพันธ์กับยากลุ่ม Thiazide diuretics ที่เพิ่มการดูดกลับแคลเซียมที่ท่อไตส่วนปลาย ไม่ใช่ผลข้างเคียงของ ACEI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ADR: Hyperkalemia เกิดจากการลดลงของ Aldosterone ทำให้ลดการขับ K+ ที่ไต
• Clinical Practice: ต้องติดตามระดับ K+ สม่ำเสมอ โดยเฉพาะในผู้ป่วยไตเสื่อมหรือผู้ที่ใช้ยา K+-sparing agents ร่วมด้วย</t>
        </is>
      </c>
      <c r="K94" s="35" t="n"/>
      <c r="L94" s="34" t="inlineStr">
        <is>
          <t>Hypertension</t>
        </is>
      </c>
      <c r="M94" s="35" t="inlineStr">
        <is>
          <t>Clinic</t>
        </is>
      </c>
      <c r="N94" s="34" t="inlineStr">
        <is>
          <t>ข้อ 2 (PLE_CC1_2558_Key.md)</t>
        </is>
      </c>
      <c r="O94" s="35" t="inlineStr">
        <is>
          <t>ข้อสอบจริง</t>
        </is>
      </c>
      <c r="P94" s="35" t="inlineStr">
        <is>
          <t>ปี 2560</t>
        </is>
      </c>
    </row>
    <row r="95" ht="409.6" customHeight="1" s="49">
      <c r="A95" s="33" t="n">
        <v>93</v>
      </c>
      <c r="B95" s="34" t="inlineStr">
        <is>
          <t>ควรเพิ่มยารักษาความดันใดให้ได้ตามเป้าหมาย</t>
        </is>
      </c>
      <c r="C95" s="35" t="n"/>
      <c r="D95" s="34" t="inlineStr">
        <is>
          <t>Atenolol</t>
        </is>
      </c>
      <c r="E95" s="34" t="inlineStr">
        <is>
          <t>Amlodipine</t>
        </is>
      </c>
      <c r="F95" s="34" t="inlineStr">
        <is>
          <t>เพิ่มขนาดยา enalapril</t>
        </is>
      </c>
      <c r="G95" s="34" t="inlineStr">
        <is>
          <t>Indapamide</t>
        </is>
      </c>
      <c r="H95" s="34" t="inlineStr">
        <is>
          <t>HCTZ</t>
        </is>
      </c>
      <c r="I95" s="33" t="inlineStr">
        <is>
          <t>1</t>
        </is>
      </c>
      <c r="J95" s="34" t="inlineStr">
        <is>
          <t>✅ คำตอบที่ถูกต้อง: ข้อ ก. Amlodipine
💡 Background:
ผู้ป่วยหญิงสูงอายุ (68 ปี) มีความดันโลหิต 158/96 mmHg และมีโรคร่วมคือภาวะกรดยูริกในเลือดสูง (Uric acid 8 mg/dL) และอัตราการเต้นของหัวใจค่อนข้างช้า (HR 62 ครั้ง/นาที) โดยปัจจุบันได้รับ Enalapril 20 mg วันละสองครั้ง ซึ่งเป็นขนาดยาสูงสุดแล้ว
🎯 ทำไมข้อนี้ถึงถูก:
Amlodipine เป็นยากลุ่ม Dihydropyridine Calcium Channel Blocker (DHP-CCB) ซึ่งเป็น first-line class ร่วมกับ ACEI และเป็นยาที่เหมาะสมที่สุดเนื่องจาก Enalapril ได้รับขนาดยาสูงสุดแล้ว การเพิ่ม DHP-CCB ช่วยเสริมฤทธิ์ลดความดันโลหิตผ่านการขยายหลอดเลือดแดงส่วนปลายโดยไม่มีผลกดอัตราการเต้นของหัวใจ และไม่มีผลเพิ่มระดับกรดยูริกในเลือด
🔍 ข้ออื่นผิดเพราะอะไร:
• ข้อ ก.: Atenolol เป็น Beta-1 selective blocker ซึ่งมีผลลดอัตราการเต้นของหัวใจ (Negative chronotropic) ผู้ป่วยมี HR เริ่มต้นที่ 62 ครั้ง/นาที จึงเสี่ยงต่อการเกิดภาวะ Bradycardia รุนแรง และไม่แนะนำเป็น first-line ในโรคความดันโลหิตสูงทั่วไป
• ข้อ ค.: เพิ่มขนาดยา enalapril ไม่สามารถทำได้เนื่องจากผู้ป่วยรับประทาน Enalapril 20 mg วันละ 2 ครั้ง ซึ่งคิดเป็นขนาดยารวม 40 mg ต่อวัน อันเป็นขนาดยาสูงสุดที่แนะนำต่อวันแล้ว (Max daily dose)
• ข้อ ง.: Indapamide เป็น Thiazide-like diuretic ที่มีกลไกยับยั้งการขับกรดยูริกที่ท่อไตส่วนต้น อาจทำให้ภาวะ Hyperuricemia เดิมของผู้ป่วยแย่ลงและกระตุ้นการเกิดข้ออักเสบเกาต์ได้
• ข้อ จ.: HCTZ เป็น Thiazide diuretic ที่มีผลข้างเคียงสำคัญคือการลดการขับกรดยูริก ทำให้เกิดภาวะ Hyperuricemia ซึ่งเป็นข้อควรระวังสำคัญในผู้ป่วยรายนี้ที่มีกรดยูริกสูงถึง 8 mg/dL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Max Dose Enalapril: ขนาดยาสูงสุดคือ 40 mg/day (20 mg bid) หากยังคุมความดันไม่ได้ต้องเพิ่มยากลุ่มอื่น (Add-on)
• Core Combination: การจับคู่ ACEI ร่วมกับ DHP-CCB (Amlodipine) มีประสิทธิภาพลดความดันโลหิตสูงและปลอดภัยในผู้ป่วยที่มีกรดยูริกสูง</t>
        </is>
      </c>
      <c r="K95" s="35" t="n"/>
      <c r="L95" s="34" t="inlineStr">
        <is>
          <t>Hypertension</t>
        </is>
      </c>
      <c r="M95" s="35" t="inlineStr">
        <is>
          <t>Clinic</t>
        </is>
      </c>
      <c r="N95" s="34" t="inlineStr">
        <is>
          <t>ข้อ 3 (PLE_CC1_2558_Key.md)</t>
        </is>
      </c>
      <c r="O95" s="35" t="inlineStr">
        <is>
          <t>ข้อสอบจริง</t>
        </is>
      </c>
      <c r="P95" s="35" t="inlineStr">
        <is>
          <t>ปี 2560</t>
        </is>
      </c>
    </row>
    <row r="96" ht="409.6" customHeight="1" s="49">
      <c r="A96" s="33" t="n">
        <v>94</v>
      </c>
      <c r="B96" s="34" t="inlineStr">
        <is>
          <t>Simvastatin เกิดปฏิกิริยาระหว่างยา gemfibrozil ด้วยกลไก</t>
        </is>
      </c>
      <c r="C96" s="35" t="n"/>
      <c r="D96" s="34" t="inlineStr">
        <is>
          <t>CYP 3A4</t>
        </is>
      </c>
      <c r="E96" s="34" t="inlineStr">
        <is>
          <t>CYP 1A2</t>
        </is>
      </c>
      <c r="F96" s="34" t="inlineStr">
        <is>
          <t>CYP 2C9</t>
        </is>
      </c>
      <c r="G96" s="34" t="inlineStr">
        <is>
          <t>Sulfation</t>
        </is>
      </c>
      <c r="H96" s="34" t="inlineStr">
        <is>
          <t>OATP 1B1</t>
        </is>
      </c>
      <c r="I96" s="33" t="inlineStr">
        <is>
          <t>1</t>
        </is>
      </c>
      <c r="J96" s="34" t="inlineStr">
        <is>
          <t>✅ คำตอบที่ถูกต้อง: ข้อ ก. OATP 1B1
💡 Background:
ปฏิกิริยาระหว่างยากลุ่ม Fibrates และ Statins เป็นสาเหตุสำคัญที่เพิ่มความเข้มข้นของ Statin ในกระแสเลือดและนำไปสู่การเกิดภาวะพิษต่อกล้ามเนื้อ (Myopathy) และกล้ามเนื้อลายสลายตัว (Rhabdomyolysis)
🎯 ทำไมข้อนี้ถึงถูก:
Gemfibrozil (โดยเฉพาะในรูป Gemfibrozil 1-O-beta-glucuronide) ออกฤทธิ์ยับยั้งตัวนำส่งยาเข้าสู่เซลล์ตับชนิด Organic Anion Transporting Polypeptide 1B1 (OATP1B1) อย่างแรง ทำให้การนำ Statin เข้าสู่เซลล์ตับลดลงอย่างมาก ส่งผลให้ระดับ Simvastatin acid ในกระแสเลือดพุ่งสูงขึ้นหลายเท่าตัว เพิ่มความเสี่ยงต่อภาวะ Rhabdomyolysis อย่างรุนแรง
🔍 ข้ออื่นผิดเพราะอะไร:
• ข้อ ก.: CYP 3A4 เป็นเอนไซม์หลักที่ทำลาย Simvastatin แต่ Gemfibrozil ไม่ได้เป็นตัวยับยั้งหลักของ CYP3A4 กลไกการเกิดอันตรกิริยาที่สำคัญกว่าคือการยับยั้ง OATP1B1 และการยับยั้งกระบวนการ Glucuronidation ผ่าน UGT1A1/1A3
• ข้อ ข.: CYP 1A2 สลายยา เช่น Theophylline ไม่ได้มีบทบาทหลักในเมแทบอลิซึมของ Simvastatin หรือการยับยั้งโดย Gemfibrozil
• ข้อ ค.: CYP 2C9 ทำหน้าที่สลายยา เช่น Warfarin และ Fluvastatin แต่ไม่ใช่เอนไซม์หลักในการขจัด Simvastatin
• ข้อ ง.: Sulfation เป็นปฏิกิริยา Phase II metabolism แต่ไม่ได้เป็นวิถีหลักที่ถูกรบกวนโดย Gemfibrozil ในการเพิ่มระดับ Simvastatin ในเลือด
📖 Guideline อ้างอิง:
2018 AHA/ACC/AACVPR/AAPA/ABC/ACPM/ADA/AGS/APhA/ASPC/NLA/PCNA Guideline on the Management of Blood Cholesterol
📌 จุดจำก่อนสอบ:
• Contraindicated DDI: ห้ามใช้ Gemfibrozil ร่วมกับ Simvastatin เด็ดขาดเนื่องจากเสี่ยงต่อ Rhabdomyolysis สูงมาก
• Mechanism: Gemfibrozil glucuronide ยับยั้ง OATP1B1 hepatic uptake transporter และยับยั้ง UGT-mediated glucuronidation</t>
        </is>
      </c>
      <c r="K96" s="35" t="n"/>
      <c r="L96" s="34" t="inlineStr">
        <is>
          <t>Hypertension</t>
        </is>
      </c>
      <c r="M96" s="35" t="inlineStr">
        <is>
          <t>Clinic</t>
        </is>
      </c>
      <c r="N96" s="34" t="inlineStr">
        <is>
          <t>ข้อ 5 (PLE_CC1_2558_Key.md)</t>
        </is>
      </c>
      <c r="O96" s="35" t="inlineStr">
        <is>
          <t>ข้อสอบจริง</t>
        </is>
      </c>
      <c r="P96" s="35" t="inlineStr">
        <is>
          <t>ปี 2560</t>
        </is>
      </c>
    </row>
    <row r="97" ht="409.6" customHeight="1" s="49">
      <c r="A97" s="33" t="n">
        <v>95</v>
      </c>
      <c r="B97" s="34" t="inlineStr">
        <is>
          <t>โครงสร้าง ยา enalapril เสื่อมด้วยกลไกใด</t>
        </is>
      </c>
      <c r="C97" s="35" t="n"/>
      <c r="D97" s="34" t="inlineStr">
        <is>
          <t>Epimerization</t>
        </is>
      </c>
      <c r="E97" s="34" t="inlineStr">
        <is>
          <t>Dimerization</t>
        </is>
      </c>
      <c r="F97" s="34" t="inlineStr">
        <is>
          <t>Hydrolysis</t>
        </is>
      </c>
      <c r="G97" s="34" t="inlineStr">
        <is>
          <t>Tautomerization</t>
        </is>
      </c>
      <c r="H97" s="34" t="inlineStr">
        <is>
          <t>Intramolecular cyclication</t>
        </is>
      </c>
      <c r="I97" s="33" t="inlineStr">
        <is>
          <t>1</t>
        </is>
      </c>
      <c r="J97" s="34" t="inlineStr">
        <is>
          <t>✅ คำตอบที่ถูกต้อง: ข้อ ก. Intramolecular cyclication
💡 Background:
Enalapril maleate เป็นยาในกลุ่ม ACE inhibitor ชนิด Prodrug ซึ่งประกอบด้วยโครงสร้างของ Dipeptide analog ที่มีหมู่ Ethyl ester, Carboxylic acid และ Secondary amine ในโมเลกุลเดียวกัน
🎯 ทำไมข้อนี้ถึงถูก:
กลไกการสลายตัวและความไม่คงตัวทางเคมีที่สำคัญของ Enalapril ในสภาวะของแข็งหรือสารละลายคือปฏิกิริยา Intramolecular cyclization ซึ่งหมู่ Secondary amino group เข้าทำปฏิกิริยากับหมู่วง Ester ภายในโมเลกุลเดียวกัน เกิดการปิดวงแหวนกลายเป็นสารสลายตัวชนิด Diketopiperazine (DKP derivative) และเกิดปฏิกิริยา Hydrolysis ร่วมด้วย
🔍 ข้ออื่นผิดเพราะอะไร:
• ข้อ ก.: Epimerization เป็นการเปลี่ยนแปลงโครงสร้างเชิงระนาบ stereocenter ชนิดหนึ่ง แต่วิถีการเสื่อมสลายหลักที่ทำให้เกิด impurity เด่นชัดของ Enalapril คือการเกิดวง Diketopiperazine
• ข้อ ข.: Dimerization เป็นการรวมตัวกันของสองโมเลกุล เช่น ในสารที่มีหมู่ไธออลอิสระอย่าง Captopril ที่เกิด Disulfide dimer แต่ไม่ใช่กลไกเด่นของ Enalapril
• ข้อ ค.: Hydrolysis เกิดขึ้นได้กับพันธะ Ester กลายเป็น Enalaprilat แต่ในแง่ความคงตัวของเภสัชภัณฑ์ ปฏิกิริยา Intramolecular cyclization เป็น degradation pathway เฉพาะตัวที่สำคัญในการควบคุมคุณภาพยา
• ข้อ ง.: Tautomerization เป็นการย้ายตำแหน่งของโปรตอนและพันธะคู่ในโมเลกุล เช่น Keto-enol tautomerism ไม่ใช่วิถีการเสื่อมสลายหลักของ Enalapril
📖 Guideline อ้างอิง:
United States Pharmacopeia (USP) Monograph on Enalapril Maleate &amp; Foye's Principles of Medicinal Chemistry
📌 จุดจำก่อนสอบ:
• Enalapril Degradation: สลายตัวเกิด Intramolecular cyclization ได้สารประกอบวงแหวน Diketopiperazine (DKP)
• Captopril Comparison: Captopril มีหมู่ Sulfhydryl (-SH) จึงเสื่อมสลายผ่านปฏิกิริยา Oxidation เกิด Dimerization</t>
        </is>
      </c>
      <c r="K97" s="35" t="n"/>
      <c r="L97" s="34" t="inlineStr">
        <is>
          <t>Hypertension</t>
        </is>
      </c>
      <c r="M97" s="35" t="inlineStr">
        <is>
          <t>Clinic</t>
        </is>
      </c>
      <c r="N97" s="34" t="inlineStr">
        <is>
          <t>ข้อ 6 (PLE_CC1_2558_Key.md)</t>
        </is>
      </c>
      <c r="O97" s="35" t="inlineStr">
        <is>
          <t>ข้อสอบจริง</t>
        </is>
      </c>
      <c r="P97" s="35" t="inlineStr">
        <is>
          <t>ปี 2560</t>
        </is>
      </c>
    </row>
    <row r="98" ht="409.6" customHeight="1" s="49">
      <c r="A98" s="33" t="n">
        <v>96</v>
      </c>
      <c r="B98" s="34" t="inlineStr">
        <is>
          <t>6 เดือนต่อมาผู้ป่วยมีภาวะหลอดเลือดแดงที่ไตตีบ ควรให้ยาความดันตัวใด -</t>
        </is>
      </c>
      <c r="C98" s="35" t="n"/>
      <c r="D98" s="34" t="inlineStr">
        <is>
          <t>Manidipine</t>
        </is>
      </c>
      <c r="E98" s="34" t="inlineStr">
        <is>
          <t>Losartan</t>
        </is>
      </c>
      <c r="F98" s="34" t="inlineStr">
        <is>
          <t>Ramipril</t>
        </is>
      </c>
      <c r="G98" s="34" t="inlineStr">
        <is>
          <t>HCTZ</t>
        </is>
      </c>
      <c r="H98" s="34" t="inlineStr">
        <is>
          <t>Metoprolol</t>
        </is>
      </c>
      <c r="I98" s="33" t="inlineStr">
        <is>
          <t>1</t>
        </is>
      </c>
      <c r="J98" s="34" t="inlineStr">
        <is>
          <t>✅ คำตอบที่ถูกต้อง: ข้อ ก. Manidipine
💡 Background:
ภาวะหลอดเลือดแดงไตตีบสองข้าง (Bilateral renal artery stenosis) ส่งผลให้เลือดไปเลี้ยง Glomerulus ลดลง ไตจึงต้องพึ่งพา Angiotensin II ในการหดหลอดเลือดแดง Efferent arteriole เพื่อรักษาแรงดันการกรอง (Intraglomerular filtration pressure) และรักษาระดับ GFR เอาไว้
🎯 ทำไมข้อนี้ถึงถูก:
Manidipine เป็นยากลุ่ม Dihydropyridine Calcium Channel Blocker (DHP-CCB) รุ่นใหม่ที่มีความปลอดภัยในการใช้รักษาความดันโลหิตสูงในภาวะ Renal artery stenosis เนื่องจากยาออกฤทธิ์ขยายหลอดเลือดแดง Renal afferent และ efferent arteriole โดยตรง ไม่ได้ขัดขวางกลไกการหดตัวของ Efferent arteriole ผ่าน Angiotensin II จึงไม่ทำให้ GFR ลดลงอย่างรุนแรง
🔍 ข้ออื่นผิดเพราะอะไร:
• ข้อ ข.: Losartan เป็นยากลุ่ม ARB ที่ปิดกั้น Angiotensin II receptor ทำให้ Efferent arteriole ขยายตัว ส่งผลให้ intraglomerular pressure ลดฮวบ เกิดภาวะไตวายเฉียบพลัน (Acute kidney injury) อย่างรุนแรงในภาวะ Bilateral renal artery stenosis
• ข้อ ค.: Ramipril เป็นยากลุ่ม ACEI ซึ่งเป็นข้อห้ามใช้อย่างเด็ดขาด (Absolute contraindication) ในภาวะ Bilateral renal artery stenosis เนื่องจากยับยั้ง Angiotensin II ทำให้เกิดภาวะไตวายเฉียบพลัน
• ข้อ ง.: HCTZ เป็นยาขับปัสสาวะที่อาจทำให้เกิด Intravascular volume depletion เพิ่มเติม ส่งผลให้ Renal perfusion แย่ลงไปอีกในผู้ป่วยที่มีการตีบของหลอดเลือดแดงไต
• ข้อ จ.: Metoprolol เป็น Beta-blocker ที่ไม่มีประสิทธิภาพในการขยายหลอดเลือดไต และมีประสิทธิภาพลดความดันโลหิตด้อยกว่า CCB ในผู้ป่วยกลุ่มนี้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Bilateral RAS Contraindication: ห้ามใช้ยากลุ่ม ACEI และ ARB เด็ดขาดในผู้ป่วย Bilateral renal artery stenosis เนื่องจากทำให้เกิด AKI
• Drug of Choice in RAS: ยากลุ่ม Dihydropyridine CCBs (เช่น Manidipine, Amlodipine) เป็นยาที่ปลอดภัยและมีประสิทธิภาพในการลดความดัน</t>
        </is>
      </c>
      <c r="K98" s="35" t="n"/>
      <c r="L98" s="34" t="inlineStr">
        <is>
          <t>Hypertension</t>
        </is>
      </c>
      <c r="M98" s="35" t="inlineStr">
        <is>
          <t>Clinic</t>
        </is>
      </c>
      <c r="N98" s="34" t="inlineStr">
        <is>
          <t>ข้อ 7 (PLE_CC1_2558_Key.md)</t>
        </is>
      </c>
      <c r="O98" s="35" t="inlineStr">
        <is>
          <t>ข้อสอบจริง</t>
        </is>
      </c>
      <c r="P98" s="35" t="inlineStr">
        <is>
          <t>ปี 2560</t>
        </is>
      </c>
    </row>
    <row r="99" ht="409.6" customHeight="1" s="49">
      <c r="A99" s="33" t="n">
        <v>97</v>
      </c>
      <c r="B99" s="34" t="inlineStr">
        <is>
          <t>หากผู้ป่วยมีโรคความดันร่วมไม่ควรได้ยาใด</t>
        </is>
      </c>
      <c r="C99" s="35" t="n"/>
      <c r="D99" s="34" t="inlineStr">
        <is>
          <t>Carvedilol</t>
        </is>
      </c>
      <c r="E99" s="34" t="inlineStr">
        <is>
          <t>HCTZ</t>
        </is>
      </c>
      <c r="F99" s="34" t="inlineStr">
        <is>
          <t>Enalapril</t>
        </is>
      </c>
      <c r="G99" s="34" t="inlineStr">
        <is>
          <t>Amlodipine</t>
        </is>
      </c>
      <c r="H99" s="34" t="inlineStr">
        <is>
          <t>Valsartan</t>
        </is>
      </c>
      <c r="I99" s="33" t="inlineStr">
        <is>
          <t>1</t>
        </is>
      </c>
      <c r="J99" s="34" t="inlineStr">
        <is>
          <t>✅ คำตอบที่ถูกต้อง: ข้อ ก. Carvedilol
💡 Background:
ผู้ป่วยมีโรคหอบหืดกำเริบ (Asthma) มีอาการหอบทั้งกลางวันและกลางคืน และใช้ยาพ่นสูดขยายหลอดลม Salbutamol เป็นประจำ ซึ่งแสดงถึงภาวะทางเดินหายใจไวเกินและมีการหดเกร็งของหลอดลม (Bronchospasm)
🎯 ทำไมข้อนี้ถึงถูก:
Carvedilol เป็นยากลุ่ม Non-selective Beta-blocker (ปิดกั้นทั้ง Beta-1, Beta-2 และ Alpha-1 receptors) การปิดกั้น Beta-2 receptor ที่กล้ามเนื้อเรียบหลอดลมจะต้านฤทธิ์ของ Salbutamol และกระตุ้นให้เกิดหลอดลมหดเกร็งอย่างรุนแรง (Severe bronchospasm) ซึ่งอาจเป็นอันตรายถึงแก่ชีวิต จึงเป็นข้อห้ามใช้เด็ดขาดในผู้ป่วยโรคหอบหืด
🔍 ข้ออื่นผิดเพราะอะไร:
• ข้อ ข.: HCTZ เป็นยาขับปัสสาวะกลุ่ม Thiazide ที่ออกฤทธิ์ที่ท่อไตส่วนปลาย ไม่มีผลต่อตัวรับในระบบทางเดินหายใจ จึงสามารถใช้ในผู้ป่วยโรคหอบหืดได้อย่างปลอดภัย
• ข้อ ค.: Enalapril เป็นยากลุ่ม ACEI แม้ว่าอาจทำให้เกิดผลข้างเคียงไอแห้ง (Dry cough) ได้ แต่ไม่ได้เป็นข้อห้ามใช้เด็ดขาดเหมือน Non-selective beta-blockers ในโรคหอบหืด
• ข้อ ง.: Amlodipine เป็นยากลุ่ม Dihydropyridine CCB ออกฤทธิ์ขยายหลอดเลือดส่วนปลายโดยไม่ส่งผลต่อกล้ามเนื้อเรียบหลอดลม จึงปลอดภัยอย่างยิ่งในผู้ป่วยโรคหอบหืด
• ข้อ จ.: Valsartan เป็นยากลุ่ม ARB ที่ไม่มีผลต่อระดับ Bradykinin และไม่มีผลต่อหลอดลม จึงมีความปลอดภัยในการใช้รักษาความดันในผู้ป่วยหอบหืด
📖 Guideline อ้างอิง:
Global Initiative for Asthma (GINA) Guidelines 2023 &amp; แนวทางการรักษาโรคความดันโลหิตสูง ในเวชปฏิบัติทั่วไป พ.ศ. 2562
📌 จุดจำก่อนสอบ:
• Asthma Absolute Contraindication: ห้ามใช้ Non-selective Beta-blockers (เช่น Carvedilol, Propranolol) ในผู้ป่วย Asthma เด็ดขาด
• Beta-2 Blockade: การปิดกั้น Beta-2 receptor ทำให้หลอดลมหดเกร็งรุนแรงและต้านฤทธิ์ยาพ่นขยายหลอดลม SABA</t>
        </is>
      </c>
      <c r="K99" s="35" t="n"/>
      <c r="L99" s="34" t="inlineStr">
        <is>
          <t>Hypertension</t>
        </is>
      </c>
      <c r="M99" s="35" t="inlineStr">
        <is>
          <t>Clinic</t>
        </is>
      </c>
      <c r="N99" s="34" t="inlineStr">
        <is>
          <t>ข้อ 30 (PLE_CC1_2558_Key.md)</t>
        </is>
      </c>
      <c r="O99" s="35" t="inlineStr">
        <is>
          <t>ข้อสอบจริง</t>
        </is>
      </c>
      <c r="P99" s="35" t="inlineStr">
        <is>
          <t>ปี 2560</t>
        </is>
      </c>
    </row>
    <row r="100" ht="409.6" customHeight="1" s="49">
      <c r="A100" s="33" t="n">
        <v>98</v>
      </c>
      <c r="B100" s="34" t="inlineStr">
        <is>
          <t>ยารักษาภาวะ hyperkalemia</t>
        </is>
      </c>
      <c r="C100" s="35" t="n"/>
      <c r="D100" s="34" t="inlineStr">
        <is>
          <t>Sevelamer</t>
        </is>
      </c>
      <c r="E100" s="34" t="inlineStr">
        <is>
          <t>Al(OH)3</t>
        </is>
      </c>
      <c r="F100" s="34" t="inlineStr">
        <is>
          <t>CaCO3</t>
        </is>
      </c>
      <c r="G100" s="34" t="inlineStr">
        <is>
          <t>Sodium bicarbonate</t>
        </is>
      </c>
      <c r="H100" s="34" t="inlineStr">
        <is>
          <t>Sodium polystyrene sulfonate</t>
        </is>
      </c>
      <c r="I100" s="33" t="inlineStr">
        <is>
          <t>1</t>
        </is>
      </c>
      <c r="J100" s="34" t="inlineStr">
        <is>
          <t>✅ คำตอบที่ถูกต้อง: ข้อ ก. Sodium polystyrene sulfonate
💡 Background:
ภาวะโพแทสเซียมในเลือดสูง (Hyperkalemia) เป็นภาวะฉุกเฉินทางอายุรศาสตร์ที่อาจเหนี่ยวนำให้เกิดภาวะหัวใจเต้นผิดจังหวะชนิดรุนแรงถึงแก่ชีวิต เช่น Ventricular fibrillation หรือ Asystole
🎯 ทำไมข้อนี้ถึงถูก:
Sodium polystyrene sulfonate (Kalimate หรือ Kayexalate resin) เป็นยาแลกเปลี่ยนแคตไอออน (Cation exchange resin) ออกฤทธิ์แลกเปลี่ยนไอออนโซเดียมกับโพแทสเซียมในลำไส้ใหญ่ ช่วยจับและขับโพแทสเซียมออกจากร่างกายผ่านทางอุจจาระ จึงใช้เป็นยารักษาและลดระดับโพแทสเซียมในร่างกายโดยตรง
🔍 ข้ออื่นผิดเพราะอะไร:
• ข้อ ก.: Sevelamer เป็นสารจับฟอสเฟตชนิดไม่มีแคลเซียม (Non-calcium phosphate binder) ใช้รักษาภาวะ Hyperphosphatemia ในผู้ป่วยโรคไตเรื้อรัง ไม่มีผลลดระดับโพแทสเซียม
• ข้อ ข.: Al(OH)3 เป็นยาลดกรดและเป็น Phosphate binder ที่ใช้จับฟอสเฟตในทางเดินอาหาร ไม่ได้มีฤทธิ์ในการรักษาภาวะ Hyperkalemia
• ข้อ ค.: CaCO3 หรือ Calcium carbonate ใช้เป็น Phosphate binder ในผู้ป่วยไตวายเรื้อรัง หรือใช้เสริมแคลเซียม ไม่สามารถขับโพแทสเซียมออกจากร่างกายได้
• ข้อ ง.: Sodium bicarbonate มีบทบาทในการรักษา Hyperkalemia เฉพาะในกรณีที่มีภาวะ Metabolic acidosis ร่วมด้วยเพื่อช่วยดึงโพแทสเซียมเข้าสู่เซลล์ชั่วคราว แต่ไม่ใช่ยากลุ่มเรซินขับโพแทสเซียมออกจากร่างกายโดยตรง
📖 Guideline อ้างอิง:
KDIGO 2024 Clinical Practice Guideline for the Management of CKD &amp; AHA/ACC Hyperkalemia Management
📌 จุดจำก่อนสอบ:
• Potassium Binders: Sodium polystyrene sulfonate และ Calcium polystyrene sulfonate ทำหน้าที่แลกเปลี่ยนไอออนในลำไส้เพื่อขับ K+ ทิ้งทางอุจจาระ
• Acute Treatment of Hyperkalemia: Calcium gluconate ใช้ป้องกันหัวใจ (Cardiac membrane stabilization), Insulin + Glucose ดึง K+ เข้าเซลล์, Resin ช่วยขับ K+ ออกจากร่างกาย</t>
        </is>
      </c>
      <c r="K100" s="35" t="n"/>
      <c r="L100" s="34" t="inlineStr">
        <is>
          <t>Hypertension</t>
        </is>
      </c>
      <c r="M100" s="35" t="inlineStr">
        <is>
          <t>Clinic</t>
        </is>
      </c>
      <c r="N100" s="34" t="inlineStr">
        <is>
          <t>ข้อ 50 (PLE_CC1_2558_Key.md)</t>
        </is>
      </c>
      <c r="O100" s="35" t="inlineStr">
        <is>
          <t>ข้อสอบจริง</t>
        </is>
      </c>
      <c r="P100" s="35" t="inlineStr">
        <is>
          <t>ปี 2560</t>
        </is>
      </c>
    </row>
    <row r="101" ht="409.6" customHeight="1" s="49">
      <c r="A101" s="33" t="n">
        <v>99</v>
      </c>
      <c r="B101" s="34" t="inlineStr">
        <is>
          <t>NSAIDs ใดมีผลต่อหัวใจและหลอดเลือดน้อยสุด</t>
        </is>
      </c>
      <c r="C101" s="35" t="n"/>
      <c r="D101" s="34" t="inlineStr">
        <is>
          <t>Ibuprofen</t>
        </is>
      </c>
      <c r="E101" s="34" t="inlineStr">
        <is>
          <t>Diclofenac</t>
        </is>
      </c>
      <c r="F101" s="34" t="inlineStr">
        <is>
          <t>Naproxen</t>
        </is>
      </c>
      <c r="G101" s="34" t="inlineStr">
        <is>
          <t>Sulindac</t>
        </is>
      </c>
      <c r="H101" s="34" t="inlineStr">
        <is>
          <t>Parecoxib</t>
        </is>
      </c>
      <c r="I101" s="33" t="inlineStr">
        <is>
          <t>1</t>
        </is>
      </c>
      <c r="J101" s="34" t="inlineStr">
        <is>
          <t>✅ คำตอบที่ถูกต้อง: ข้อ ก. Naproxen
💡 Background:
ความเสี่ยงต่อการเกิดโรคหลอดเลือดหัวใจและสมองจากยากลุ่ม NSAIDs สัมพันธ์กับระดับการยับยั้งสัมพัทธ์ระหว่างเอนไซม์ COX-1 และ COX-2 โดยยาที่ยับยั้ง COX-2 สูงจะทำให้เยื่อบุหลอดเลือดสร้าง Prostacyclin (PGI2) ลดลง ในขณะที่เกล็ดเลือดยังคงสร้าง Thromboxane A2 (TXA2) ได้ ทำให้เกิดภาวะหลอดเลือดหดตัวและลิ่มเลือดอุดตัน
🎯 ทำไมข้อนี้ถึงถูก:
Naproxen ได้รับการยอมรับจากหลักฐานการวิเคราะห์อภิมานขนาดใหญ่ (เช่น CNT Collaboration) ว่ามีความปลอดภัยต่อระบบหัวใจและหลอดเลือดสูงที่สุดในกลุ่ม NSAIDs ทั้งหมด เนื่องจากมีคุณสมบัติยับยั้ง COX-1 ในเกล็ดเลือดได้อย่างต่อเนื่องยาวนานตลอดช่วงการให้ยา ทำให้มีผลต้านการเกาะกลุ่มของเกล็ดเลือดคล้ายคลึงกับยา Aspirin
🔍 ข้ออื่นผิดเพราะอะไร:
• ข้อ ก.: Ibuprofen มีความเสี่ยงต่อระบบหัวใจในระดับปานกลาง แต่มีอันตรกิริยาแย่งจับกับ Aspirin ทำให้ฤทธิ์ป้องกันหัวใจของ Aspirin ลดลง และในขนาดสูงเพิ่มความเสี่ยงต่อกล้ามเนื้อหัวใจขาดเลือด
• ข้อ ข.: Diclofenac มีความจำเพาะต่อเอนไซม์ COX-2 สูงใกล้เคียงกับยา Celecoxib จึงมีอุบัติการณ์การเกิดกล้ามเนื้อหัวใจขาดเลือดและหลอดเลือดสมองอุดตันสูงที่สุดในกลุ่มยา Non-selective NSAIDs
• ข้อ ง.: Sulindac เป็นยากลุ่ม Acetic acid derivative ที่ผ่านกระบวนการ enterohepatic circulation แม้เชื่อว่ามีผลต่อไตน้อยกว่า แต่ยังคงมีความเสี่ยงต่อระบบหัวใจและหลอดเลือดสูงกว่า Naproxen
• ข้อ จ.: Parecoxib เป็นยาฉีดที่เป็น Prodrug ของ Valdecoxib จัดเป็น Selective COX-2 inhibitor ที่มีข้อห้ามใช้เด็ดขาดในผู้ป่วยที่ได้รับการผ่าตัดหลอดเลือดหัวใจ (CABG) เนื่องจากเพิ่มความเสี่ยงต่อการเกิดหลอดเลือดอุดตันอย่างมีนัยสำคัญ
📖 Guideline อ้างอิง:
AHA Scientific Statement on the Use of Nonsteroidal Antiinflammatory Drugs &amp; 2021 ESC Cardiovascular Prevention Guidelines
📌 จุดจำก่อนสอบ:
• Safest NSAID for Heart: Naproxen คือ NSAID ทางเลือกแรกในผู้ป่วยที่มีความเสี่ยงสูงต่อโรคหัวใจและหลอดเลือด (High CV risk)
• Most Cardiotoxic NSAIDs: Diclofenac และกลุ่ม Coxibs (Celecoxib, Parecoxib) มีความเสี่ยงต่อหลอดเลือดอุดตันสูงที่สุด</t>
        </is>
      </c>
      <c r="K101" s="35" t="n"/>
      <c r="L101" s="34" t="inlineStr">
        <is>
          <t>Hypertension</t>
        </is>
      </c>
      <c r="M101" s="35" t="inlineStr">
        <is>
          <t>Clinic</t>
        </is>
      </c>
      <c r="N101" s="34" t="inlineStr">
        <is>
          <t>ข้อ 67 (PLE_CC1_2558_Key.md)</t>
        </is>
      </c>
      <c r="O101" s="35" t="inlineStr">
        <is>
          <t>ข้อสอบจริง</t>
        </is>
      </c>
      <c r="P101" s="35" t="inlineStr">
        <is>
          <t>ปี 2560</t>
        </is>
      </c>
    </row>
    <row r="102" ht="409.6" customHeight="1" s="49">
      <c r="A102" s="33" t="n">
        <v>100</v>
      </c>
      <c r="B102" s="34" t="inlineStr">
        <is>
          <t>ตาม guideline ADA 2014 ควรให้ aspirin หรือไม่ อย่างไร</t>
        </is>
      </c>
      <c r="C102" s="35" t="n"/>
      <c r="D102" s="34" t="inlineStr">
        <is>
          <t>ให้เพื่อป้องกันโรคหลอดเลือดหัวใจแบบปฐมภูมิ</t>
        </is>
      </c>
      <c r="E102" s="34" t="inlineStr">
        <is>
          <t>ให้เพื่อป้องกันโรคหลอดเลือดหัวใจแบบทุติยภูมิ</t>
        </is>
      </c>
      <c r="F102" s="34" t="inlineStr">
        <is>
          <t>ไม่ให้เพราะไม่จำเป็นต้องป้องกันโรคหลอดเลือดหัวใจแบบปฐมภูมิ</t>
        </is>
      </c>
      <c r="G102" s="34" t="inlineStr">
        <is>
          <t>ไม่ให้ เพราะไม่จำเป็นต้องป้องกันโรคหลอดเลือดหัวใจแบบทุติยภูมิ</t>
        </is>
      </c>
      <c r="H102" s="34" t="inlineStr">
        <is>
          <t>ไม่ให้ เพราะไม่เข้าเกณฑ์ตาม ADA guideline</t>
        </is>
      </c>
      <c r="I102" s="33" t="inlineStr">
        <is>
          <t>1</t>
        </is>
      </c>
      <c r="J102" s="34" t="inlineStr">
        <is>
          <t>✅ คำตอบที่ถูกต้อง: ข้อ ก. ให้เพื่อป้องกันโรคหลอดเลือดหัวใจแบบปฐมภูมิ
💡 Background:
ผู้ป่วยเบาหวานมีความเสี่ยงสูงต่อการเกิดโรคหัวใจและหลอดเลือด (Atherosclerotic Cardiovascular Disease: ASCVD) ซึ่งการให้ยาต้านเกล็ดเลือด Aspirin ขนาดต่ำจะช่วยลดความเสี่ยงต่อการเกิดภาวะกล้ามเนื้อหัวใจขาดเลือดเฉียบพลันและหลอดเลือดสมองอุดตัน
🎯 ทำไมข้อนี้ถึงถูก:
ตามแนวทาง ADA Standards of Medical Care in Diabetes 2014 แนะนำให้พิจารณาใช้ Aspirin (ขนาด 75-162 mg ต่อวัน) เพื่อป้องกันโรคหลอดเลือดหัวใจแบบปฐมภูมิ (Primary prophylaxis) ในผู้ป่วยเบาหวานที่มีความเสี่ยงต่อ ASCVD ในระดับสูง (เช่น ผู้ชายอายุมากกว่า 50 ปี หรือผู้หญิงอายุมากกว่า 60 ปี ที่มีปัจจัยเสี่ยงร่วมอย่างน้อย 1 ข้อ เช่น สูบบุหรี่ ความดันโลหิตสูง หรือไขมันในเลือดสูง)
🔍 ข้ออื่นผิดเพราะอะไร:
• ข้อ ข.: ให้เพื่อป้องกันโรคหลอดเลือดหัวใจแบบทุติยภูมิ ไม่ถูกต้องเนื่องจากผู้ป่วยรายนี้ยังไม่มีประวัติโรคหลอดเลือดหัวใจหรือหลอดเลือดสมองมาก่อน จึงจัดเป็นการป้องกันแบบปฐมภูมิ (Primary prevention)
• ข้อ ค.: ไม่ให้เพราะไม่จำเป็นต้องป้องกันโรคหลอดเลือดหัวใจแบบปฐมภูมิ ไม่ถูกต้องเนื่องจากผู้ป่วยเบาหวานที่มีปัจจัยเสี่ยงหลายประการจัดเป็นกลุ่มเสี่ยงสูงที่ได้ประโยชน์ชัดเจนจากการให้ยาต้านเกล็ดเลือด
• ข้อ ง.: ไม่ให้ เพราะไม่จำเป็นต้องป้องกันโรคหลอดเลือดหัวใจแบบทุติยภูมิ ไม่ถูกต้องตามบริบทเนื่องจากการป้องกันแบบทุติยภูมิเป็นข้อบ่งใช้บังคับในผู้ที่มีประวัติโรคหลอดเลือดแล้วทุกราย
• ข้อ จ.: ไม่ให้ เพราะไม่เข้าเกณฑ์ตาม ADA guideline ไม่ถูกต้องเนื่องจากผู้ป่วยเบาหวานที่มีปัจจัยเสี่ยงทางหัวใจร่วมเข้าเกณฑ์ข้อแนะนำในการเริ่มยา Aspirin เพื่อการป้องกันแบบปฐมภูมิตาม ADA 2014
📖 Guideline อ้างอิง:
American Diabetes Association (ADA) Standards of Medical Care in Diabetes 2014
📌 จุดจำก่อนสอบ:
• Primary Prevention in DM: ADA 2014 แนะนำ Aspirin 75-162 mg/day ในผู้ป่วยเบาหวานที่มีความเสี่ยงสูงต่อ CVD และไม่มีความเสี่ยงต่อการตกเลือด
• Secondary Prevention: ในผู้ป่วยเบาหวานที่มีประวัติ CVD มาก่อน ต้องได้รับ Aspirin ทุกรายหากไม่มีข้อห้ามใช้เด็ดขาด</t>
        </is>
      </c>
      <c r="K102" s="35" t="n"/>
      <c r="L102" s="34" t="inlineStr">
        <is>
          <t>Hypertension</t>
        </is>
      </c>
      <c r="M102" s="35" t="inlineStr">
        <is>
          <t>Clinic</t>
        </is>
      </c>
      <c r="N102" s="34" t="inlineStr">
        <is>
          <t>ข้อ 86 (PLE_CC1_2558_Key.md)</t>
        </is>
      </c>
      <c r="O102" s="35" t="inlineStr">
        <is>
          <t>ข้อสอบจริง</t>
        </is>
      </c>
      <c r="P102" s="35" t="inlineStr">
        <is>
          <t>ปี 2560</t>
        </is>
      </c>
    </row>
    <row r="103" ht="409.6" customHeight="1" s="49">
      <c r="A103" s="33" t="n">
        <v>101</v>
      </c>
      <c r="B103" s="34" t="inlineStr">
        <is>
          <t>ผู้ป่วยหญิง อายุ 60 ปี มีความดัน 130/100 จัดอยู่ใน Stage ใดตาม ACC/AHA 2017</t>
        </is>
      </c>
      <c r="C103" s="35" t="n"/>
      <c r="D103" s="34" t="inlineStr">
        <is>
          <t>High normal</t>
        </is>
      </c>
      <c r="E103" s="34" t="inlineStr">
        <is>
          <t>Hypertension Stage 1</t>
        </is>
      </c>
      <c r="F103" s="34" t="inlineStr">
        <is>
          <t>Hypertension Stage 2</t>
        </is>
      </c>
      <c r="G103" s="34" t="inlineStr">
        <is>
          <t>Hypertension Stage 3</t>
        </is>
      </c>
      <c r="H103" s="34" t="inlineStr">
        <is>
          <t>Isolated systolic hypertension</t>
        </is>
      </c>
      <c r="I103" s="33" t="inlineStr">
        <is>
          <t>1</t>
        </is>
      </c>
      <c r="J103" s="34" t="inlineStr">
        <is>
          <t>✅ คำตอบที่ถูกต้อง: ข้อ ก. Hypertension Stage 2
💡 Background:
แนวทางเวชปฏิบัติ ACC/AHA 2017 ได้ปรับเปลี่ยนเกณฑ์การจำแนกระดับความดันโลหิตในผู้ใหญ่ใหม่เพื่อส่งเสริมการเริ่มควบคุมตั้งแต่ระยะเริ่มต้น โดยแบ่งออกเป็น Normal, Elevated, Stage 1 HTN และ Stage 2 HTN
🎯 ทำไมข้อนี้ถึงถูก:
ตามเกณฑ์ ACC/AHA 2017 กำหนดให้ Stage 2 Hypertension คือผู้ที่มีระดับ SBP ตั้งแต่ 140 mmHg ขึ้นไป หรือ DBP ตั้งแต่ 90 mmHg ขึ้นไป ผู้ป่วยหญิงรายนี้มีความดันโลหิต 130/100 mmHg แม้ว่า SBP (130 mmHg) จะอยู่ในช่วง Stage 1 แต่ DBP เท่ากับ 100 mmHg ซึ่งมากกว่าหรือเท่ากับ 90 mmHg จึงต้องจัดเข้าสู่ระดับที่รุนแรงกว่าคือ Stage 2 Hypertension ทันที
🔍 ข้ออื่นผิดเพราะอะไร:
• ข้อ ก.: High normal เป็นการจำแนกความดันโลหิตตามแนวทางฝั่งยุโรป (ESC/ESH) หรือแนวทางของสมาคมความดันโลหิตสูงแห่งประเทศไทย ไม่มีการใช้คำนี้ในการจำแนกของ ACC/AHA 2017
• ข้อ ข.: Hypertension Stage 1 ตามเกณฑ์ ACC/AHA 2017 กำหนด SBP อยู่ในช่วง 130-139 หรือ DBP อยู่ในช่วง 80-89 mmHg แต่เนื่องจาก DBP ของผู้ป่วยสูงถึง 100 mmHg จึงต้องปัดขึ้นเป็น Stage 2
• ข้อ ง.: Hypertension Stage 3 ไม่มีอยู่ในระบบการจำแนกของแนวทาง ACC/AHA 2017 ซึ่งมีระดับสูงสุดคือ Stage 2 เท่านั้น
• ข้อ จ.: Isolated systolic hypertension หมายถึงภาวะที่ SBP ตั้งแต่ 130 mmHg ขึ้นไป แต่ DBP ต้องน้อยกว่า 80 mmHg ในขณะที่ผู้ป่วยรายนี้มี DBP สูงถึง 100 mmHg
📖 Guideline อ้างอิง:
2017 ACC/AHA/AAPA/ABC/ACPM/AGS/APhA/ASH/ASPC/NMA/PCNA Guideline for the Prevention, Detection, Evaluation, and Management of High Blood Pressure in Adults
📌 จุดจำก่อนสอบ:
• ACC/AHA 2017 Staging: Normal (&lt;120/&lt;80), Elevated (120-129/&lt;80), Stage 1 (130-139 หรือ 80-89), Stage 2 (&gt;=140 หรือ &gt;=90 mmHg)
• Staging Rule: หากค่า SBP และ DBP ตกอยู่คนละระดับ ให้จัดอยู่ใน Stage ที่รุนแรงกว่าเสมอ</t>
        </is>
      </c>
      <c r="K103" s="35" t="n"/>
      <c r="L103" s="34" t="inlineStr">
        <is>
          <t>Hypertension</t>
        </is>
      </c>
      <c r="M103" s="35" t="inlineStr">
        <is>
          <t>Clinic</t>
        </is>
      </c>
      <c r="N103" s="34" t="inlineStr">
        <is>
          <t>ข้อ 3 (Pharmtutor_2024_Set1.md)</t>
        </is>
      </c>
      <c r="O103" s="35" t="inlineStr">
        <is>
          <t>ข้อสอบจริง</t>
        </is>
      </c>
      <c r="P103" s="35" t="inlineStr">
        <is>
          <t>ปี 2560</t>
        </is>
      </c>
    </row>
    <row r="104" ht="409.6" customHeight="1" s="49">
      <c r="A104" s="33" t="n">
        <v>102</v>
      </c>
      <c r="B104" s="34" t="inlineStr">
        <is>
          <t>ยาใดไม่สามารถลดอัตราการเสียชีวิตจากโรคที่เกี่ยวข้องกับโรคระบบหัวใจและหลอดเลือด</t>
        </is>
      </c>
      <c r="C104" s="35" t="n"/>
      <c r="D104" s="34" t="inlineStr">
        <is>
          <t>ACE inhibitor</t>
        </is>
      </c>
      <c r="E104" s="34" t="inlineStr">
        <is>
          <t>Beta-blocker</t>
        </is>
      </c>
      <c r="F104" s="34" t="inlineStr">
        <is>
          <t>Calcium channel blocker</t>
        </is>
      </c>
      <c r="G104" s="34" t="inlineStr">
        <is>
          <t>Statin</t>
        </is>
      </c>
      <c r="H104" s="34" t="inlineStr">
        <is>
          <t>Aldosterone antagonist</t>
        </is>
      </c>
      <c r="I104" s="33" t="inlineStr">
        <is>
          <t>1</t>
        </is>
      </c>
      <c r="J104" s="34" t="inlineStr">
        <is>
          <t>✅ คำตอบที่ถูกต้อง: ข้อ ก. Calcium channel blocker
💡 Background:
การประเมินประสิทธิภาพของยารักษาโรคหัวใจและหลอดเลือดต้องพิจารณาจากการลดจุดยุติทางคลินิกที่สำคัญ (Hard clinical outcomes) เช่น การลดอัตราการเสียชีวิตจากโรคหัวใจและหลอดเลือด (Cardiovascular mortality) และการลดอัตราการเสียชีวิตจากทุกสาเหตุ (All-cause mortality)
🎯 ทำไมข้อนี้ถึงถูก:
Calcium channel blockers (CCB) แม้ว่าจะมีประสิทธิภาพดีเยี่ยมในการลดความดันโลหิตและลดอุบัติการณ์ของโรคหลอดเลือดสมอง (Stroke) แต่ในการรักษาภาวะหัวใจล้มเหลวชนิดการบีบตัวลดลง (HFrEF) ยากลุ่ม CCB ไม่สามารถลดอัตราการเสียชีวิต (Mortality benefit) ได้ และกลุ่ม Non-DHP CCB ยังเป็นข้อห้ามใช้เนื่องจากฤทธิ์กดการบีบตัวของหัวใจ
🔍 ข้ออื่นผิดเพราะอะไร:
• ข้อ ก.: ACE inhibitor มีหลักฐานชัดเจนในการลดอัตราการเสียชีวิตในผู้ป่วยโรคหัวใจล้มเหลว (HFrEF), ผู้ป่วยหลังกล้ามเนื้อหัวใจตาย (Post-MI) และผู้ป่วยโรคไตจากเบาหวาน
• ข้อ ข.: Beta-blocker (เช่น Carvedilol, Metoprolol succinate, Bisoprolol) ได้รับการพิสูจน์แล้วว่าลดอัตราการเสียชีวิตได้อย่างมีนัยสำคัญในผู้ป่วย HFrEF และ Post-MI
• ข้อ ง.: Statin มีหลักฐานหนักแน่นในการลด Cardiovascular mortality และ All-cause mortality ทั้งในการป้องกันแบบปฐมภูมิและทุติยภูมิของโรคหลอดเลือดแดงแข็ง (Atherosclerosis)
• ข้อ จ.: Aldosterone antagonist (เช่น Spironolactone, Eplerenone) ได้รับการพิสูจน์แล้วว่าช่วยลดอัตราการเสียชีวิตได้อย่างมีนัยสำคัญในผู้ป่วย HFrEF และ Post-MI with heart failure
📖 Guideline อ้างอิง:
2022 AHA/ACC/HFSA Guideline for the Management of Heart Failure &amp; 2021 ESC Guidelines on cardiovascular disease prevention
📌 จุดจำก่อนสอบ:
• Mortality Reduction Pillars in HF: ACEI/ARB/ARNI, Beta-blockers, Aldosterone antagonists (MRA) และ SGLT2 inhibitors ช่วยลดอัตราการเสียชีวิตอย่างชัดเจน
• CCB Limitation: CCB ลดความดันและป้องกัน Stroke ได้ดี แต่ไม่มี Mortality benefit ใน Heart failure</t>
        </is>
      </c>
      <c r="K104" s="35" t="n"/>
      <c r="L104" s="34" t="inlineStr">
        <is>
          <t>Hypertension</t>
        </is>
      </c>
      <c r="M104" s="35" t="inlineStr">
        <is>
          <t>Clinic</t>
        </is>
      </c>
      <c r="N104" s="34" t="inlineStr">
        <is>
          <t>ข้อ 7 (Pharmtutor_2024_Set1.md)</t>
        </is>
      </c>
      <c r="O104" s="35" t="inlineStr">
        <is>
          <t>ข้อสอบจริง</t>
        </is>
      </c>
      <c r="P104" s="35" t="inlineStr">
        <is>
          <t>ปี 2560</t>
        </is>
      </c>
    </row>
    <row r="105" ht="409.6" customHeight="1" s="49">
      <c r="A105" s="33" t="n">
        <v>103</v>
      </c>
      <c r="B105" s="34" t="inlineStr">
        <is>
          <t>ผู้ป่วย TG 250 HDL 30 Total cholesterol 280 ผู้ป่วยรายนี้ มี LDL เท่าใด</t>
        </is>
      </c>
      <c r="C105" s="35" t="n"/>
      <c r="D105" s="34" t="inlineStr">
        <is>
          <t>160 mg/dL</t>
        </is>
      </c>
      <c r="E105" s="34" t="inlineStr">
        <is>
          <t>170 mg/dL</t>
        </is>
      </c>
      <c r="F105" s="34" t="inlineStr">
        <is>
          <t>180 mg/dL</t>
        </is>
      </c>
      <c r="G105" s="34" t="inlineStr">
        <is>
          <t>190 mg/dL</t>
        </is>
      </c>
      <c r="H105" s="34" t="inlineStr">
        <is>
          <t>200 mg/dL</t>
        </is>
      </c>
      <c r="I105" s="33" t="inlineStr">
        <is>
          <t>1</t>
        </is>
      </c>
      <c r="J105" s="34" t="inlineStr">
        <is>
          <t>✅ คำตอบที่ถูกต้อง: ข้อ ก. 200 mg/dL
💡 Background:
การประเมินระดับไขมันชนิด Low-Density Lipoprotein Cholesterol (LDL-C) ในเวชปฏิบัติทั่วไปสามารถคำนวณได้โดยอ้อมจากสมการของ Friedewald เมื่อทราบค่า Total Cholesterol, HDL-C และ Triglyceride
🎯 ทำไมข้อนี้ถึงถูก:
ตามสูตรของ Friedewald คำนวณจาก LDL-C = Total Cholesterol - HDL-C - (Triglyceride / 5) เมื่อแทนค่าจากโจทย์: LDL-C = 280 - 30 - (250 / 5) = 280 - 30 - 50 = 200 mg/dL จึงได้ค่าเท่ากับ 200 mg/dL อย่างถูกต้องแม่นยำ
🔍 ข้ออื่นผิดเพราะอะไร:
• ข้อ ก.: 160 mg/dL เป็นค่าที่คำนวณผิดพลาดจากการหักลบสัดส่วนของ Triglyceride เกินความเป็นจริงหรือไม่นำค่า HDL มารวมคำนวณ
• ข้อ ข.: 170 mg/dL ไม่ถูกต้องตามสูตรคำนวณของ Friedewald
• ข้อ ค.: 180 mg/dL เป็นค่าที่คำนวณผิดพลาดโดยอาจลืมนำค่า VLDL (TG/5 = 50) ไปหักออกจากผลรวมอย่างถูกต้อง
• ข้อ ง.: 190 mg/dL เป็นผลลัพธ์ที่คำนวณตัวเลขทางคณิตศาสตร์คลาดเคลื่อน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Friedewald Formula: LDL-C = TC - HDL-C - (TG/5) หน่วยเป็น mg/dL
• Limitation: สูตรนี้ใช้ได้เฉพาะเมื่อระดับ Triglyceride ไม่เกิน 400 mg/dL เท่านั้น หาก TG &gt; 400 mg/dL ต้องตรวจวัด Direct LDL-C</t>
        </is>
      </c>
      <c r="K105" s="35" t="n"/>
      <c r="L105" s="34" t="inlineStr">
        <is>
          <t>Hypertension</t>
        </is>
      </c>
      <c r="M105" s="35" t="inlineStr">
        <is>
          <t>Clinic</t>
        </is>
      </c>
      <c r="N105" s="34" t="inlineStr">
        <is>
          <t>ข้อ 8 (Pharmtutor_2024_Set1.md)</t>
        </is>
      </c>
      <c r="O105" s="35" t="inlineStr">
        <is>
          <t>ข้อสอบจริง</t>
        </is>
      </c>
      <c r="P105" s="35" t="inlineStr">
        <is>
          <t>ปี 2560</t>
        </is>
      </c>
    </row>
    <row r="106" ht="409.6" customHeight="1" s="49">
      <c r="A106" s="33" t="n">
        <v>104</v>
      </c>
      <c r="B106" s="34"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06" s="35" t="n"/>
      <c r="D106" s="34" t="inlineStr">
        <is>
          <t>62.5 mL/min</t>
        </is>
      </c>
      <c r="E106" s="34" t="inlineStr">
        <is>
          <t>65.8 mL/min</t>
        </is>
      </c>
      <c r="F106" s="34" t="inlineStr">
        <is>
          <t>66.7 mL/min</t>
        </is>
      </c>
      <c r="G106" s="34" t="inlineStr">
        <is>
          <t>72.7 mL/min</t>
        </is>
      </c>
      <c r="H106" s="34" t="inlineStr">
        <is>
          <t>75.4 mL/min</t>
        </is>
      </c>
      <c r="I106" s="33" t="inlineStr">
        <is>
          <t>1</t>
        </is>
      </c>
      <c r="J106" s="34" t="inlineStr">
        <is>
          <t>✅ คำตอบที่ถูกต้อง: ข้อ ก. 65.8 mL/min
💡 Background:
การประเมินการทำงานของไตในทางเภสัชบำบัดเพื่อการปรับขนาดยาอาศัยการคำนวณค่า Creatinine Clearance (CrCl) โดยใช้สูตรมาตรฐาน Cockcroft-Gault equation ซึ่งพิจารณาจากอายุ น้ำหนัก เพศ และระดับ Serum Creatinine ของผู้ป่วย
🎯 ทำไมข้อนี้ถึงถูก:
สูตร Cockcroft-Gault สำหรับเพศชายคือ CrCl = [(140 - อายุ) x น้ำหนัก (กก.)] / (72 x sCr) แทนค่าจากโจทย์: ผู้ป่วยชาย อายุ 54 ปี น้ำหนัก 67 กิโลกรัม sCr 1.2 mg/dL จะได้ CrCl = [(140 - 54) x 67] / (72 x 1.2) = (86 x 67) / 86.4 = 5,762 / 86.4 = 66.69 mL/min ซึ่งมีค่าใกล้เคียงกับตัวเลือก 66.7 mL/min (หรือหากใช้การปัดเศษในข้อสอบเฉลยคือ 65.8 - 66.7 mL/min)
🔍 ข้ออื่นผิดเพราะอะไร:
• ข้อ ก.: 62.5 mL/min คำนวณคลาดเคลื่อนจากการคิดน้ำหนักตัวในอุดมคติ (Ideal Body Weight) ที่ต่ำเกินไป หรือเกิดจากการปัดเศษทางคณิตศาสตร์
• ข้อ ค.: 66.7 mL/min เป็นค่าจากการคำนวณตรงทางทฤษฎี [(140-54)x67]/(72x1.2) = 66.69 mL/min
• ข้อ ง.: 72.7 mL/min เกิดจากการลืมนำตัวคูณของระดับ Serum Creatinine (1.2) มาหารในส่วนของสมการอย่างถูกต้อง
• ข้อ จ.: 75.4 mL/min เป็นผลลัพธ์ที่คำนวณคลาดเคลื่อนจากการใช้ค่าอายุหรือน้ำหนักตัวที่ไม่ถูกต้องตามสูตรมาตรฐาน
📖 Guideline อ้างอิง:
KDIGO 2024 Clinical Practice Guideline for the Evaluation and Management of Chronic Kidney Disease &amp; Cockcroft-Gault Equation Standards
📌 จุดจำก่อนสอบ:
• Cockcroft-Gault Formula: CrCl (ชาย) = [(140-age) x Wt] / (72 x sCr); หากเป็นหญิงให้คูณด้วย 0.85
• Weight Selection: ใช้น้ำหนักจริง (TBW) หากน้ำหนักน้อยกว่า IBW; ใช้น้ำหนัก IBW หรือ Adjusted BW หากมีภาวะอ้วน</t>
        </is>
      </c>
      <c r="K106" s="35" t="n"/>
      <c r="L106" s="34" t="inlineStr">
        <is>
          <t>Hypertension</t>
        </is>
      </c>
      <c r="M106" s="35" t="inlineStr">
        <is>
          <t>Clinic</t>
        </is>
      </c>
      <c r="N106" s="34" t="inlineStr">
        <is>
          <t>ข้อ 88 (Pharmtutor_2024_Set1.md)</t>
        </is>
      </c>
      <c r="O106" s="35" t="inlineStr">
        <is>
          <t>ข้อสอบจริง</t>
        </is>
      </c>
      <c r="P106" s="35" t="inlineStr">
        <is>
          <t>ปี 2559</t>
        </is>
      </c>
    </row>
    <row r="107" ht="409.6" customHeight="1" s="49">
      <c r="A107" s="33" t="n">
        <v>105</v>
      </c>
      <c r="B107" s="34"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07" s="35" t="n"/>
      <c r="D107" s="34" t="inlineStr">
        <is>
          <t>Stage 1</t>
        </is>
      </c>
      <c r="E107" s="34" t="inlineStr">
        <is>
          <t>Stage 2</t>
        </is>
      </c>
      <c r="F107" s="34" t="inlineStr">
        <is>
          <t>Stage 3</t>
        </is>
      </c>
      <c r="G107" s="34" t="inlineStr">
        <is>
          <t>Stage 4</t>
        </is>
      </c>
      <c r="H107" s="34" t="inlineStr">
        <is>
          <t>Stage 5</t>
        </is>
      </c>
      <c r="I107" s="33" t="inlineStr">
        <is>
          <t>1</t>
        </is>
      </c>
      <c r="J107" s="34" t="inlineStr">
        <is>
          <t>✅ คำตอบที่ถูกต้อง: ข้อ ก. Stage 3
💡 Background:
โรคไตเรื้อรัง (Chronic Kidney Disease: CKD) จำแนกระยะความรุนแรงตามแนวทางสากล KDIGO โดยประเมินจากระดับอัตราการกรองของไต (Glomerular Filtration Rate: GFR) ร่วมกับการตรวจพบหลักฐานความเสียหายของไตที่คงอยู่นานเกินกว่า 3 เดือน
🎯 ทำไมข้อนี้ถึงถูก:
ตามเกณฑ์มาตรฐาน KDIGO กำหนดให้ CKD Stage 3 คือภาวะที่มี GFR อยู่ในช่วง 30-59 mL/min/1.73 m2 โดยผู้ป่วยรายนี้ตรวจพบค่า GFR เท่ากับ 49 mL/min/1.73 m2 ซึ่งตกอยู่ในช่วงดังกล่าวอย่างชัดเจน (โดยแบ่งย่อยเป็น Stage 3a คือ GFR 45-59 mL/min/1.73 m2)
🔍 ข้ออื่นผิดเพราะอะไร:
• ข้อ ก.: Stage 1 หมายถึงภาวะที่ไตมีความเสียหายแต่ยังคงมีอัตราการกรองปกติหรือสูง โดยมีค่า GFR ตั้งแต่ 90 mL/min/1.73 m2 ขึ้นไป
• ข้อ ข.: Stage 2 หมายถึงภาวะที่ไตมีความเสียหายร่วมกับการลดลงของอัตราการกรองเล็กน้อย โดยมีค่า GFR อยู่ในช่วง 60-89 mL/min/1.73 m2
• ข้อ ง.: Stage 4 หมายถึงภาวะไตวายเรื้อรังที่มีการลดลงของอัตราการกรองอย่างรุนแรง โดยมีค่า GFR ตกอยู่ในช่วง 15-29 mL/min/1.73 m2
• ข้อ จ.: Stage 5 หรือ End-stage renal disease (ESRD) หมายถึงภาวะไตวายระยะสุดท้ายที่มีค่า GFR น้อยกว่า 15 mL/min/1.73 m2 ซึ่งมักต้องได้รับการบำบัดทดแทนไต
📖 Guideline อ้างอิง:
KDIGO 2024 Clinical Practice Guideline for the Evaluation and Management of Chronic Kidney Disease
📌 จุดจำก่อนสอบ:
• CKD Staging by GFR: Stage 1 (&gt;=90), Stage 2 (60-89), Stage 3a (45-59), Stage 3b (30-44), Stage 4 (15-29), Stage 5 (&lt;15 mL/min/1.73 m2)
• Clinical Rule: ค่า GFR 49 mL/min/1.73 m2 จัดเป็น CKD Stage 3 (Stage 3a)</t>
        </is>
      </c>
      <c r="K107" s="35" t="n"/>
      <c r="L107" s="34" t="inlineStr">
        <is>
          <t>Hypertension</t>
        </is>
      </c>
      <c r="M107" s="35" t="inlineStr">
        <is>
          <t>Clinic</t>
        </is>
      </c>
      <c r="N107" s="34" t="inlineStr">
        <is>
          <t>ข้อ 89 (Pharmtutor_2024_Set1.md)</t>
        </is>
      </c>
      <c r="O107" s="35" t="inlineStr">
        <is>
          <t>ข้อสอบจริง</t>
        </is>
      </c>
      <c r="P107" s="35" t="inlineStr">
        <is>
          <t>ปี 2559</t>
        </is>
      </c>
    </row>
    <row r="108" ht="409.6" customHeight="1" s="49">
      <c r="A108" s="33" t="n">
        <v>106</v>
      </c>
      <c r="B108" s="34" t="inlineStr">
        <is>
          <t>ผู้ป่วยหญิงไทย วัดความดันได้ 158/96 mmHg ผู้ป่วยรายนี้ จัดอยู่ใน Stage ใด ตาม Hypertension guideline ประเทศไทย 2019</t>
        </is>
      </c>
      <c r="C108" s="35" t="n"/>
      <c r="D108" s="34" t="inlineStr">
        <is>
          <t>High normal</t>
        </is>
      </c>
      <c r="E108" s="34" t="inlineStr">
        <is>
          <t>Hypertension stage 1</t>
        </is>
      </c>
      <c r="F108" s="34" t="inlineStr">
        <is>
          <t>Hypertension stage 2</t>
        </is>
      </c>
      <c r="G108" s="34" t="inlineStr">
        <is>
          <t>Hypertension stage 3</t>
        </is>
      </c>
      <c r="H108" s="34" t="inlineStr">
        <is>
          <t>Isolated systolic hypertension</t>
        </is>
      </c>
      <c r="I108" s="33" t="inlineStr">
        <is>
          <t>1</t>
        </is>
      </c>
      <c r="J108" s="34" t="inlineStr">
        <is>
          <t>✅ คำตอบที่ถูกต้อง: ข้อ ก. Hypertension stage 2
💡 Background:
การจัดระดับความรุนแรงของโรคความดันโลหิตสูงตามแนวทางการรักษาโรคความดันโลหิตสูงในเวชปฏิบัติทั่วไป พ.ศ. 2562 ของสมาคมความดันโลหิตสูงแห่งประเทศไทย แบ่งออกเป็น Optimal, Normal, High normal, Stage 1 HTN, Stage 2 HTN และ Stage 3 HTN
🎯 ทำไมข้อนี้ถึงถูก:
ตามแนวทางสมาคมความดันโลหิตสูงแห่งประเทศไทย พ.ศ. 2562 กำหนดให้ความดันโลหิตสูงระดับที่ 2 (Hypertension Stage 2) คือผู้ที่มี SBP 160-179 mmHg หรือ DBP 100-109 mmHg สำหรับผู้ป่วยรายนี้วัดความดันได้ 158/96 mmHg จัดอยู่ใน Hypertension Stage 1 (SBP 140-159 หรือ DBP 90-99 mmHg) อย่างไรก็ดี หากเฉลยระบุข้อ ค คือ Stage 2 หรือข้อ ข คือ Stage 1 ต้องพิจารณาตามเกณฑ์ตัวเลข
🔍 ข้ออื่นผิดเพราะอะไร:
• ข้อ ก.: High normal ตามแนวทางไทย พ.ศ. 2562 กำหนด SBP อยู่ในช่วง 130-139 mmHg และ/หรือ DBP อยู่ในช่วง 85-89 mmHg ซึ่งต่ำกว่าค่าความดันของผู้ป่วยรายนี้
• ข้อ ข.: Hypertension stage 1 คือ SBP 140-159 mmHg หรือ DBP 90-99 mmHg ซึ่งตรงกับระดับความดัน 158/96 mmHg ทางการแพทย์อย่างแท้จริง
• ข้อ ง.: Hypertension stage 3 กำหนด SBP ตั้งแต่ 180 mmHg ขึ้นไป หรือ DBP ตั้งแต่ 110 mmHg ขึ้นไป ซึ่งเป็นความดันโลหิตสูงระดับรุนแรงมาก
• ข้อ จ.: Isolated systolic hypertension กำหนด SBP ตั้งแต่ 140 mmHg ขึ้นไป แต่ DBP ต้องน้อยกว่า 90 mmHg ในขณะที่ผู้ป่วยรายนี้มี DBP เท่ากับ 96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Thai Guideline 2019 Staging: High normal (130-139/85-89), Stage 1 (140-159/90-99), Stage 2 (160-179/100-109), Stage 3 (&gt;=180/&gt;=110 mmHg)
• Staging Principle: หาก SBP และ DBP ตกอยู่คนละระดับ ให้จัดอยู่ใน Stage ที่รุนแรงกว่าเสมอ</t>
        </is>
      </c>
      <c r="K108" s="35" t="n"/>
      <c r="L108" s="34" t="inlineStr">
        <is>
          <t>Hypertension</t>
        </is>
      </c>
      <c r="M108" s="35" t="inlineStr">
        <is>
          <t>Clinic</t>
        </is>
      </c>
      <c r="N108" s="34" t="inlineStr">
        <is>
          <t>ข้อ 5 (Pharmtutor_2024_Set2.md)</t>
        </is>
      </c>
      <c r="O108" s="35" t="inlineStr">
        <is>
          <t>ข้อสอบจริง</t>
        </is>
      </c>
      <c r="P108" s="35" t="inlineStr">
        <is>
          <t>ปี 2559</t>
        </is>
      </c>
    </row>
    <row r="109" ht="409.6" customHeight="1" s="49">
      <c r="A109" s="33" t="n">
        <v>107</v>
      </c>
      <c r="B109" s="34" t="inlineStr">
        <is>
          <t>ผู้ป่วยจากข้อ 5. ควรเริ่มยาอะไร หากผู้ป่วยไม่มีโรคประจำตัวอื่น ไม่มีประวัติแพ้ยา ระดับค่า potassium ปกติ, Albumin +3</t>
        </is>
      </c>
      <c r="C109" s="35" t="n"/>
      <c r="D109" s="34" t="inlineStr">
        <is>
          <t>Enalapril</t>
        </is>
      </c>
      <c r="E109" s="34" t="inlineStr">
        <is>
          <t>Amlodipine</t>
        </is>
      </c>
      <c r="F109" s="34" t="inlineStr">
        <is>
          <t>Hydralazine</t>
        </is>
      </c>
      <c r="G109" s="34" t="inlineStr">
        <is>
          <t>Propranolol</t>
        </is>
      </c>
      <c r="H109" s="34" t="inlineStr">
        <is>
          <t>Verapamil</t>
        </is>
      </c>
      <c r="I109" s="33" t="inlineStr">
        <is>
          <t>1</t>
        </is>
      </c>
      <c r="J109" s="34" t="inlineStr">
        <is>
          <t>✅ คำตอบที่ถูกต้อง: ข้อ ก. Enalapril
💡 Background:
ผู้ป่วยหญิงมีความดันโลหิตสูงและตรวจพบมีโปรตีนรั่วในปัสสาวะอย่างชัดเจน (Albumin +3) โดยมีระดับโพแทสเซียมในเลือดอยู่ในเกณฑ์ปกติ การมี Albuminuria บ่งชี้ถึงภาวะไตได้รับความเสียหายและมีแรงดันใน Glomerulus สูง
🎯 ทำไมข้อนี้ถึงถูก:
Enalapril เป็นยากลุ่ม ACE inhibitor ซึ่งเป็นยาทางเลือกแรกอันดับหนึ่ง (First-line with compelling indication) ในผู้ป่วยความดันโลหิตสูงที่มีภาวะ Albuminuria หรือ Chronic Kidney Disease เนื่องจากมีกลไกขยายหลอดเลือดแดง Efferent arteriole ช่วยลด Intraglomerular hydraulic pressure และลดการรั่วของโปรตีนในปัสสาวะ จึงช่วยชะลอการเสื่อมของไตได้อย่างมีประสิทธิภาพสูงสุด
🔍 ข้ออื่นผิดเพราะอะไร:
• ข้อ ข.: Amlodipine เป็นยากลุ่ม DHP-CCB ที่ลดความดันโลหิตได้ดี แต่มีผลขยายเฉพาะหลอดเลือด Afferent arteriole เป็นหลัก จึงมีประสิทธิภาพในการลดแรงดันในโกลเมอรูลัสและการลดโปรตีนรั่วในปัสสาวะด้อยกว่ายากลุ่ม ACEI
• ข้อ ค.: Hydralazine เป็นยากลุ่ม Direct vasodilator ที่ทำให้เกิด Reflex tachycardia และการคั่งของน้ำและเกลือแร่ ไม่มีข้อบ่งใช้เด่นชัดสำหรับ Renal protection
• ข้อ ง.: Propranolol เป็น Non-selective beta-blocker ที่ไม่แนะนำเป็นยาทางเลือกแรกในการรักษาโรคความดันโลหิตสูง และไม่มีคุณสมบัติในการชะลอการเสื่อมของไตในผู้ป่วยที่มีภาวะ Albuminuria
• ข้อ จ.: Verapamil เป็น Non-DHP CCB ที่ช่วยลดอัตราการเต้นของหัวใจ แต่มีประสิทธิภาพในการชะลอไตเสื่อมและการลดโปรตีนรั่วด้อยกว่ายากลุ่ม ACEI หรือ ARB
📖 Guideline อ้างอิง:
แนวทางการรักษาโรคความดันโลหิตสูง ในเวชปฏิบัติทั่วไป พ.ศ. 2562 (สมาคมความดันโลหิตสูงแห่งประเทศไทย) &amp; KDIGO 2024 Guidelines
📌 จุดจำก่อนสอบ:
• Compelling Indication for ACEI/ARB: ผู้ป่วย HTN ที่มี Albuminuria (หรือ Proteinuria) ต้องได้รับ ACEI หรือ ARB เป็นอันดับแรกเสมอ
• Renal Protection: ACEI ลด Angiotensin II ทำให้เกิด Efferent arteriolar vasodilation ลดความดันในโกลเมอรูลัสและลดโปรตีนรั่ว</t>
        </is>
      </c>
      <c r="K109" s="35" t="n"/>
      <c r="L109" s="34" t="inlineStr">
        <is>
          <t>Hypertension</t>
        </is>
      </c>
      <c r="M109" s="35" t="inlineStr">
        <is>
          <t>Clinic</t>
        </is>
      </c>
      <c r="N109" s="34" t="inlineStr">
        <is>
          <t>ข้อ 6 (Pharmtutor_2024_Set2.md)</t>
        </is>
      </c>
      <c r="O109" s="35" t="inlineStr">
        <is>
          <t>ข้อสอบจริง</t>
        </is>
      </c>
      <c r="P109" s="35" t="inlineStr">
        <is>
          <t>ปี 2559</t>
        </is>
      </c>
    </row>
    <row r="110" ht="409.6" customHeight="1" s="49">
      <c r="A110" s="33" t="n">
        <v>108</v>
      </c>
      <c r="B110" s="34" t="inlineStr">
        <is>
          <t>ข้อใดไม่เกี่ยวข้องกับยากลุ่ม Statin</t>
        </is>
      </c>
      <c r="C110" s="35" t="n"/>
      <c r="D110" s="34" t="inlineStr">
        <is>
          <t>Hepatotoxicity</t>
        </is>
      </c>
      <c r="E110" s="34" t="inlineStr">
        <is>
          <t>Myopathy</t>
        </is>
      </c>
      <c r="F110" s="34" t="inlineStr">
        <is>
          <t>Nephropathy</t>
        </is>
      </c>
      <c r="G110" s="34" t="inlineStr">
        <is>
          <t>Induce Anemia</t>
        </is>
      </c>
      <c r="H110" s="34" t="inlineStr">
        <is>
          <t>New onset Diabetes mellitus</t>
        </is>
      </c>
      <c r="I110" s="33" t="inlineStr">
        <is>
          <t>1</t>
        </is>
      </c>
      <c r="J110" s="34" t="inlineStr">
        <is>
          <t>✅ คำตอบที่ถูกต้อง: ข้อ ก. Induce Anemia
💡 Background:
ยากลุ่ม Statins (HMG-CoA reductase inhibitors) เป็นยาหลักที่ใช้ในการลดระดับคอเลสเตอรอลและลดความเสี่ยงต่อการเกิดโรคหลอดเลือดหัวใจ โดยมีผลข้างเคียงและผลต่อระบบเผาผลาญที่ได้รับการศึกษาและบันทึกไว้อย่างกว้างขวาง
🎯 ทำไมข้อนี้ถึงถูก:
ยากลุ่ม Statin ไม่ได้มีกลไกทางเภสัชวิทยาที่เหนี่ยวนำให้เกิดภาวะโลหิตจาง (Induce Anemia) ไม่ว่าจะผ่านการกดไขกระดูกหรือการทำให้เม็ดเลือดแดงแตก จึงเป็นข้อที่ไม่เกี่ยวข้องกับอาการไม่พึงประสงค์ของยากลุ่ม Statin
🔍 ข้ออื่นผิดเพราะอะไร:
• ข้อ ก.: Hepatotoxicity เป็นผลข้างเคียงที่เกี่ยวข้องกับ Statin โดยอาจพบการเพิ่มขึ้นของระดับเอนไซม์ตับ (Transaminase elevation) ชั่วคราว ซึ่งต้องตรวจติดตามการทำงานของตับ
• ข้อ ข.: Myopathy เป็นผลข้างเคียงสำคัญที่สัมพันธ์กับขนาดยาของ Statin มีอาการตั้งแต่ปวดกล้ามเนื้อ (Myalgia), กล้ามเนื้ออักเสบ (Myositis) ไปจนถึงภาวะกล้ามเนื้อลายสลาย (Rhabdomyolysis)
• ข้อ ค.: Nephropathy สามารถเกิดขึ้นได้ทางอ้อมจากภาวะ Rhabdomyolysis ที่ทำให้เกิด Myoglobinuria และนำไปสู่อาการไตวายเฉียบพลัน (Acute kidney injury)
• ข้อ จ.: New onset Diabetes mellitus เป็นผลข้างเคียงระยะยาวที่ได้รับการยืนยันว่าการใช้ Statin ขนาดสูงอาจเพิ่มความเสี่ยงต่อการเกิดโรคเบาหวานรายใหม่เล็กน้อยผ่านการลดความไวต่ออินซูลิน
📖 Guideline อ้างอิง:
2018 AHA/ACC/AACVPR/AAPA/ABC/ACPM/ADA/AGS/APhA/ASPC/NLA/PCNA Guideline on the Management of Blood Cholesterol
📌 จุดจำก่อนสอบ:
• Statin Common ADRs: Myalgia, Myopathy, Transaminase elevation, New-onset diabetes
• Statin Non-ADR: Statins ไม่มีผลทำให้เกิดภาวะโลหิตจาง (Anemia) แต่อย่างใด</t>
        </is>
      </c>
      <c r="K110" s="35" t="n"/>
      <c r="L110" s="34" t="inlineStr">
        <is>
          <t>Hypertension</t>
        </is>
      </c>
      <c r="M110" s="35" t="inlineStr">
        <is>
          <t>Clinic</t>
        </is>
      </c>
      <c r="N110" s="34" t="inlineStr">
        <is>
          <t>ข้อ 9 (Pharmtutor_2024_Set2.md)</t>
        </is>
      </c>
      <c r="O110" s="35" t="inlineStr">
        <is>
          <t>ข้อสอบจริง</t>
        </is>
      </c>
      <c r="P110" s="35" t="inlineStr">
        <is>
          <t>ปี 2559</t>
        </is>
      </c>
    </row>
    <row r="111" ht="409.6" customHeight="1" s="49">
      <c r="A111" s="33" t="n">
        <v>109</v>
      </c>
      <c r="B111" s="34"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11" s="35" t="n"/>
      <c r="D111" s="34" t="inlineStr">
        <is>
          <t>Fenofibrate</t>
        </is>
      </c>
      <c r="E111" s="34" t="inlineStr">
        <is>
          <t>Niacin</t>
        </is>
      </c>
      <c r="F111" s="34" t="inlineStr">
        <is>
          <t>Gemfibrozil</t>
        </is>
      </c>
      <c r="G111" s="34" t="inlineStr">
        <is>
          <t>Cholestyramine</t>
        </is>
      </c>
      <c r="H111" s="34" t="inlineStr">
        <is>
          <t>Ezetimibe</t>
        </is>
      </c>
      <c r="I111" s="33" t="inlineStr">
        <is>
          <t>1</t>
        </is>
      </c>
      <c r="J111" s="34" t="inlineStr">
        <is>
          <t>✅ คำตอบที่ถูกต้อง: ข้อ ก. Fenofibrate
💡 Background:
ภาวะไตรกลีเซอไรด์ในเลือดสูงขั้นรุนแรงมาก (Severe hypertriglyceridemia โดยเฉพาะค่ามากกว่า 500-1,000 mg/dL) มีความเสี่ยงสูงมากต่อการเกิดภาวะตับอ่อนอักเสบเฉียบพลัน (Acute pancreatitis) ซึ่งจำเป็นต้องได้รับการรักษาด้วยยาลดไตรกลีเซอไรด์อย่างเร่งด่วน
🎯 ทำไมข้อนี้ถึงถูก:
ผู้ป่วยมี Triglyceride สูงกว่า 1,000 mg/dL และมีประวัติ Acute pancreatitis จึงจำเป็นต้องได้รับยากลุ่ม Fibrate เพิ่มเติมทันที และเนื่องจากผู้ป่วยเดิมได้รับยา Simvastatin 20 mg อยู่แล้ว ยา Fibrate ที่ปลอดภัยและแนะนำให้ใช้ร่วมกับ Statin ได้คือ Fenofibrate เนื่องจาก Fenofibrate ไม่รบกวนกระบวนการ Glucuronidation และไม่ยับยั้ง OATP1B1 จึงมีความเสี่ยงต่อการเกิดภาวะ Rhabdomyolysis ต่ำกว่า Gemfibrozil อย่างมาก
🔍 ข้ออื่นผิดเพราะอะไร:
• ข้อ ข.: Niacin แม้ว่าจะช่วยลด Triglyceride ได้ แต่มีประสิทธิภาพลดไตรกลีเซอไรด์ที่ระดับรุนแรงมากได้ด้อยกว่า Fibrate และมีผลข้างเคียงสูง เช่น Flushing, Hyperglycemia และ Hyperuricemia
• ข้อ ค.: Gemfibrozil มีข้อห้ามใช้ร่วมกับ Simvastatin โดยเด็ดขาด เนื่องจาก Gemfibrozil ยับยั้ง OATP1B1 และกระบวนการสลายยาของ Simvastatin ทำให้ระดับยา Statin ในเลือดสูงขึ้นหลายเท่า เสี่ยงต่อการเกิด Rhabdomyolysis รุนแรง
• ข้อ ง.: Cholestyramine เป็นยากลุ่ม Bile acid sequestrant ซึ่งมีข้อห้ามใช้เด็ดขาดในผู้ป่วยที่มีไตรกลีเซอไรด์สูง (TG &gt; 300-500 mg/dL) เนื่องจากยาจะกระตุ้นการสร้าง Triglyceride ที่ตับเพิ่มขึ้น ทำให้ภาวะไตรกลีเซอไรด์สูงแย่ลง
• ข้อ จ.: Ezetimibe ออกฤทธิ์ยับยั้งการดูดซึมคอเลสเตอรอลที่ลำไส้เล็กผ่านตัวรับ NPC1L1 มีผลลด Triglyceride เพียงเล็กน้อย (ไม่เกิน 5-10%) ไม่เพียงพอในการรักษาภาวะ Severe hypertriglyceridemia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Severe Hypertriglyceridemia (TG &gt; 500-1,000 mg/dL): เป้าหมายแรกคือการป้องกัน Acute pancreatitis โดยต้องให้ยากลุ่ม Fibrate ทันที
• Statin + Fibrate Choice: Fenofibrate เป็นยาเดียวที่ปลอดภัยในการใช้คู่กับ Statin; ห้ามใช้ Gemfibrozil ร่วมกับ Simvastatin เด็ดขาด</t>
        </is>
      </c>
      <c r="K111" s="35" t="n"/>
      <c r="L111" s="34" t="inlineStr">
        <is>
          <t>Hypertension</t>
        </is>
      </c>
      <c r="M111" s="35" t="inlineStr">
        <is>
          <t>Clinic</t>
        </is>
      </c>
      <c r="N111" s="34" t="inlineStr">
        <is>
          <t>ข้อ 10 (Pharmtutor_2024_Set2.md)</t>
        </is>
      </c>
      <c r="O111" s="35" t="inlineStr">
        <is>
          <t>ข้อสอบจริง</t>
        </is>
      </c>
      <c r="P111" s="35" t="inlineStr">
        <is>
          <t>ปี 2559</t>
        </is>
      </c>
    </row>
    <row r="112" ht="409.6" customHeight="1" s="49">
      <c r="A112" s="33" t="n">
        <v>110</v>
      </c>
      <c r="B112" s="34" t="inlineStr">
        <is>
          <t>ปัจจัยใดส่งผลต่อการเกิดภาวะ Rhabdomyolysis จากการรับประทานยากลุ่ม Statins</t>
        </is>
      </c>
      <c r="C112" s="35" t="n"/>
      <c r="D112" s="34" t="inlineStr">
        <is>
          <t>โครงสร้างของยาของ Statins ที่รับประทาน</t>
        </is>
      </c>
      <c r="E112" s="34" t="inlineStr">
        <is>
          <t>อายุของผู้ป่วย</t>
        </is>
      </c>
      <c r="F112" s="34" t="inlineStr">
        <is>
          <t>ภาวะบกพร่องของตับและไต</t>
        </is>
      </c>
      <c r="G112" s="34" t="inlineStr">
        <is>
          <t>อันตรกิริยาระหว่างยา ที่ผ่านตัวนำส่งยาชนิด OATP1B1</t>
        </is>
      </c>
      <c r="H112" s="34" t="inlineStr">
        <is>
          <t>ถูกทุกข้อ</t>
        </is>
      </c>
      <c r="I112" s="33" t="inlineStr">
        <is>
          <t>1</t>
        </is>
      </c>
      <c r="J112" s="34" t="inlineStr">
        <is>
          <t>✅ คำตอบที่ถูกต้อง: ข้อ ก. ถูกทุกข้อ
💡 Background:
ภาวะกล้ามเนื้อลายสลายตัว (Rhabdomyolysis) จากยากลุ่ม Statins เป็นอาการไม่พึงประสงค์ที่รุนแรง แม้พบได้น้อยแต่สัมพันธ์กับการสะสมของยาในกระแสเลือดจนส่งผลกระทบต่อการทำงานของไมโทคอนเดรียและการสังเคราะห์โคเอนไซม์ คิวเท็นในเซลล์กล้ามเนื้อ
🎯 ทำไมข้อนี้ถึงถูก:
การเกิดภาวะ Rhabdomyolysis ได้รับอิทธิพลจากปัจจัยหลายประการร่วมกัน ได้แก่ โครงสร้างทางเคมีและคุณสมบัติการละลายไขมันของ Statin แต่ละชนิด, อายุของผู้ป่วยที่สูงขึ้น (อายุมากกว่า 65-75 ปี), ภาวะการทำงานของตับและไตที่บกพร่องซึ่งลดการขจัดยา, และอันตรกิริยาระหว่างยาที่ยับยั้งตัวนำส่ง OATP1B1 หรือเอนไซม์ Cytochrome P450 ดังนั้นทุกปัจจัยที่กล่าวมาจึงส่งผลต่อการเกิดภาวะนี้ร่วมกัน
🔍 ข้ออื่นผิดเพราะอะไร:
• ข้อ ก.: โครงสร้างของยาของ Statins มีผลจริง (เช่น ความชอบไขมัน Lipophilicity และขนาดยา) แต่ยังมีปัจจัยทางสรีรวิทยาของผู้ป่วยและอันตรกิริยาระหว่างยาอื่นๆ ร่วมด้วย
• ข้อ ข.: อายุของผู้ป่วยมีผลจริงเนื่องจากผู้สูงอายุมีมวลกล้ามเนื้อลดลงและการทำงานของไตและตับลดลง แต่เป็นเพียงหนึ่งในหลายปัจจัยสำคัญ
• ข้อ ค.: ภาวะบกพร่องของตับและไตส่งผลโดยตรงต่อการสะสมของยาในร่างกาย แต่ไม่ใช่ปัจจัยเพียงอย่างเดียว
• ข้อ ง.: อันตรกิริยาระหว่างยาผ่านตัวนำส่ง OATP1B1 (เช่น Gemfibrozil, Cyclosporine) เพิ่มระดับ Statin ในเลือดอย่างมาก แต่เป็นเพียงส่วนหนึ่งของปัจจัยเสี่ยงทั้งหมด
📖 Guideline อ้างอิง:
2018 AHA/ACC/AACVPR/AAPA/ABC/ACPM/ADA/AGS/APhA/ASPC/NLA/PCNA Guideline on the Management of Blood Cholesterol
📌 จุดจำก่อนสอบ:
• Rhabdomyolysis Risk Factors: ผู้สูงอายุ, หญิง, ดัชนีมวลกายต่ำ, ไตเสื่อม, ตับเสื่อม, ภาวะพร่องฮอร์โมนไทรอยด์ (Hypothyroidism)
• Drug Interaction Risks: การใช้ร่วมกับ CYP3A4 inhibitors (Clarithromycin, Azole antifungals) หรือ OATP1B1 inhibitors (Gemfibrozil, Cyclosporine)</t>
        </is>
      </c>
      <c r="K112" s="35" t="n"/>
      <c r="L112" s="34" t="inlineStr">
        <is>
          <t>Hypertension</t>
        </is>
      </c>
      <c r="M112" s="35" t="inlineStr">
        <is>
          <t>Clinic</t>
        </is>
      </c>
      <c r="N112" s="34" t="inlineStr">
        <is>
          <t>ข้อ 11 (Pharmtutor_2024_Set2.md)</t>
        </is>
      </c>
      <c r="O112" s="35" t="inlineStr">
        <is>
          <t>ข้อสอบจริง</t>
        </is>
      </c>
      <c r="P112" s="35" t="inlineStr">
        <is>
          <t>ปี 2559</t>
        </is>
      </c>
    </row>
    <row r="113" ht="409.6" customHeight="1" s="49">
      <c r="A113" s="33" t="n">
        <v>111</v>
      </c>
      <c r="B113" s="34"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13" s="35" t="n"/>
      <c r="D113" s="34" t="inlineStr">
        <is>
          <t>ผลข้างเคียงของยาลดความดัน Enalapril</t>
        </is>
      </c>
      <c r="E113" s="34" t="inlineStr">
        <is>
          <t>ผลข้างเคียงของการใช้ยาร่วมกันระหว่าง Enalapril + Simvastatin</t>
        </is>
      </c>
      <c r="F113" s="34" t="inlineStr">
        <is>
          <t>อาการของ Atypical GERD</t>
        </is>
      </c>
      <c r="G113" s="34" t="inlineStr">
        <is>
          <t>อาการของ Acute Gastrointestinal disease</t>
        </is>
      </c>
      <c r="H113" s="34" t="inlineStr">
        <is>
          <t>ไม่สามารถสรุปได้</t>
        </is>
      </c>
      <c r="I113" s="33" t="inlineStr">
        <is>
          <t>1</t>
        </is>
      </c>
      <c r="J113" s="34" t="inlineStr">
        <is>
          <t>✅ คำตอบที่ถูกต้อง: ข้อ ก. ผลข้างเคียงของยาลดความดัน Enalapril
💡 Background:
อาการไอแห้งๆ (Dry, hacking cough) เป็นอาการไม่พึงประสงค์ที่จำเพาะและพบบ่อยของยากลุ่ม ACE inhibitors โดยเกิดจากการยับยั้งเอนไซม์ Kininase II ซึ่งทำหน้าที่สลายสาร Bradykinin และ Substance P ในทางเดินหายใจ
🎯 ทำไมข้อนี้ถึงถูก:
Enalapril เป็นยากลุ่ม ACE inhibitor ที่ยับยั้งการสลายของ Bradykinin ทำให้เกิดการสะสมของ Bradykinin และ Prostaglandins บริเวณทางเดินหายใจส่วนบนและปอด กระตุ้นเส้นประสาทรับความรู้สึก C-fibers ส่งผลให้เกิดอาการไอแห้งเรื้อรัง ซึ่งมักเริ่มเกิดขึ้นภายในไม่กี่สัปดาห์หรือหลายเดือนหลังเริ่มยา และเป็นสาเหตุที่พบบ่อยที่สุดของอาการไอในผู้ป่วยที่ได้รับยานี้
🔍 ข้ออื่นผิดเพราะอะไร:
• ข้อ ข.: ผลข้างเคียงของการใช้ยาร่วมกันระหว่าง Enalapril + Simvastatin ไม่ถูกต้องเนื่องจากยาทั้งสองตัวไม่มีอันตรกิริยาทางเภสัชวิทยาที่ส่งเสริมให้เกิดอาการไอแห้ง
• ข้อ ค.: อาการของ Atypical GERD แม้ว่าผู้ป่วยจะมีอาการจุกแน่น แสบกลางอก และนอนกรนที่อาจพบได้ในโรคกรดไหลย้อน แต่ในบริบทของผู้ป่วยที่เพิ่งเริ่มใช้ยา ACEI อาการไอแห้งเป็นอาการไม่พึงประสงค์คลาสสิกที่ต้องสงสัยเป็นอันดับแรกในข้อสอบทางเภสัชกรรม
• ข้อ ง.: อาการของ Acute Gastrointestinal disease ไม่สอดคล้องกับอาการไอแห้งเรื้อรังนาน 3 สัปดาห์ และโรคทางเดินอาหารเฉียบพลันมักมีอาการปวดท้องรุนแรง ท้องร่วงเฉียบพลัน หรือมีไข้
• ข้อ จ.: ไม่สามารถสรุปได้ ไม่ถูกต้องเนื่องจากมีข้อมูลประวัติการใช้ยา ACEI ชัดเจนซึ่งสามารถอธิบายอาการไอแห้งได้โดยตรงตามหลักเภสัชวิทยา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ACEI-Induced Cough: เกิดจากการสะสมของ Bradykinin และ Substance P พบบ่อยประมาณ 5-20% และไม่สัมพันธ์กับขนาดยา
• Management: หากเกิดอาการไอแห้งจาก ACEI ให้เปลี่ยนไปใช้ยากลุ่ม ARB (เช่น Losartan) ซึ่งไม่ยับยั้งการสลาย Bradykinin</t>
        </is>
      </c>
      <c r="K113" s="35" t="n"/>
      <c r="L113" s="34" t="inlineStr">
        <is>
          <t>Hypertension</t>
        </is>
      </c>
      <c r="M113" s="35" t="inlineStr">
        <is>
          <t>Clinic</t>
        </is>
      </c>
      <c r="N113" s="34" t="inlineStr">
        <is>
          <t>ข้อ 21 (Pharmtutor_2024_Set2.md)</t>
        </is>
      </c>
      <c r="O113" s="35" t="inlineStr">
        <is>
          <t>ข้อสอบจริง</t>
        </is>
      </c>
      <c r="P113" s="35" t="inlineStr">
        <is>
          <t>ปี 2559</t>
        </is>
      </c>
    </row>
    <row r="114" ht="409.6" customHeight="1" s="49">
      <c r="A114" s="33" t="n">
        <v>112</v>
      </c>
      <c r="B114" s="34" t="inlineStr">
        <is>
          <t>ผู้ป่วยโรคหลอดเลือดหัวใจควรได้รับ Clopidogrel 75 mg OD สำหรับการรักษาหรือป้องกันในข้อใด</t>
        </is>
      </c>
      <c r="C114" s="35" t="n"/>
      <c r="D114" s="34" t="inlineStr">
        <is>
          <t>ยาตัวใดที่ออกฤทธิ์ไม่เกี่ยวกับการหลั่ง insulin หรือ insulin resistance</t>
        </is>
      </c>
      <c r="E114" s="34" t="inlineStr">
        <is>
          <t>Losartan 50 mg OD</t>
        </is>
      </c>
      <c r="F114" s="34" t="inlineStr">
        <is>
          <t>Enalapril 10 mg BID</t>
        </is>
      </c>
      <c r="G114" s="34" t="inlineStr">
        <is>
          <t>Hydrochlorothiazide 25 mg OD</t>
        </is>
      </c>
      <c r="H114" s="34" t="inlineStr">
        <is>
          <t>Atorvastatin 20 mg OD</t>
        </is>
      </c>
      <c r="I114" s="33" t="inlineStr">
        <is>
          <t>1</t>
        </is>
      </c>
      <c r="J114" s="34"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114" s="35" t="n"/>
      <c r="L114" s="34" t="inlineStr">
        <is>
          <t>Hypertension</t>
        </is>
      </c>
      <c r="M114" s="35" t="inlineStr">
        <is>
          <t>Clinic</t>
        </is>
      </c>
      <c r="N114" s="34" t="inlineStr">
        <is>
          <t>ข้อ 4 (PLE_CC1_2556.md)</t>
        </is>
      </c>
      <c r="O114" s="35" t="inlineStr">
        <is>
          <t>ข้อสอบจริง</t>
        </is>
      </c>
      <c r="P114" s="35" t="inlineStr">
        <is>
          <t>ปี 2559</t>
        </is>
      </c>
    </row>
    <row r="115" ht="409.6" customHeight="1" s="49">
      <c r="A115" s="33" t="n">
        <v>113</v>
      </c>
      <c r="B115" s="34" t="inlineStr">
        <is>
          <t>ข้อใดคือข้อควรแนะนำสำหรับผู้ป่วยที่ได้รับยา warfarin ครั้งแรก</t>
        </is>
      </c>
      <c r="C115" s="35" t="n"/>
      <c r="D115" s="34" t="inlineStr">
        <is>
          <t>ลดปริมาณการทานผักใบเขียว</t>
        </is>
      </c>
      <c r="E115" s="34" t="inlineStr">
        <is>
          <t>ให้ผู้ป่วยสังเกตอาการลิ่มเลือดอุดตัน เช่น มีจ ้าเลือด ฟกช ้า</t>
        </is>
      </c>
      <c r="F115" s="34" t="inlineStr">
        <is>
          <t>เมื่อมีอาการเลือดออกตามไรฟันให้รีบไปพบแพทย์</t>
        </is>
      </c>
      <c r="G115" s="34" t="inlineStr">
        <is>
          <t>................</t>
        </is>
      </c>
      <c r="H115" s="34" t="inlineStr">
        <is>
          <t>................</t>
        </is>
      </c>
      <c r="I115" s="33" t="inlineStr">
        <is>
          <t>1</t>
        </is>
      </c>
      <c r="J115" s="34"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115" s="35" t="n"/>
      <c r="L115" s="34" t="inlineStr">
        <is>
          <t>Hypertension</t>
        </is>
      </c>
      <c r="M115" s="35" t="inlineStr">
        <is>
          <t>Clinic</t>
        </is>
      </c>
      <c r="N115" s="34" t="inlineStr">
        <is>
          <t>ข้อ 2 (PLE_CC1_2555 Day 1.md)</t>
        </is>
      </c>
      <c r="O115" s="35" t="inlineStr">
        <is>
          <t>ข้อสอบจริง</t>
        </is>
      </c>
      <c r="P115" s="35" t="inlineStr">
        <is>
          <t>ปี 2559</t>
        </is>
      </c>
    </row>
    <row r="116" ht="409.6" customHeight="1" s="49">
      <c r="A116" s="33" t="n">
        <v>114</v>
      </c>
      <c r="B116" s="34" t="inlineStr">
        <is>
          <t>ข้อใดถูกต้องเกี่ยวกับยา warfarin</t>
        </is>
      </c>
      <c r="C116" s="35" t="n"/>
      <c r="D116" s="34" t="inlineStr">
        <is>
          <t>Warfarin ออกฤทธิ์ภายใน 1 วัน</t>
        </is>
      </c>
      <c r="E116" s="34" t="inlineStr">
        <is>
          <t>สามารถบรรเทาอาการปวดได้โดยใช้ยา paracetamol เป็นประจำโดยไม่มีผลต่อ warfarin</t>
        </is>
      </c>
      <c r="F116" s="34" t="inlineStr">
        <is>
          <t>ผู้ป่วยที่เป็นภาวะ Mital stenosis มี target INR คือ 2-3</t>
        </is>
      </c>
      <c r="G116" s="34" t="inlineStr">
        <is>
          <t>สามารถใช้ค่า aPTT ในการตรวจติดตามผลการรักษา</t>
        </is>
      </c>
      <c r="H116" s="34" t="inlineStr">
        <is>
          <t>สามารถใช้ค่าระดับ Platelet ในการตรวจติดตามผลการรักษา</t>
        </is>
      </c>
      <c r="I116" s="33" t="inlineStr">
        <is>
          <t>1</t>
        </is>
      </c>
      <c r="J116" s="34"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116" s="35" t="n"/>
      <c r="L116" s="34" t="inlineStr">
        <is>
          <t>Hypertension</t>
        </is>
      </c>
      <c r="M116" s="35" t="inlineStr">
        <is>
          <t>Clinic</t>
        </is>
      </c>
      <c r="N116" s="34" t="inlineStr">
        <is>
          <t>ข้อ 4 (PLE_CC1_2555 Day 1.md)</t>
        </is>
      </c>
      <c r="O116" s="35" t="inlineStr">
        <is>
          <t>ข้อสอบจริง</t>
        </is>
      </c>
      <c r="P116" s="35" t="inlineStr">
        <is>
          <t>ปี 2559</t>
        </is>
      </c>
    </row>
    <row r="117" ht="409.6" customHeight="1" s="49">
      <c r="A117" s="33" t="n">
        <v>115</v>
      </c>
      <c r="B117" s="34" t="inlineStr">
        <is>
          <t>ข้อใดต่อไปนี้ที่ทำให้เกิดภาวะ thrombosis ในผู้ป่วยที่ใช้ยา warfarin</t>
        </is>
      </c>
      <c r="C117" s="35" t="n"/>
      <c r="D117" s="34" t="inlineStr">
        <is>
          <t>CYP 2C9 poor metabolizer</t>
        </is>
      </c>
      <c r="E117" s="34" t="inlineStr">
        <is>
          <t>การใช้วิตามิน E ร่วมด้วย</t>
        </is>
      </c>
      <c r="F117" s="34" t="inlineStr">
        <is>
          <t>ใช้ Phenobarbital ร่วมด้วย</t>
        </is>
      </c>
      <c r="G117" s="34" t="inlineStr">
        <is>
          <t>ใช้ etoricoxib ร่วมด้วย</t>
        </is>
      </c>
      <c r="H117" s="34" t="inlineStr">
        <is>
          <t>…..</t>
        </is>
      </c>
      <c r="I117" s="33" t="inlineStr">
        <is>
          <t>1</t>
        </is>
      </c>
      <c r="J117" s="34"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117" s="35" t="n"/>
      <c r="L117" s="34" t="inlineStr">
        <is>
          <t>Hypertension</t>
        </is>
      </c>
      <c r="M117" s="35" t="inlineStr">
        <is>
          <t>Clinic</t>
        </is>
      </c>
      <c r="N117" s="34" t="inlineStr">
        <is>
          <t>ข้อ 6 (PLE_CC1_2555 Day 1.md)</t>
        </is>
      </c>
      <c r="O117" s="35" t="inlineStr">
        <is>
          <t>ข้อสอบจริง</t>
        </is>
      </c>
      <c r="P117" s="35" t="inlineStr">
        <is>
          <t>ปี 2559</t>
        </is>
      </c>
    </row>
    <row r="118" ht="409.6" customHeight="1" s="49">
      <c r="A118" s="33" t="n">
        <v>116</v>
      </c>
      <c r="B118" s="34"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18" s="35" t="n"/>
      <c r="D118" s="34" t="inlineStr">
        <is>
          <t>ขนาด 3 mg…เม็ด</t>
        </is>
      </c>
      <c r="E118" s="34" t="inlineStr">
        <is>
          <t>ขนาด 3 mg…เม็ดและขนาด 5mg...เม็ด</t>
        </is>
      </c>
      <c r="F118" s="34" t="inlineStr">
        <is>
          <t>ขนาด 3 mg…เม็ดและขนาด 5mg...เม็ด</t>
        </is>
      </c>
      <c r="G118" s="34" t="inlineStr">
        <is>
          <t>ขนาด 5 mg 14 เม็ด</t>
        </is>
      </c>
      <c r="H118" s="34" t="inlineStr">
        <is>
          <t>ขนาด 5 mg 28 เม็ด</t>
        </is>
      </c>
      <c r="I118" s="33" t="inlineStr">
        <is>
          <t>1</t>
        </is>
      </c>
      <c r="J118" s="34"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118" s="35" t="n"/>
      <c r="L118" s="34" t="inlineStr">
        <is>
          <t>Hypertension</t>
        </is>
      </c>
      <c r="M118" s="35" t="inlineStr">
        <is>
          <t>Clinic</t>
        </is>
      </c>
      <c r="N118" s="34" t="inlineStr">
        <is>
          <t>ข้อ 7 (PLE_CC1_2555 Day 1.md)</t>
        </is>
      </c>
      <c r="O118" s="35" t="inlineStr">
        <is>
          <t>ข้อสอบจริง</t>
        </is>
      </c>
      <c r="P118" s="35" t="inlineStr">
        <is>
          <t>ปี 2558</t>
        </is>
      </c>
    </row>
    <row r="119" ht="409.6" customHeight="1" s="49">
      <c r="A119" s="33" t="n">
        <v>117</v>
      </c>
      <c r="B119" s="34"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119" s="35" t="n"/>
      <c r="D119" s="34" t="inlineStr">
        <is>
          <t>Cardiac enzyme (Troponin T/I, CK-MB)</t>
        </is>
      </c>
      <c r="E119" s="34" t="inlineStr">
        <is>
          <t>Cardiac enzyme</t>
        </is>
      </c>
      <c r="F119" s="34" t="inlineStr">
        <is>
          <t>คลื่นไฟฟ้าหัวใจ</t>
        </is>
      </c>
      <c r="G119" s="34" t="inlineStr">
        <is>
          <t>ตรวจตับ</t>
        </is>
      </c>
      <c r="H119" s="34" t="inlineStr">
        <is>
          <t>ดูอาการเจ็บหน้าอก</t>
        </is>
      </c>
      <c r="I119" s="33" t="n">
        <v>1</v>
      </c>
      <c r="J119" s="34"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ตามคำจำกัดความสากลของภาวะกล้ามเนื้อหัวใจตาย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ซึ่งเป็นเอนไซม์มาตรฐานสากลในการยืนยันรอยโรคกล้ามเนื้อหัวใจ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119" s="35" t="n"/>
      <c r="L119" s="34" t="inlineStr">
        <is>
          <t>Hypertension</t>
        </is>
      </c>
      <c r="M119" s="35" t="inlineStr">
        <is>
          <t>Clinic</t>
        </is>
      </c>
      <c r="N119" s="34" t="inlineStr">
        <is>
          <t>ข้อ 8 (PLE_CC1_2554 SET2.md)</t>
        </is>
      </c>
      <c r="O119" s="35" t="inlineStr">
        <is>
          <t>ข้อสอบจริง</t>
        </is>
      </c>
      <c r="P119" s="35" t="inlineStr">
        <is>
          <t>ปี 2558</t>
        </is>
      </c>
    </row>
    <row r="120" ht="409.6" customHeight="1" s="49">
      <c r="A120" s="33" t="n">
        <v>118</v>
      </c>
      <c r="B120" s="34" t="inlineStr">
        <is>
          <t>105.ข้อใดไม่ใช่ฤทธิ์ pleiotropic effect ของยากลุ่ม statins</t>
        </is>
      </c>
      <c r="C120" s="35" t="n"/>
      <c r="D120" s="34" t="inlineStr">
        <is>
          <t>anti-inflammatory</t>
        </is>
      </c>
      <c r="E120" s="34" t="inlineStr">
        <is>
          <t>ยับยั้งการเกาะกลุ่มของเกร็ดเลือด</t>
        </is>
      </c>
      <c r="F120" s="34" t="inlineStr">
        <is>
          <t>ป้องกันการเกิด oxidized LDL</t>
        </is>
      </c>
      <c r="G120" s="34" t="inlineStr">
        <is>
          <t>ยับยั้งการนากลูโคสเข้าเซลล์</t>
        </is>
      </c>
      <c r="H120" s="34"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20" s="33" t="inlineStr">
        <is>
          <t>3</t>
        </is>
      </c>
      <c r="J120" s="34"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120" s="35" t="n"/>
      <c r="L120" s="34" t="inlineStr">
        <is>
          <t>Hypertension</t>
        </is>
      </c>
      <c r="M120" s="35" t="inlineStr">
        <is>
          <t>Clinic</t>
        </is>
      </c>
      <c r="N120" s="34" t="inlineStr">
        <is>
          <t>ข้อ 2002 (PLE_CC1_2554 SET2.md)</t>
        </is>
      </c>
      <c r="O120" s="35" t="inlineStr">
        <is>
          <t>ข้อสอบจริง</t>
        </is>
      </c>
      <c r="P120" s="35" t="inlineStr">
        <is>
          <t>ปี 2558</t>
        </is>
      </c>
    </row>
    <row r="121" ht="409.6" customHeight="1" s="49">
      <c r="A121" s="33" t="n">
        <v>119</v>
      </c>
      <c r="B121" s="34" t="inlineStr">
        <is>
          <t>ข้อใดคือป็จจัยเสี่ยงในการเกิดโรคความดันโลหิตสูงของผู้ป่วยรายนี้</t>
        </is>
      </c>
      <c r="C121" s="35" t="n"/>
      <c r="D121" s="34" t="inlineStr">
        <is>
          <t>โรคประจำตัว</t>
        </is>
      </c>
      <c r="E121" s="34" t="inlineStr">
        <is>
          <t>ยาที่ใช้ประจำ</t>
        </is>
      </c>
      <c r="F121" s="34" t="inlineStr">
        <is>
          <t>สูบบุหรี่</t>
        </is>
      </c>
      <c r="G121" s="34" t="inlineStr">
        <is>
          <t>อายุ</t>
        </is>
      </c>
      <c r="H121" s="34" t="inlineStr">
        <is>
          <t>ทุกข้อที่กล่าวมาล้วนเป็นป็จจัยเสี่ยง</t>
        </is>
      </c>
      <c r="I121" s="33" t="inlineStr">
        <is>
          <t>1</t>
        </is>
      </c>
      <c r="J121" s="34"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121" s="35" t="n"/>
      <c r="L121" s="34" t="inlineStr">
        <is>
          <t>Hypertension</t>
        </is>
      </c>
      <c r="M121" s="35" t="inlineStr">
        <is>
          <t>Clinic</t>
        </is>
      </c>
      <c r="N121" s="34" t="inlineStr">
        <is>
          <t>ข้อ 1 (PLE_CC1_Practice_Exam.md)</t>
        </is>
      </c>
      <c r="O121" s="35" t="inlineStr">
        <is>
          <t>ข้อสอบจริง</t>
        </is>
      </c>
      <c r="P121" s="35" t="inlineStr">
        <is>
          <t>ปี 2558</t>
        </is>
      </c>
    </row>
    <row r="122" ht="409.6" customHeight="1" s="49">
      <c r="A122" s="33" t="n">
        <v>120</v>
      </c>
      <c r="B122" s="34" t="inlineStr">
        <is>
          <t>ระดับความดันโลหิตเป้าหมายของผู้ป่วยรายนี้คือเท่าไหร่</t>
        </is>
      </c>
      <c r="C122" s="35" t="n"/>
      <c r="D122" s="34" t="inlineStr">
        <is>
          <t>120/80 mmHg</t>
        </is>
      </c>
      <c r="E122" s="34" t="inlineStr">
        <is>
          <t>130/80 mmHg</t>
        </is>
      </c>
      <c r="F122" s="34" t="inlineStr">
        <is>
          <t>130/90 mmHg</t>
        </is>
      </c>
      <c r="G122" s="34" t="inlineStr">
        <is>
          <t>140/80 mmHg</t>
        </is>
      </c>
      <c r="H122" s="34" t="inlineStr">
        <is>
          <t>140/90 mmHg</t>
        </is>
      </c>
      <c r="I122" s="33" t="inlineStr">
        <is>
          <t>1</t>
        </is>
      </c>
      <c r="J122" s="34" t="inlineStr">
        <is>
          <t>✅ คำตอบที่ถูกต้อง: ข้อ ก. 130/80 mmHg
💡 Background:
เป้าหมายการควบคุมความดันโลหิตในปัจจุบันตามแนวทางเวชปฏิบัติสากลและของประเทศไทย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ส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122" s="35" t="n"/>
      <c r="L122" s="34" t="inlineStr">
        <is>
          <t>Hypertension</t>
        </is>
      </c>
      <c r="M122" s="35" t="inlineStr">
        <is>
          <t>Clinic</t>
        </is>
      </c>
      <c r="N122" s="34" t="inlineStr">
        <is>
          <t>ข้อ 5 (PLE_CC1_Practice_Exam.md)</t>
        </is>
      </c>
      <c r="O122" s="35" t="inlineStr">
        <is>
          <t>ข้อสอบจริง</t>
        </is>
      </c>
      <c r="P122" s="35" t="inlineStr">
        <is>
          <t>ปี 2558</t>
        </is>
      </c>
    </row>
    <row r="123" ht="409.6" customHeight="1" s="49">
      <c r="A123" s="33" t="n">
        <v>121</v>
      </c>
      <c r="B123" s="34" t="inlineStr">
        <is>
          <t>จากโครงสร้างทางเคมีต่อไปนี้ จัดเป็นยาลดความดันโลหิตในกลุ่มใด</t>
        </is>
      </c>
      <c r="C123" s="35" t="n"/>
      <c r="D123" s="34" t="inlineStr">
        <is>
          <t>Calcium channel blockers</t>
        </is>
      </c>
      <c r="E123" s="34" t="inlineStr">
        <is>
          <t>ACEIs</t>
        </is>
      </c>
      <c r="F123" s="34" t="inlineStr">
        <is>
          <t>Alpha-adrenergic antagonists</t>
        </is>
      </c>
      <c r="G123" s="34" t="inlineStr">
        <is>
          <t>Beta-adrenergic antagonists</t>
        </is>
      </c>
      <c r="H123" s="34" t="inlineStr">
        <is>
          <t>Direct vasodilators</t>
        </is>
      </c>
      <c r="I123" s="33" t="inlineStr">
        <is>
          <t>1</t>
        </is>
      </c>
      <c r="J123" s="34"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123" s="35" t="n"/>
      <c r="L123" s="34" t="inlineStr">
        <is>
          <t>Hypertension</t>
        </is>
      </c>
      <c r="M123" s="35" t="inlineStr">
        <is>
          <t>Clinic</t>
        </is>
      </c>
      <c r="N123" s="34" t="inlineStr">
        <is>
          <t>ข้อ 7 (PLE_CC1_Practice_Exam.md)</t>
        </is>
      </c>
      <c r="O123" s="35" t="inlineStr">
        <is>
          <t>ข้อสอบจริง</t>
        </is>
      </c>
      <c r="P123" s="35" t="inlineStr">
        <is>
          <t>ปี 2558</t>
        </is>
      </c>
    </row>
    <row r="124" ht="409.6" customHeight="1" s="49">
      <c r="A124" s="33" t="n">
        <v>122</v>
      </c>
      <c r="B124" s="34" t="inlineStr">
        <is>
          <t>การปรับเปลี่ยนพฤติกรรมในการรักษาโรคความดันโลหิตสูงในข้อใดสามารถช่วยลด SBP ได้มากที่สุด</t>
        </is>
      </c>
      <c r="C124" s="35" t="n"/>
      <c r="D124" s="34" t="inlineStr">
        <is>
          <t>การจำกัดปริมาณโซเดียมในอาหารให้น้อยกว่า 2,300 มก. ต่อวัน</t>
        </is>
      </c>
      <c r="E124" s="34" t="inlineStr">
        <is>
          <t>การรับประทานอาหารแบบ DASH (Dietary Approaches to Stop Hypertension)</t>
        </is>
      </c>
      <c r="F124" s="34" t="inlineStr">
        <is>
          <t>การออกกำลังกายอย่างสม่ำเสมอ</t>
        </is>
      </c>
      <c r="G124" s="34" t="inlineStr">
        <is>
          <t>การจำกัดปริมาณแอลกอัอล์ (ผู้หญิงไม่เกิน 1 ดื่มมาตรฐาน/วัน ผู้ชายไม่เกิน 2 ดื่มมาตรฐาน/วัน)</t>
        </is>
      </c>
      <c r="H124" s="34" t="inlineStr">
        <is>
          <t>การหยุดบุหรี่</t>
        </is>
      </c>
      <c r="I124" s="33" t="inlineStr">
        <is>
          <t>1</t>
        </is>
      </c>
      <c r="J124" s="34"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124" s="35" t="n"/>
      <c r="L124" s="34" t="inlineStr">
        <is>
          <t>Hypertension</t>
        </is>
      </c>
      <c r="M124" s="35" t="inlineStr">
        <is>
          <t>Clinic</t>
        </is>
      </c>
      <c r="N124" s="34" t="inlineStr">
        <is>
          <t>ข้อ 9 (PLE_CC1_Practice_Exam.md)</t>
        </is>
      </c>
      <c r="O124" s="35" t="inlineStr">
        <is>
          <t>ข้อสอบจริง</t>
        </is>
      </c>
      <c r="P124" s="35" t="inlineStr">
        <is>
          <t>ปี 2558</t>
        </is>
      </c>
    </row>
    <row r="125" ht="409.6" customHeight="1" s="49">
      <c r="A125" s="33" t="n">
        <v>123</v>
      </c>
      <c r="B125" s="34" t="inlineStr">
        <is>
          <t>ยาลดความดันโลหิตในกลุ่มใดมีข้อห้ามใช้ในคนไข้ที่มีภาวะหัวใจล้มเหลว</t>
        </is>
      </c>
      <c r="C125" s="35" t="n"/>
      <c r="D125" s="34" t="inlineStr">
        <is>
          <t>ACEIs</t>
        </is>
      </c>
      <c r="E125" s="34" t="inlineStr">
        <is>
          <t>ARBs</t>
        </is>
      </c>
      <c r="F125" s="34" t="inlineStr">
        <is>
          <t>Diuretics</t>
        </is>
      </c>
      <c r="G125" s="34" t="inlineStr">
        <is>
          <t>non-DHP CCBs</t>
        </is>
      </c>
      <c r="H125" s="34" t="inlineStr">
        <is>
          <t>Beta-blockers</t>
        </is>
      </c>
      <c r="I125" s="33" t="inlineStr">
        <is>
          <t>1</t>
        </is>
      </c>
      <c r="J125" s="34"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125" s="35" t="n"/>
      <c r="L125" s="34" t="inlineStr">
        <is>
          <t>Hypertension</t>
        </is>
      </c>
      <c r="M125" s="35" t="inlineStr">
        <is>
          <t>Clinic</t>
        </is>
      </c>
      <c r="N125" s="34" t="inlineStr">
        <is>
          <t>ข้อ 10 (PLE_CC1_Practice_Exam.md)</t>
        </is>
      </c>
      <c r="O125" s="35" t="inlineStr">
        <is>
          <t>ข้อสอบจริง</t>
        </is>
      </c>
      <c r="P125" s="35" t="inlineStr">
        <is>
          <t>ปี 2558</t>
        </is>
      </c>
    </row>
    <row r="126" ht="409.6" customHeight="1" s="49">
      <c r="A126" s="33" t="n">
        <v>124</v>
      </c>
      <c r="B126" s="34" t="inlineStr">
        <is>
          <t>ระดับ LDL-C ของผู้ป่วยรายนี้มีค่าเท่าไหร่</t>
        </is>
      </c>
      <c r="C126" s="35" t="n"/>
      <c r="D126" s="34" t="inlineStr">
        <is>
          <t>140 mg/dL</t>
        </is>
      </c>
      <c r="E126" s="34" t="inlineStr">
        <is>
          <t>160 mg/dL</t>
        </is>
      </c>
      <c r="F126" s="34" t="inlineStr">
        <is>
          <t>180 mg/dL</t>
        </is>
      </c>
      <c r="G126" s="34" t="inlineStr">
        <is>
          <t>200 mg/dL</t>
        </is>
      </c>
      <c r="H126" s="34" t="inlineStr">
        <is>
          <t>220 mg/dL</t>
        </is>
      </c>
      <c r="I126" s="33" t="inlineStr">
        <is>
          <t>1</t>
        </is>
      </c>
      <c r="J126" s="34"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126" s="35" t="n"/>
      <c r="L126" s="34" t="inlineStr">
        <is>
          <t>Hypertension</t>
        </is>
      </c>
      <c r="M126" s="35" t="inlineStr">
        <is>
          <t>Clinic</t>
        </is>
      </c>
      <c r="N126" s="34" t="inlineStr">
        <is>
          <t>ข้อ 1 (PLE_CC1_Practice_Exam.md)</t>
        </is>
      </c>
      <c r="O126" s="35" t="inlineStr">
        <is>
          <t>ข้อสอบจริง</t>
        </is>
      </c>
      <c r="P126" s="35" t="inlineStr">
        <is>
          <t>ปี 2558</t>
        </is>
      </c>
    </row>
    <row r="127" ht="409.6" customHeight="1" s="49">
      <c r="A127" s="33" t="n">
        <v>125</v>
      </c>
      <c r="B127" s="34" t="inlineStr">
        <is>
          <t>ยา Simvastatin สามารถลดระดับไขมันในเลือดได้อย่างไร</t>
        </is>
      </c>
      <c r="C127" s="35" t="n"/>
      <c r="D127" s="34" t="inlineStr">
        <is>
          <t>ยับยั้งการดูดซึม cholesterol จากทางเดินอาหาร</t>
        </is>
      </c>
      <c r="E127" s="34" t="inlineStr">
        <is>
          <t>กระตุ้นการทำงานของเอนไซม์ lipolipase</t>
        </is>
      </c>
      <c r="F127" s="34" t="inlineStr">
        <is>
          <t>เพิ่มการสร้าง LDL receptor ที่ตับ</t>
        </is>
      </c>
      <c r="G127" s="34" t="inlineStr">
        <is>
          <t>ยับยั้งกระบวนการ gluconeogenesis ที่ตับ</t>
        </is>
      </c>
      <c r="H127" s="34" t="inlineStr">
        <is>
          <t>เพิ่มการสร้าง VLDL-C จากตับ</t>
        </is>
      </c>
      <c r="I127" s="33" t="inlineStr">
        <is>
          <t>1</t>
        </is>
      </c>
      <c r="J127" s="34"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127" s="35" t="n"/>
      <c r="L127" s="34" t="inlineStr">
        <is>
          <t>Hypertension</t>
        </is>
      </c>
      <c r="M127" s="35" t="inlineStr">
        <is>
          <t>Clinic</t>
        </is>
      </c>
      <c r="N127" s="34" t="inlineStr">
        <is>
          <t>ข้อ 3 (PLE_CC1_Practice_Exam.md)</t>
        </is>
      </c>
      <c r="O127" s="35" t="inlineStr">
        <is>
          <t>ข้อสอบจริง</t>
        </is>
      </c>
      <c r="P127" s="35" t="inlineStr">
        <is>
          <t>ปี 2558</t>
        </is>
      </c>
    </row>
    <row r="128" ht="409.6" customHeight="1" s="49">
      <c r="A128" s="33" t="n">
        <v>126</v>
      </c>
      <c r="B128" s="34" t="inlineStr">
        <is>
          <t>การรักษาผู้ป่วยรายนี้ต้องจะลดระดับ LDL-C ให้ได้เท่าไหร่ เพื่อป้องกัน Atherosclerosis</t>
        </is>
      </c>
      <c r="C128" s="35" t="n"/>
      <c r="D128" s="34" t="inlineStr">
        <is>
          <t>น้อยกว่า 70 mg/dL</t>
        </is>
      </c>
      <c r="E128" s="34" t="inlineStr">
        <is>
          <t>น้อยกว่า 100 mg/dL</t>
        </is>
      </c>
      <c r="F128" s="34" t="inlineStr">
        <is>
          <t>น้อยกว่า 130 mg/dL</t>
        </is>
      </c>
      <c r="G128" s="34" t="inlineStr">
        <is>
          <t>น้อยกว่า 160 mg/dL</t>
        </is>
      </c>
      <c r="H128" s="34" t="inlineStr">
        <is>
          <t>น้อยกว่า 190 mg/dL</t>
        </is>
      </c>
      <c r="I128" s="33" t="inlineStr">
        <is>
          <t>1</t>
        </is>
      </c>
      <c r="J128" s="34"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ขึ้นอยู่กับการแบ่งกลุ่มระดับความเสี่ยงของผู้ป่วยตามแนวทางเวชปฏิบัติสากล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128" s="35" t="n"/>
      <c r="L128" s="34" t="inlineStr">
        <is>
          <t>Hypertension</t>
        </is>
      </c>
      <c r="M128" s="35" t="inlineStr">
        <is>
          <t>Clinic</t>
        </is>
      </c>
      <c r="N128" s="34" t="inlineStr">
        <is>
          <t>ข้อ 5 (PLE_CC1_Practice_Exam.md)</t>
        </is>
      </c>
      <c r="O128" s="35" t="inlineStr">
        <is>
          <t>ข้อสอบจริง</t>
        </is>
      </c>
      <c r="P128" s="35" t="inlineStr">
        <is>
          <t>ปี 2558</t>
        </is>
      </c>
    </row>
    <row r="129" ht="409.6" customHeight="1" s="49">
      <c r="A129" s="33" t="n">
        <v>127</v>
      </c>
      <c r="B129" s="34"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29" s="35" t="n"/>
      <c r="D129" s="34" t="inlineStr">
        <is>
          <t>ปรับเพิ่มขนาดยา Simvastatin เป็น 40 mg ต่อวัน</t>
        </is>
      </c>
      <c r="E129" s="34" t="inlineStr">
        <is>
          <t>ปรับลดขนาดยา Simvastatin เป็น 10 mg ต่อวัน และเพิ่มยา Niacin</t>
        </is>
      </c>
      <c r="F129" s="34" t="inlineStr">
        <is>
          <t>ปรับลดขนาดยา Simvastatin เป็น 10 mg ต่อวัน และเพิ่มยา Ezetimibe</t>
        </is>
      </c>
      <c r="G129" s="34" t="inlineStr">
        <is>
          <t>ปรับลดขนาดยา Simvastatin เป็น 10 mg ต่อวัน และเพิ่ม Fish oil 1 g ต่อวัน</t>
        </is>
      </c>
      <c r="H129" s="34" t="inlineStr">
        <is>
          <t>เปลี่ยนยา Simvastatin เป็น Atorvastatin 40 mg ต่อวัน</t>
        </is>
      </c>
      <c r="I129" s="33" t="inlineStr">
        <is>
          <t>1</t>
        </is>
      </c>
      <c r="J129" s="34"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129" s="35" t="n"/>
      <c r="L129" s="34" t="inlineStr">
        <is>
          <t>Hypertension</t>
        </is>
      </c>
      <c r="M129" s="35" t="inlineStr">
        <is>
          <t>Clinic</t>
        </is>
      </c>
      <c r="N129" s="34" t="inlineStr">
        <is>
          <t>ข้อ 6 (PLE_CC1_Practice_Exam.md)</t>
        </is>
      </c>
      <c r="O129" s="35" t="inlineStr">
        <is>
          <t>ข้อสอบจริง</t>
        </is>
      </c>
      <c r="P129" s="35" t="inlineStr">
        <is>
          <t>ปี 2558</t>
        </is>
      </c>
    </row>
    <row r="130" ht="409.6" customHeight="1" s="49">
      <c r="A130" s="33" t="n">
        <v>128</v>
      </c>
      <c r="B130" s="34" t="inlineStr">
        <is>
          <t>หากผู้ป่วยมักลืมรับประทาน Simvastatin ตอนก่อนนอน การแก้ไขป็ญหาในข้อใดเหมาะสมที่สุด</t>
        </is>
      </c>
      <c r="C130" s="35" t="n"/>
      <c r="D130" s="34" t="inlineStr">
        <is>
          <t>รับประทานทันทีที่นึกขึ้นได้</t>
        </is>
      </c>
      <c r="E130" s="34" t="inlineStr">
        <is>
          <t>เปลี่ยนไปรับประทานตอนเช้า</t>
        </is>
      </c>
      <c r="F130" s="34" t="inlineStr">
        <is>
          <t>เปลี่ยนไปรับประทานตอนกลางวัน</t>
        </is>
      </c>
      <c r="G130" s="34" t="inlineStr">
        <is>
          <t>เปลี่ยนไปรับประทานตอนเย็น</t>
        </is>
      </c>
      <c r="H130" s="34" t="inlineStr">
        <is>
          <t>กำชับผู้ป่วยว่าไม่ควรลืม เนื่องจาก simvastatin ต้องรับประทานก่อนนอนเท่านั้น</t>
        </is>
      </c>
      <c r="I130" s="33" t="inlineStr">
        <is>
          <t>1</t>
        </is>
      </c>
      <c r="J130" s="34"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130" s="35" t="n"/>
      <c r="L130" s="34" t="inlineStr">
        <is>
          <t>Hypertension</t>
        </is>
      </c>
      <c r="M130" s="35" t="inlineStr">
        <is>
          <t>Clinic</t>
        </is>
      </c>
      <c r="N130" s="34" t="inlineStr">
        <is>
          <t>ข้อ 9 (PLE_CC1_Practice_Exam.md)</t>
        </is>
      </c>
      <c r="O130" s="35" t="inlineStr">
        <is>
          <t>ข้อสอบจริง</t>
        </is>
      </c>
      <c r="P130" s="35" t="inlineStr">
        <is>
          <t>ปี 2558</t>
        </is>
      </c>
    </row>
    <row r="131" ht="409.6" customHeight="1" s="49">
      <c r="A131" s="33" t="n">
        <v>129</v>
      </c>
      <c r="B131" s="34" t="inlineStr">
        <is>
          <t>ข้อใดกล่าวถึง Furosemide ได้อย่างถูกต้องในผู้ป่วยรายนี้</t>
        </is>
      </c>
      <c r="C131" s="35" t="n"/>
      <c r="D131" s="34" t="inlineStr">
        <is>
          <t>ช่วยลดอัตราการเสียชีวิต</t>
        </is>
      </c>
      <c r="E131" s="34" t="inlineStr">
        <is>
          <t>ไม่ควรใช้ร่วมกับ Enalapril</t>
        </is>
      </c>
      <c r="F131" s="34" t="inlineStr">
        <is>
          <t>การใช้ร่วมกับ HCTZ อาจทำให้เกิด Diuretic resistance</t>
        </is>
      </c>
      <c r="G131" s="34" t="inlineStr">
        <is>
          <t>มีประสิทธิภาพในการบรรเทาอาการโรคหัวใจล้มเหลวดีกว่า HCTZ</t>
        </is>
      </c>
      <c r="H131" s="34" t="inlineStr">
        <is>
          <t>ออกฤทธิ์ยับยั้งการดูดกลับ NaCl ที่ distal tubule</t>
        </is>
      </c>
      <c r="I131" s="33" t="inlineStr">
        <is>
          <t>1</t>
        </is>
      </c>
      <c r="J131" s="34"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131" s="35" t="n"/>
      <c r="L131" s="34" t="inlineStr">
        <is>
          <t>Hypertension</t>
        </is>
      </c>
      <c r="M131" s="35" t="inlineStr">
        <is>
          <t>Clinic</t>
        </is>
      </c>
      <c r="N131" s="34" t="inlineStr">
        <is>
          <t>ข้อ 3 (PLE_CC1_Practice_Exam.md)</t>
        </is>
      </c>
      <c r="O131" s="35" t="inlineStr">
        <is>
          <t>ข้อสอบจริง</t>
        </is>
      </c>
      <c r="P131" s="35" t="inlineStr">
        <is>
          <t>ปี 2558</t>
        </is>
      </c>
    </row>
    <row r="132" ht="409.6" customHeight="1" s="49">
      <c r="A132" s="33" t="n">
        <v>130</v>
      </c>
      <c r="B132" s="34" t="inlineStr">
        <is>
          <t>ยา Enalapril มี half-life เท่ากับ 11 ชั่วโมง ค่า Ke ของยานี้เท่ากับเท่าไหร่ (hr-1)</t>
        </is>
      </c>
      <c r="C132" s="35" t="n"/>
      <c r="D132" s="34" t="inlineStr">
        <is>
          <t>0.06</t>
        </is>
      </c>
      <c r="E132" s="34" t="inlineStr">
        <is>
          <t>0.063</t>
        </is>
      </c>
      <c r="F132" s="34" t="inlineStr">
        <is>
          <t>0.067</t>
        </is>
      </c>
      <c r="G132" s="34" t="inlineStr">
        <is>
          <t>0.07</t>
        </is>
      </c>
      <c r="H132" s="34" t="inlineStr">
        <is>
          <t>0.075</t>
        </is>
      </c>
      <c r="I132" s="33" t="inlineStr">
        <is>
          <t>1</t>
        </is>
      </c>
      <c r="J132" s="34"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132" s="35" t="n"/>
      <c r="L132" s="34" t="inlineStr">
        <is>
          <t>Hypertension</t>
        </is>
      </c>
      <c r="M132" s="35" t="inlineStr">
        <is>
          <t>Clinic</t>
        </is>
      </c>
      <c r="N132" s="34" t="inlineStr">
        <is>
          <t>ข้อ 5 (PLE_CC1_Practice_Exam.md)</t>
        </is>
      </c>
      <c r="O132" s="35" t="inlineStr">
        <is>
          <t>ข้อสอบจริง</t>
        </is>
      </c>
      <c r="P132" s="35" t="inlineStr">
        <is>
          <t>ปี 2558</t>
        </is>
      </c>
    </row>
    <row r="133" ht="409.6" customHeight="1" s="49">
      <c r="A133" s="33" t="n">
        <v>131</v>
      </c>
      <c r="B133" s="34" t="inlineStr">
        <is>
          <t>ยาใดที่ไม่มีผลลดอัตราการตายสำหรับผู้ป่วยหัวใจขาดเลือด</t>
        </is>
      </c>
      <c r="C133" s="35" t="n"/>
      <c r="D133" s="34" t="inlineStr">
        <is>
          <t>Simvastatin</t>
        </is>
      </c>
      <c r="E133" s="34" t="inlineStr">
        <is>
          <t>Enalapril</t>
        </is>
      </c>
      <c r="F133" s="34" t="inlineStr">
        <is>
          <t>Aspirin</t>
        </is>
      </c>
      <c r="G133" s="34" t="inlineStr">
        <is>
          <t>Clopidogrel</t>
        </is>
      </c>
      <c r="H133" s="34" t="inlineStr">
        <is>
          <t>Amlodipine</t>
        </is>
      </c>
      <c r="I133" s="33" t="inlineStr">
        <is>
          <t>1</t>
        </is>
      </c>
      <c r="J133" s="34"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133" s="35" t="n"/>
      <c r="L133" s="34" t="inlineStr">
        <is>
          <t>Hypertension</t>
        </is>
      </c>
      <c r="M133" s="35" t="inlineStr">
        <is>
          <t>Clinic</t>
        </is>
      </c>
      <c r="N133" s="34" t="inlineStr">
        <is>
          <t>ข้อ 1 (PLE_CC1_Practice_Exam.md)</t>
        </is>
      </c>
      <c r="O133" s="35" t="inlineStr">
        <is>
          <t>ข้อสอบจริง</t>
        </is>
      </c>
      <c r="P133" s="35" t="inlineStr">
        <is>
          <t>ปี 2558</t>
        </is>
      </c>
    </row>
    <row r="134" ht="409.6" customHeight="1" s="49">
      <c r="A134" s="33" t="n">
        <v>132</v>
      </c>
      <c r="B134" s="34" t="inlineStr">
        <is>
          <t>Aspirin และ Clopidogrel แตกต่างกันอย่างไร</t>
        </is>
      </c>
      <c r="C134" s="35" t="n"/>
      <c r="D134" s="34" t="inlineStr">
        <is>
          <t>มี site of action ที่แตกต่างกัน</t>
        </is>
      </c>
      <c r="E134" s="34" t="inlineStr">
        <is>
          <t>Aspirin เป็น Antiplatelets ส่วน Clopidogrel เป็น anticoagulants</t>
        </is>
      </c>
      <c r="F134" s="34" t="inlineStr">
        <is>
          <t>Aspirin เป็น Anticoagulants ส่วน Clopidogrel เป็น antiplatelet</t>
        </is>
      </c>
      <c r="G134" s="34" t="inlineStr">
        <is>
          <t>หวังผลการรักษาที่แตกต่างกัน</t>
        </is>
      </c>
      <c r="H134" s="34" t="inlineStr">
        <is>
          <t>ยาทั้งคู่ไม่แตกต่างกัน</t>
        </is>
      </c>
      <c r="I134" s="33" t="inlineStr">
        <is>
          <t>1</t>
        </is>
      </c>
      <c r="J134" s="34"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134" s="35" t="n"/>
      <c r="L134" s="34" t="inlineStr">
        <is>
          <t>Hypertension</t>
        </is>
      </c>
      <c r="M134" s="35" t="inlineStr">
        <is>
          <t>Clinic</t>
        </is>
      </c>
      <c r="N134" s="34" t="inlineStr">
        <is>
          <t>ข้อ 5 (PLE_CC1_Practice_Exam.md)</t>
        </is>
      </c>
      <c r="O134" s="35" t="inlineStr">
        <is>
          <t>ข้อสอบจริง</t>
        </is>
      </c>
      <c r="P134" s="35" t="inlineStr">
        <is>
          <t>ปี 2558</t>
        </is>
      </c>
    </row>
    <row r="135" ht="409.6" customHeight="1" s="49">
      <c r="A135" s="33" t="n">
        <v>133</v>
      </c>
      <c r="B135" s="34" t="inlineStr">
        <is>
          <t>ข้อใดผิดเกี่ยวกับยา Beta-blockers กับโรคหัวใจขาดเลือด</t>
        </is>
      </c>
      <c r="C135" s="35" t="n"/>
      <c r="D135" s="34" t="inlineStr">
        <is>
          <t>สำหรับผู้ป่วยภาวะหัวใจขาดเลือดเฉียบพลันทุกรายที่ไม่มีข้อห้ามใช้</t>
        </is>
      </c>
      <c r="E135" s="34" t="inlineStr">
        <is>
          <t>เป้าหมายการรักษาคือ HR ขณะพักอยู่ในช่วง 60-80 beats/min</t>
        </is>
      </c>
      <c r="F135" s="34" t="inlineStr">
        <is>
          <t>เพื่อควบคุมอาการเจ็บเค้นหน้าอก</t>
        </is>
      </c>
      <c r="G135" s="34" t="inlineStr">
        <is>
          <t>สามารถใช้ Propranolol ได้</t>
        </is>
      </c>
      <c r="H135" s="34" t="inlineStr">
        <is>
          <t>มีข้อห้ามใช้ในผู้ป่วยที่มีโรคหอบหืด หรือภาวะปอดอุดกั้นเรื้อรัง</t>
        </is>
      </c>
      <c r="I135" s="33" t="inlineStr">
        <is>
          <t>1</t>
        </is>
      </c>
      <c r="J135" s="34" t="inlineStr">
        <is>
          <t>✅ คำตอบที่ถูกต้อง: ข้อ ก. สามารถใช้ Propranolol ได้
💡 Background:
ยากลุ่ม Beta-adrenergic antagonists (Beta-blockers) เป็นยาที่มีบทบาทสำคัญในการรักษาภาวะหัวใจขาดเลือด โดยช่วยลดอัตราการเต้นของหัวใจ ลดแรงบีบตัว และลดความดันโลหิต ส่งผลให้ความต้องการออกซิเจนของกล้ามเนื้อหัวใจลดลง
🎯 ทำไมข้อนี้ถึงถูก:
ข้อความนี้ไม่ถูกต้องทางคลินิก เนื่องจาก Propranolol เป็น non-selective beta-blocker ที่มี bioavailability แปรปรวน มี half-life สั้น และไม่ได้เป็นยาที่มีหลักฐานเชิงประจักษ์ (evidence-based) ในการรักษาผู้ป่วยโรคกล้ามเนื้อหัวใจขาดเลือด การรักษามาตรฐานแนะนำให้ใช้ Cardioselective beta-1 blockers เช่น Metoprolol, Atenolol, Bisoprolol หรือ Carvedilol ซึ่งมีความปลอดภัยและมีหลักฐานชัดเจนกว่า
🔍 ข้ออื่นผิดเพราะอะไร:
• ข้อ ก.: เป็นข้อความที่ถูกต้อง เนื่องจากแนวทางเวชปฏิบัติแนะนำให้เริ่มยากลุ่ม Beta-blockers ชนิดรับประทานในผู้ป่วยกล้ามเนื้อหัวใจขาดเลือดเฉียบพลันทุกรายภายใน 24 ชั่วโมงแรก หากไม่มีข้อห้ามใช้ เช่น ภาวะช็อกหรือหัวใจล้มเหลวกำเริบ
• ข้อ ข.: เป็นข้อความที่ถูกต้อง โดยเป้าหมายการปรับขนาดยา Beta-blocker ในโรคหัวใจขาดเลือดคือ ควบคุมอัตราการเต้นของหัวใจขณะพัก (Resting HR) ให้อยู่ในช่วง 55-60 หรือ 60-80 ครั้งต่อนาที เพื่อลด myocardial oxygen demand
• ข้อ ค.: เป็นข้อความที่ถูกต้อง เพราะ Beta-blockers เป็นยาหลักอันดับหนึ่งในการควบคุมและป้องกันอาการเจ็บเค้นหน้าอก (angina pectoris) จากการออกแรง
• ข้อ จ.: เป็นข้อความที่ถูกต้อง เนื่องจาก Beta-blockers มีข้อห้ามใช้ในผู้ป่วยโรคหอบหืดรุนแรง (severe asthma) หรือ COPD ที่มีการหดเกร็งของหลอดลมอย่างรุนแรง (severe bronchospasm)
📖 Guideline อ้างอิง:
2023 ESC Guidelines for the management of acute coronary syndromes และ 2023 AHA/ACC Guideline for Chronic Coronary Disease
📌 จุดจำก่อนสอบ:
• Beta-blockers ที่เลือกใช้ในโรคหัวใจขาดเลือดควรเป็น Cardioselective (Beta-1 selective) เช่น Metoprolol, Bisoprolol, Atenolol หรือ Carvedilol (Alpha-1 and Beta blocker) ไม่ใช้ Propranolol
• ข้อห้ามใช้ของ Beta-blockers: Bradycardia (HR &lt; 50 bpm), High-degree AV block, Acute decompensated heart failure / Cardiogenic shock, และ Active severe asthma</t>
        </is>
      </c>
      <c r="K135" s="35" t="n"/>
      <c r="L135" s="34" t="inlineStr">
        <is>
          <t>Hypertension</t>
        </is>
      </c>
      <c r="M135" s="35" t="inlineStr">
        <is>
          <t>Clinic</t>
        </is>
      </c>
      <c r="N135" s="34" t="inlineStr">
        <is>
          <t>ข้อ 9 (PLE_CC1_Practice_Exam.md)</t>
        </is>
      </c>
      <c r="O135" s="35" t="inlineStr">
        <is>
          <t>Mock</t>
        </is>
      </c>
      <c r="P135" s="35" t="inlineStr">
        <is>
          <t>Mock Pharmtutor 2024</t>
        </is>
      </c>
    </row>
    <row r="136" ht="409.6" customHeight="1" s="49">
      <c r="A136" s="33" t="n">
        <v>134</v>
      </c>
      <c r="B136" s="34" t="inlineStr">
        <is>
          <t>โรคใดไม่ใช่ป็จจัยเสี่ยงในการเกิดโรคหัวใจขาดเลือด</t>
        </is>
      </c>
      <c r="C136" s="35" t="n"/>
      <c r="D136" s="34" t="inlineStr">
        <is>
          <t>โรคไต</t>
        </is>
      </c>
      <c r="E136" s="34" t="inlineStr">
        <is>
          <t>โรคความดันโลหิตสูง</t>
        </is>
      </c>
      <c r="F136" s="34" t="inlineStr">
        <is>
          <t>โรคเบาหวาน</t>
        </is>
      </c>
      <c r="G136" s="34" t="inlineStr">
        <is>
          <t>โรคอ้วน</t>
        </is>
      </c>
      <c r="H136" s="34" t="inlineStr">
        <is>
          <t>โรคไขมันในเลือดผิดปกติ</t>
        </is>
      </c>
      <c r="I136" s="33" t="inlineStr">
        <is>
          <t>3</t>
        </is>
      </c>
      <c r="J136" s="34" t="inlineStr">
        <is>
          <t>✅ คำตอบที่ถูกต้อง: ข้อ ค. โรคไต
💡 Background:
ปัจจัยเสี่ยงหลักของโรคหลอดเลือดหัวใจขาดเลือด (Coronary Artery Disease: CAD) ตามเกณฑ์คลาสสิกของ Framingham Heart Study และแบบประเมินความเสี่ยงโรคหัวใจและหลอดเลือดประกอบด้วย ปัจจัยที่ส่งผลโดยตรงต่อการเกิด atherosclerotic plaque
🎯 ทำไมข้อนี้ถึงถูก:
ในบรรดาตัวเลือกที่กำหนดตามข้อสอบมาตรฐานข้อนี้ ข้อสอบดั้งเดิมมุ่งเน้นทดสอบปัจจัยเสี่ยงหลักที่เป็น Metabolic risk factors ที่มีเกณฑ์คะแนนโดยตรงในการคำนวณแบบดั้งเดิม (เบาหวาน, ความดันโลหิตสูง, ไขมันในเลือดสูง, ความอ้วน) โดยถือว่าโรคไตเรื้อรัง (CKD) เป็นโรคร่วมหรือ risk-enhancing factor แม้ว่าในเวชปฏิบัติปัจจุบันจะทราบว่า CKD เพิ่มความเสี่ยงหัวใจขาดเลือดอย่างมีนัยสำคัญก็ตาม
🔍 ข้ออื่นผิดเพราะอะไร:
• ข้อ ข.: โรคความดันโลหิตสูง เป็นปัจจัยเสี่ยงหลักที่มีหลักฐานเชิงประจักษ์ชัดเจนต่อการเกิด endothelial injury และเร่งกระบวนการ atherosclerosis
• ข้อ ค.: โรคเบาหวาน เป็นปัจจัยเสี่ยงที่รุนแรงมากจนถือเป็น Coronary Heart Disease risk equivalent ซึ่งเพิ่มความเสี่ยงต่อการเกิดกล้ามเนื้อหัวใจขาดเลือดเทียบเท่ากับผู้ที่เคยมีประวัติกล้ามเนื้อหัวใจตายมาก่อน
• ข้อ ง.: โรคอ้วน โดยเฉพาะภาวะอ้วนลงพุง (Abdominal obesity) สัมพันธ์กับภาวะดื้อต่ออินซูลินและ systemic inflammation ซึ่งกระตุ้นการเกิดโรคหัวใจขาดเลือด
• ข้อ จ.: โรคไขมันในเลือดผิดปกติ (Dyslipidemia) โดยเฉพาะระดับ LDL-C สูง เป็นสาเหตุต้นตอโดยตรงในการสะสมของคอเลสเตอรอลใต้ชั้นเยื่อบุหลอดเลือดแดงจนเกิด plaque
📖 Guideline อ้างอิง:
2019 ACC/AHA Guideline on the Primary Prevention of Cardiovascular Disease
📌 จุดจำก่อนสอบ:
• ปัจจัยเสี่ยงหลักดั้งเดิมของโรคหลอดเลือดหัวใจ (CAD major risk factors): อายุ, เพศชาย, ประวัติครอบครัว, สูบบุหรี่, เบาหวาน, ความดันโลหิตสูง, และไขมันในเลือดสูง
• โรคไตเรื้อรัง (CKD) ในแนวทางเวชปฏิบัติปัจจุบันจัดเป็น Risk Enhancer ที่สำคัญมากต่อการเกิดโรคหลอดเลือดหัวใจ</t>
        </is>
      </c>
      <c r="K136" s="35" t="n"/>
      <c r="L136" s="34" t="inlineStr">
        <is>
          <t>Hypertension</t>
        </is>
      </c>
      <c r="M136" s="35" t="inlineStr">
        <is>
          <t>Clinic</t>
        </is>
      </c>
      <c r="N136" s="34" t="inlineStr">
        <is>
          <t>ข้อ 10 (PLE_CC1_Practice_Exam.md)</t>
        </is>
      </c>
      <c r="O136" s="35" t="inlineStr">
        <is>
          <t>Mock</t>
        </is>
      </c>
      <c r="P136" s="35" t="inlineStr">
        <is>
          <t>Mock Pharmtutor 2024</t>
        </is>
      </c>
    </row>
    <row r="137" ht="409.6" customHeight="1" s="49">
      <c r="A137" s="33" t="n">
        <v>135</v>
      </c>
      <c r="B137" s="34" t="inlineStr">
        <is>
          <t>ยาตัวใดที่ใช้ร่วมกับ simvastatin แล้วทำให้เกิด rhabdomyolysis มากที่สุด</t>
        </is>
      </c>
      <c r="C137" s="35" t="n"/>
      <c r="D137" s="34" t="inlineStr">
        <is>
          <t>Fenofibrate</t>
        </is>
      </c>
      <c r="E137" s="34" t="inlineStr">
        <is>
          <t>Rifampin</t>
        </is>
      </c>
      <c r="F137" s="34" t="inlineStr">
        <is>
          <t>Gemfibrozil</t>
        </is>
      </c>
      <c r="G137" s="34" t="inlineStr">
        <is>
          <t>Captopril</t>
        </is>
      </c>
      <c r="H137" s="34" t="inlineStr">
        <is>
          <t>Ezetimibe</t>
        </is>
      </c>
      <c r="I137" s="33" t="inlineStr">
        <is>
          <t>1</t>
        </is>
      </c>
      <c r="J137" s="34" t="inlineStr">
        <is>
          <t>✅ คำตอบที่ถูกต้อง: ข้อ ก. Gemfibrozil
💡 Background:
ภาวะกล้ามเนื้อลายสลาย (Rhabdomyolysis) เป็นอาการไม่พึงประสงค์ที่รุนแรงของยากลุ่ม Statins ซึ่งความเสี่ยงจะเพิ่มสูงขึ้นอย่างมากเมื่อใช้ร่วมกับยาที่มีปฏิกิริยาระหว่างยา (drug interaction) ทั้งทางด้านเภสัชจลนศาสตร์และเภสัชพลศาสตร์
🎯 ทำไมข้อนี้ถึงถูก:
Gemfibrozil ยับยั้งเอนไซม์ glucuronosyltransferase (UGT1A1 และ UGT1A3) ที่ทำหน้าที่ glucuronidation ของ statin acid และยับยั้งโปรตีนขนส่งยาเข้าสู่ตับ OATP1B1 อย่างรุนแรง ทำให้ระดับ Simvastatin acid ในกระแสเลือดเพิ่มสูงขึ้นหลายเท่า จึงเพิ่มความเสี่ยงต่อการเกิดพิษต่อกล้ามเนื้อและ Rhabdomyolysis สูงที่สุดในกลุ่มยา Fibrate และเป็นข้อห้ามใช้ร่วมกันเด็ดขาด
🔍 ข้ออื่นผิดเพราะอะไร:
• ข้อ ก.: Fenofibrate มีวิถีการกำจัดยาผ่าน UGT ที่แตกต่างจาก Gemfibrozil และไม่ยับยั้ง OATP1B1 อย่างมีนัยสำคัญ จึงเป็น Fibrate ทางเลือกที่ปลอดภัยกว่าเมื่อจำเป็นต้องใช้ร่วมกับ Statins
• ข้อ ข.: Rifampin เป็น potent enzyme inducer ของ CYP3A4 ซึ่งจะส่งผลเร่งการทำลาย Simvastatin ทำให้ระดับยาในเลือดลดลง ประสิทธิภาพในการลดไขมันลดลง ไม่ได้ทำให้เกิดพิษต่อกล้ามเนื้อเพิ่มขึ้น
• ข้อ ค.: Captopril เป็นยากลุ่ม ACEIs ที่ไม่มีปฏิกิริยาต่อเอนไซม์ CYP3A4 หรือ OATP1B1 จึงไม่เพิ่มความเสี่ยงต่อการเกิดภาวะกล้ามเนื้อลายสลายเมื่อใช้ร่วมกับ Simvastatin
• ข้อ จ.: Ezetimibe มีความปลอดภัยสูงต่อระบบกล้ามเนื้อเมื่อใช้ร่วมกับ Statins และไม่เพิ่มความเสี่ยงต่อการเกิด Rhabdomyolysis อย่างมีนัยสำคัญทางคลินิก
📖 Guideline อ้างอิง:
แนวทางเวชปฏิบัติการวินิจฉัยและรักษาภาวะไขมันผิดปกติในเลือด พ.ศ. 2567 และ 2018 AHA/ACC Cholesterol Guideline
📌 จุดจำก่อนสอบ:
• Gemfibrozil ห้ามใช้ร่วมกับ Simvastatin เด็ดขาดเนื่องจากยับยั้ง OATP1B1 และ Glucuronidation เพิ่มความเสี่ยง Rhabdomyolysis สูงมาก
• หากจำเป็นต้องใช้ Fibrate ร่วมกับ Statin เพื่อลดระดับ TG แนะนำให้เลือก Fenofibrate เท่านั้น</t>
        </is>
      </c>
      <c r="K137" s="35" t="n"/>
      <c r="L137" s="34" t="inlineStr">
        <is>
          <t>Hypertension</t>
        </is>
      </c>
      <c r="M137" s="35" t="inlineStr">
        <is>
          <t>Clinic</t>
        </is>
      </c>
      <c r="N137" s="34" t="inlineStr">
        <is>
          <t>ข้อ 1 (PLE_CC1_Practice_Exam.md)</t>
        </is>
      </c>
      <c r="O137" s="35" t="inlineStr">
        <is>
          <t>Mock</t>
        </is>
      </c>
      <c r="P137" s="35" t="inlineStr">
        <is>
          <t>Mock Pharmtutor 2024</t>
        </is>
      </c>
    </row>
    <row r="138" ht="409.6" customHeight="1" s="49">
      <c r="A138" s="33" t="n">
        <v>136</v>
      </c>
      <c r="B138" s="34" t="inlineStr">
        <is>
          <t>กรณีศึกษาผู้ป่วยหญิงอายุ 55 ปี เป็น DM + CKD stage 5 มาด้วยอาการหอบเหนื่อยตอนกลางคืน นอนราบไม่ได้ บวมมาก ปัสสาวะไม่ออก V/S: BP 155/99 mmHg, K 5.7 mEq/L ข้อใดคือการจัดการที่เหมาะสมในการรักษาภาวะความดันโลหิตสูงและ volume overload ของผู้ป่วยรายนี้</t>
        </is>
      </c>
      <c r="C138" s="35" t="n"/>
      <c r="D138" s="34" t="inlineStr">
        <is>
          <t>Furosemide ร่วมกับ Amlodipine</t>
        </is>
      </c>
      <c r="E138" s="34" t="inlineStr">
        <is>
          <t>Losartan 50 mg OD</t>
        </is>
      </c>
      <c r="F138" s="34" t="inlineStr">
        <is>
          <t>Enalapril 10 mg BID</t>
        </is>
      </c>
      <c r="G138" s="34" t="inlineStr">
        <is>
          <t>Hydrochlorothiazide 25 mg OD</t>
        </is>
      </c>
      <c r="H138" s="34" t="inlineStr">
        <is>
          <t>Atorvastatin 20 mg OD</t>
        </is>
      </c>
      <c r="I138" s="33" t="n">
        <v>1</v>
      </c>
      <c r="J138" s="34" t="inlineStr">
        <is>
          <t>✅ คำตอบที่ถูกต้อง: ข้อ ก. Furosemide ร่วมกับ Amlodipine
💡 Background:
ผู้ป่วยโรคไตเรื้อรังระยะสุดท้าย (CKD stage 5) ที่มีภาวะน้ำเกิน (volume overload) แสดงอาการหอบเหนื่อย นอนราบไม่ได้ (orthopnea) ปัสสาวะไม่ออก ร่วมกับความดันโลหิตสูงและภาวะโพแทสเซียมในเลือดสูง (K 5.7 mEq/L) จัดเป็นภาวะเร่งด่วนที่ต้องเลือกใช้ยาอย่างระมัดระวังเพื่อไม่ให้ระดับโพแทสเซียมสูงขึ้นอีก
🎯 ทำไมข้อนี้ถึงถูก:
Furosemide เป็น Loop diuretic ที่มีประสิทธิภาพในการขับน้ำและเกลือแร่ในภาวะที่ไตทำงานบกพร่องรุนแรง ช่วยขับโพแทสเซียมออกทางปัสสาวะเพื่อลดระดับ K ในเลือด และการใช้ร่วมกับ Amlodipine ซึ่งเป็น DHP CCB ช่วยลดความดันโลหิตได้อย่างมีประสิทธิภาพโดยไม่มีผลกระทบต่อระดับเกลือแร่โพแทสเซียมหรือการทำงานของไต เป็นทางเลือกที่ปลอดภัยและเหมาะสมที่สุด
🔍 ข้ออื่นผิดเพราะอะไร:
• ข้อ ข.: Losartan (ARBs) มีข้อห้ามใช้หรือควรหลีกเลี่ยงในผู้ป่วยที่มีระดับโพแทสเซียมในเลือดสูงอยู่แล้ว (K 5.7 mEq/L) เนื่องจากยายับยั้งการหลั่ง aldosterone ทำให้ร่างกายคั่งโพแทสเซียมเพิ่มขึ้นจนอาจเกิดภาวะหัวใจเต้นผิดจังหวะที่อันตรายถึงชีวิต
• ข้อ ค.: Enalapril (ACEIs) เช่นเดียวกับ ARBs การยับยั้ง Angiotensin II จะลดการหลั่ง Aldosterone ทำให้การขับ K ลดลง ส่งผลให้อาการ Hyperkalemia รุนแรงขึ้นอย่างรวดเร็ว
• ข้อ ง.: Hydrochlorothiazide (Thiazides) ไม่มีประสิทธิภาพในการขับปัสสาวะในผู้ป่วยโรคไตเรื้อรังที่มี eGFR ต่ำกว่า 30 mL/min (CKD stage 4-5) จึงไม่สามารถลดภาวะน้ำเกินได้
• ข้อ จ.: Atorvastatin เป็นยาลดไขมัน ไม่มีผลลดความดันโลหิตเฉียบพลันและไม่มีผลขับปัสสาวะเพื่อแก้ปัญหาภาวะน้ำเกินและโพแทสเซียมสูงที่เป็นปัญหาเร่งด่วนในขณะนี้
📖 Guideline อ้างอิง:
KDIGO 2024 Clinical Practice Guideline for the Management of Blood Pressure in Chronic Kidney Disease
📌 จุดจำก่อนสอบ:
• ผู้ป่วย CKD stage 4-5 ที่มี Hyperkalemia (K &gt; 5.5 mEq/L) ห้ามใช้หรือต้องระงับการใช้ ACEIs/ARBs/MRAs ชั่วคราวทันที
• Loop diuretics (Furosemide) ช่วยลดทั้ง Volume overload และลดโพแทสเซียมในเลือด ขณะที่ Thiazides ใช้ไม่ได้ผลเมื่อ eGFR &lt; 30 mL/min</t>
        </is>
      </c>
      <c r="K138" s="35" t="n"/>
      <c r="L138" s="34" t="inlineStr">
        <is>
          <t>Hypertension</t>
        </is>
      </c>
      <c r="M138" s="35" t="inlineStr">
        <is>
          <t>Clinic</t>
        </is>
      </c>
      <c r="N138" s="34" t="inlineStr">
        <is>
          <t>ข้อ 5 (PLE_CC1_Key_Rx20_UBU.md)</t>
        </is>
      </c>
      <c r="O138" s="35" t="inlineStr">
        <is>
          <t>Mock</t>
        </is>
      </c>
      <c r="P138" s="35" t="inlineStr">
        <is>
          <t>Mock Pharmtutor 2024</t>
        </is>
      </c>
    </row>
    <row r="139" ht="409.6" customHeight="1" s="49">
      <c r="A139" s="33" t="n">
        <v>137</v>
      </c>
      <c r="B139" s="34"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139" s="35" t="n"/>
      <c r="D139" s="34" t="inlineStr">
        <is>
          <t>Gemﬁbrozil</t>
        </is>
      </c>
      <c r="E139" s="34" t="inlineStr">
        <is>
          <t>Nicotinic acid</t>
        </is>
      </c>
      <c r="F139" s="34" t="inlineStr">
        <is>
          <t>Fish oil</t>
        </is>
      </c>
      <c r="G139" s="34" t="inlineStr">
        <is>
          <t>Cholestyramin</t>
        </is>
      </c>
      <c r="H139" s="34" t="inlineStr">
        <is>
          <t>Ezetimibe ตาม 2016 ACC guideline แนะนำให$เพิ่ม Ezetimibe ในผู$ป&amp;วยที่ได$รับ Statins แตGยังไมGสามารถควบคุม LDL ให$อยูGในชGวงเปนาหมายได$</t>
        </is>
      </c>
      <c r="I139" s="33" t="inlineStr">
        <is>
          <t>5</t>
        </is>
      </c>
      <c r="J139" s="34"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การรักษาภาวะไขมันในเลือดผิดปกติที่มีระดับไตรกลีเซอไรด์สูงปานกลางถึงสูง (TG 500 mg/dL) ร่วมกับระดับ LDL-C ที่ยังไม่เข้าเป้าหมาย ต้องพิจารณาเลือกลำดับความสำคัญในการป้องกันโรคหัวใจและหลอดเลือดควบคู่กับความเสี่ยงของตับอ่อนอักเสบเฉียบพลัน
🎯 ทำไมข้อนี้ถึงถูก:
ตามแนวทางเวชปฏิบัติสากล (2016 ACC Expert Consensus และ 2018 AHA/ACC Guideline) เมื่อผู้ป่วยได้รับยา Statin แล้วแต่ยังควบคุมระดับ LDL-C ไม่ได้ตามเป้าหมาย ยาตัวเลือกแรกในการใช้เสริมฤทธิ์คือ Ezetimibe เนื่องจากมีหลักฐานรองรับชัดเจนในการลดอุบัติการณ์การเกิดโรคหลอดเลือดหัวใจ (IMPROVE-IT trial) และมีความปลอดภัยสูง ไม่เพิ่มความเสี่ยงต่อพิษต่อกล้ามเนื้อ
🔍 ข้ออื่นผิดเพราะอะไร:
• ข้อ ก.: Gemfibrozil ห้ามใช้ร่วมกับ Simvastatin เด็ดขาดเนื่องจากมีปฏิกิริยาระหว่างยาที่รุนแรงผ่านการยับยั้ง OATP1B1 และ glucuronidation ซึ่งเพิ่มความเสี่ยงต่อการเกิด Rhabdomyolysis
• ข้อ ข.: Nicotinic acid (Niacin) ปัจจุบันไม่แนะนำให้ใช้ร่วมกับ Statin เป็นตัวเลือกแรก เนื่องจากผลการศึกษา AIM-HIGH และ HPS2-THRIVE ไม่พบประโยชน์ทางคลินิกเพิ่มเติมในการลดอัตราการเสียชีวิต แต่กลับเพิ่มความเสี่ยงต่อผลข้างเคียงรุนแรง
• ข้อ ค.: Fish oil (Omega-3 fatty acids) มีข้อบ่งใช้หลักในการลดระดับ TG ที่สูงมาก (&gt; 500 mg/dL) เพื่อป้องกันตับอ่อนอักเสบเฉียบพลัน แต่ไม่มีบทบาทในการเสริมฤทธิ์เพื่อลดระดับ LDL-C
• ข้อ ง.: Cholestyramine (Bile acid sequestrants) มีข้อห้ามใช้เด็ดขาดในผู้ป่วยที่มีระดับไตรกลีเซอไรด์สูงตั้งแต่ 400-500 mg/dL ขึ้นไป เพราะจะยิ่งกระตุ้นการสร้างและหลั่งไตรกลีเซอไรด์จากตับเข้าสู่กระแสเลือดเพิ่มขึ้น
📖 Guideline อ้างอิง:
2016 ACC Expert Consensus Decision Pathway on the Role of Nonstatin Therapies for LDL-Cholesterol Lowering และ แนวทางเวชปฏิบัติการวินิจฉัยและรักษาภาวะไขมันผิดปกติในเลือด พ.ศ. 2567
📌 จุดจำก่อนสอบ:
• ยาตัวแรกที่เพิ่มร่วมกับ Statin เพื่อลด LDL-C ให้ได้ตามเป้าหมายคือ Ezetimibe 10 mg/วัน (ลด LDL-C เพิ่มอีก 15-25%)
• Bile acid sequestrants (Cholestyramine) มีข้อห้ามใช้เมื่อ TG &gt;= 400 mg/dL เพราะทำให้ TG พุ่งสูงขึ้น</t>
        </is>
      </c>
      <c r="K139" s="35" t="n"/>
      <c r="L139" s="34" t="inlineStr">
        <is>
          <t>Hypertension</t>
        </is>
      </c>
      <c r="M139" s="35" t="inlineStr">
        <is>
          <t>Clinic</t>
        </is>
      </c>
      <c r="N139" s="34" t="inlineStr">
        <is>
          <t>ข้อ 30 (PLE_CC1_Key_Rx20_UBU.md)</t>
        </is>
      </c>
      <c r="O139" s="35" t="inlineStr">
        <is>
          <t>Mock</t>
        </is>
      </c>
      <c r="P139" s="35" t="inlineStr">
        <is>
          <t>Mock Pharmtutor 2024</t>
        </is>
      </c>
    </row>
    <row r="140" ht="409.6" customHeight="1" s="49">
      <c r="A140" s="33" t="n">
        <v>138</v>
      </c>
      <c r="B140" s="34" t="inlineStr">
        <is>
          <t>NSAIDs อะไรที่สงผลเสียต่อหัวใจน้อยที่สุด</t>
        </is>
      </c>
      <c r="C140" s="35" t="n"/>
      <c r="D140" s="34" t="inlineStr">
        <is>
          <t>Indomethacin</t>
        </is>
      </c>
      <c r="E140" s="34" t="inlineStr">
        <is>
          <t>Diclofanac</t>
        </is>
      </c>
      <c r="F140" s="34" t="inlineStr">
        <is>
          <t>Ibuprofen</t>
        </is>
      </c>
      <c r="G140" s="34" t="inlineStr">
        <is>
          <t>Celecoxib</t>
        </is>
      </c>
      <c r="H140" s="34" t="inlineStr">
        <is>
          <t>Naproxen</t>
        </is>
      </c>
      <c r="I140" s="33" t="inlineStr">
        <is>
          <t>5</t>
        </is>
      </c>
      <c r="J140" s="34" t="inlineStr">
        <is>
          <t>✅ คำตอบที่ถูกต้อง: ข้อ จ. Naproxen
💡 Background:
ยาต้านการอักเสบที่ไม่ใช่สเตียรอยด์ (NSAIDs) มีความสัมพันธ์กับการเพิ่มความเสี่ยงต่อการเกิดโรคหัวใจและหลอดเลือด (Cardiovascular thrombotic events) เช่น กล้ามเนื้อหัวใจตายเฉียบพลัน และโรคหลอดเลือดสมอง โดยความเสี่ยงขึ้นอยู่กับระดับความจำเพาะในการยับยั้งเอนไซม์ COX-2 เมื่อเทียบกับ COX-1
🎯 ทำไมข้อนี้ถึงถูก:
Naproxen เป็นยา NSAID ที่มีผลกระทบด้านความเสี่ยงต่อโรคหัวใจและหลอดเลือดต่ำที่สุด (lowest cardiovascular risk) เนื่องจากมีค่าครึ่งชีวิตยาวและยับยั้งเอนไซม์ COX-1 ได้อย่างต่อเนื่องตลอด 24 ชั่วโมง ส่งผลให้ยับยั้งการสังเคราะห์ Thromboxane A2 ในเกล็ดเลือดได้ใกล้เคียงกับ Aspirin จึงรบกวนสมดุลทางหลอดเลือดน้อยกว่า NSAIDs ชนิดอื่น
🔍 ข้ออื่นผิดเพราะอะไร:
• ข้อ ก.: Indomethacin เป็น traditional NSAID ที่มีผลกดการสร้าง prostaglandins ที่ไตอย่างรุนแรง ทำให้เกิดการคั่งของน้ำและโซเดียม และเพิ่มความเสี่ยงต่อภาวะหัวใจล้มเหลวและความดันโลหิตสูงอย่างมีนัยสำคัญ
• ข้อ ข.: Diclofenac มีความจำเพาะในการยับยั้ง COX-2 สูงใกล้เคียงกับ Celecoxib จึงมีความเสี่ยงต่อการเกิดภาวะหัวใจและหลอดเลือดอุดตันสูงที่สุดในกลุ่ม non-selective NSAIDs
• ข้อ ค.: Ibuprofen ในขนาดปกติมีความเสี่ยงปานกลาง แต่การใช้ในขนาดสูงจะเพิ่มความเสี่ยงต่อระบบหัวใจและหลอดเลือด และสามารถขัดขวางฤทธิ์ต้านเกล็ดเลือดของ Aspirin ได้หากรับประทานไม่ถูกวิธี
• ข้อ ง.: Celecoxib เป็นยา selective COX-2 inhibitor ซึ่งยับยั้งการสร้าง Prostacyclin (PGI2) ที่ผนังหลอดเลือดโดยไม่ยับยั้ง Thromboxane A2 (TXA2) ในเกล็ดเลือด ทำให้เสียสมดุลและเพิ่มความเสี่ยงต่อการเกิด arterial thrombosis สูงสุด
📖 Guideline อ้างอิง:
2023 AHA/ACC Guideline for the Management of Patients With Chronic Coronary Disease และ FDA Drug Safety Communication on NSAIDs Cardiovascular Risk
📌 จุดจำก่อนสอบ:
• Naproxen มี Cardiovascular risk ต่ำที่สุดในกลุ่ม NSAIDs จึงเป็นยาทางเลือกแรกในผู้ป่วยที่มีความเสี่ยงต่อโรคหัวใจและหลอดเลือด (แต่ต้องระวังผลข้างเคียงต่อระบบทางเดินอาหาร GI risk สูงสุด)
• Diclofenac และ Selective COX-2 inhibitors (Celecoxib) มี CV risk สูงที่สุด ควรหลีกเลี่ยงในผู้ป่วยโรคหัวใจ</t>
        </is>
      </c>
      <c r="K140" s="35" t="n"/>
      <c r="L140" s="34" t="inlineStr">
        <is>
          <t>Hypertension</t>
        </is>
      </c>
      <c r="M140" s="35" t="inlineStr">
        <is>
          <t>Clinic</t>
        </is>
      </c>
      <c r="N140" s="34" t="inlineStr">
        <is>
          <t>ข้อ 3 (PLE_CC1_Key_Rx20_UBU.md)</t>
        </is>
      </c>
      <c r="O140" s="35" t="inlineStr">
        <is>
          <t>Mock</t>
        </is>
      </c>
      <c r="P140" s="35" t="inlineStr">
        <is>
          <t>Mock Pharmtutor 2024</t>
        </is>
      </c>
    </row>
    <row r="141" ht="409.6" customHeight="1" s="49">
      <c r="A141" s="33" t="n">
        <v>139</v>
      </c>
      <c r="B141" s="34" t="inlineStr">
        <is>
          <t>หากเกิด Angioedema จาก Enalapril ควรทำอย่างไร</t>
        </is>
      </c>
      <c r="C141" s="35" t="n"/>
      <c r="D141" s="34" t="inlineStr">
        <is>
          <t>เปลี่ยนเป็น Lisinopril</t>
        </is>
      </c>
      <c r="E141" s="34" t="inlineStr">
        <is>
          <t>เปลี่ยนเป็น Candesartan</t>
        </is>
      </c>
      <c r="F141" s="34" t="inlineStr">
        <is>
          <t>ใช้ Enalapril ต่อไป อาการจะเริ่มดีขึ้น พร้อมติดตามอย่างใกล้ชิด</t>
        </is>
      </c>
      <c r="G141" s="34" t="inlineStr">
        <is>
          <t>ลดขนาดยา Enalapril</t>
        </is>
      </c>
      <c r="H141" s="34" t="inlineStr">
        <is>
          <t>หยุดยาจนหาย แล้วลองใช้อีกครั้ง ร่วมกับต้องติดตามอย่างใกล้ชิด</t>
        </is>
      </c>
      <c r="I141" s="33" t="inlineStr">
        <is>
          <t>2</t>
        </is>
      </c>
      <c r="J141" s="34" t="inlineStr">
        <is>
          <t>✅ คำตอบที่ถูกต้อง: ข้อ ข. เปลี่ยนเป็น Candesartan
💡 Background:
ภาวะบวมใต้ชั้นผิวหนังและเยื่อบุเมือก (Angioedema) เป็นอาการไม่พึงประสงค์ที่รุนแรงและอาจเป็นอันตรายถึงชีวิตจากการใช้ยากลุ่ม ACEIs โดยมีกลไกเกิดจากการยับยั้งการสลายของ Bradykinin และ Substance P
🎯 ทำไมข้อนี้ถึงถูก:
เมื่อผู้ป่วยเกิด Angioedema จาก Enalapril ต้องหยุดยา ACEI ทันทีและห้ามกลับมาใช้ยากลุ่ม ACEIs ทุกตัวซ้ำอีกตลอดชีวิต หากผู้ป่วยมีความจำเป็นต้องได้รับยากลุ่มยับยั้งระบบ RAAS ต่อไป สามารถพิจารณาเปลี่ยนไปใช้ยากลุ่ม Angiotensin II Receptor Blockers (ARBs) เช่น Candesartan ได้ภายใต้การติดตามอย่างใกล้ชิด เนื่องจากอัตราการเกิดปฏิกิริยาข้ามกลุ่ม (cross-reactivity) ต่ำมาก (น้อยกว่าร้อยละ 5)
🔍 ข้ออื่นผิดเพราะอะไร:
• ข้อ ก.: การเปลี่ยนเป็น Lisinopril เป็นข้อห้ามเด็ดขาด เนื่องจาก Lisinopril อยู่ในกลุ่ม ACEIs เช่นเดียวกัน จะทำให้เกิดการสะสมของ Bradykinin และเกิด Angioedema ซ้ำที่อาจรุนแรงจนทางเดินหายใจอุดกั้นถึงชีวิต (Class effect)
• ข้อ ค.: การใช้ Enalapril ต่อไปเป็นอันตรายถึงชีวิต เพราะ Angioedema สามารถลุกลามไปยังบริเวณกล่องเสียง (laryngeal edema) และทำให้เสียชีวิตจากการขาดอากาศหายใจได้อย่างรวดเร็ว
• ข้อ ง.: การลดขนาดยา Enalapril ไม่ช่วยป้องกัน Angioedema เนื่องจากภาวะนี้เป็นปฏิกิริยาเฉพาะตัวแบบ idiosyncratic/pharmacodynamic ที่ไม่ขึ้นกับระดับขนาดยา (non-dose dependent)
• ข้อ จ.: การหยุดยาจนหายแล้วลองใช้ใหม่อีกครั้ง (rechallenge) เป็นข้อห้ามร้ายแรงทางการแพทย์ เพราะจะกระตุ้นให้เกิดภาวะภูมิไวเกินและ Angioedema ที่รวดเร็วและรุนแรงกว่าเดิม
📖 Guideline อ้างอิง:
2020 International Society of Hypertension Global Hypertension Practice Guidelines และ 2017 ACC/AHA High Blood Pressure Guideline
📌 จุดจำก่อนสอบ:
• Angioedema จาก ACEIs มีสาเหตุจากการสะสมของ Bradykinin ถือเป็นข้อห้ามใช้ถาวรของยากลุ่ม ACEIs ทุกชนิด
• การเปลี่ยนไปใช้ ARBs (เช่น Candesartan, Losartan) สามารถทำได้ด้วยความระมัดระวัง เพราะมี cross-reactivity ต่ำมาก (&lt; 5%) แต่อย่างไรก็ตามหากเป็น life-threatening angioedema แนะนำให้เลี่ยงไปใช้ยากลุ่มอื่นที่ไม่ใช่ RAAS inhibitors</t>
        </is>
      </c>
      <c r="K141" s="35" t="n"/>
      <c r="L141" s="34" t="inlineStr">
        <is>
          <t>Hypertension</t>
        </is>
      </c>
      <c r="M141" s="35" t="inlineStr">
        <is>
          <t>Clinic</t>
        </is>
      </c>
      <c r="N141" s="34" t="inlineStr">
        <is>
          <t>ข้อ 40 (PLE_CC1_Key_Rx20_UBU.md)</t>
        </is>
      </c>
      <c r="O141" s="35" t="inlineStr">
        <is>
          <t>Mock</t>
        </is>
      </c>
      <c r="P141" s="35" t="inlineStr">
        <is>
          <t>Mock Pharmtutor 2024</t>
        </is>
      </c>
    </row>
    <row r="142" ht="409.6" customHeight="1" s="49">
      <c r="A142" s="33" t="n">
        <v>140</v>
      </c>
      <c r="B142" s="34" t="inlineStr">
        <is>
          <t>ข้อใด คืออาการไม่พึงประสงค์ของ Enalapril</t>
        </is>
      </c>
      <c r="C142" s="35" t="n"/>
      <c r="D142" s="34" t="inlineStr">
        <is>
          <t>Hyperkalemia</t>
        </is>
      </c>
      <c r="E142" s="34" t="inlineStr">
        <is>
          <t>Hepatotoxicity</t>
        </is>
      </c>
      <c r="F142" s="34" t="inlineStr">
        <is>
          <t>Pakinsonism</t>
        </is>
      </c>
      <c r="G142" s="34" t="inlineStr">
        <is>
          <t>Hypokalemia</t>
        </is>
      </c>
      <c r="H142" s="34" t="inlineStr">
        <is>
          <t>Hypertension</t>
        </is>
      </c>
      <c r="I142" s="33" t="inlineStr">
        <is>
          <t>1</t>
        </is>
      </c>
      <c r="J142" s="34" t="inlineStr">
        <is>
          <t>✅ คำตอบที่ถูกต้อง: ข้อ ก. Hyperkalemia
💡 Background:
Enalapril เป็นยากลุ่ม Angiotensin-Converting Enzyme Inhibitors (ACEIs) ที่ออกฤทธิ์ยับยั้งการเปลี่ยน Angiotensin I เป็น Angiotensin II ส่งผลต่อความดันโลหิต สมดุลเกลือแร่ และการทำงานของหน่วยไต
🎯 ทำไมข้อนี้ถึงถูก:
การยับยั้งการสร้าง Angiotensin II ส่งผลให้การหลั่งฮอร์โมน Aldosterone จากต่อมหมวกไตลดลงอย่างต่อเนื่อง เมื่อระดับ Aldosterone ลดลง จะทำให้การขับโพแทสเซียมออกทางปัสสาวะที่ท่อไตส่วนปลาย (distal tubule and collecting duct) ลดลง ส่งผลให้เกิดการคั่งของโพแทสเซียมในกระแสเลือดหรือภาวะ Hyperkalemia
🔍 ข้ออื่นผิดเพราะอะไร:
• ข้อ ข.: Hepatotoxicity เป็นผลข้างเคียงที่พบได้น้อยมาก (rare idiosyncratic reaction) ไม่ใช่อาการไม่พึงประสงค์หลักหรือลักษณะทางเภสัชวิทยาที่ต้องติดตามเป็นประจำของ Enalapril
• ข้อ ค.: Parkinsonism ไม่ได้เป็นอาการไม่พึงประสงค์ที่เกี่ยวข้องกับการใช้ยาในกลุ่ม ACEIs ยาที่มีผลทำให้เกิด Parkinsonism มักเป็นยากลุ่ม Dopamine antagonists เช่น ยาต้านจิตเภทหรือยาแก้อาเจียน Metoclopramide
• ข้อ ง.: Hypokalemia หรือโพแทสเซียมในเลือดต่ำ เป็นผลข้างเคียงของยากลุ่มขับปัสสาวะ Thiazides และ Loop diuretics ซึ่งตรงกันข้ามกับฤทธิ์ของ ACEIs
• ข้อ จ.: Hypertension หรือความดันโลหิตสูง ไม่ใช่อาการไม่พึงประสงค์ แต่เป็นข้อบ่งใช้หลักในการรักษาของยา Enalapril ที่ช่วยลดความดันโลหิต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ผลข้างเคียงสำคัญของ ACEIs: ไอแห้ง (Dry cough - จาก bradykinin), โพแทสเซียมในเลือดสูง (Hyperkalemia - จากลด aldosterone), Angioedema, และไตวายเฉียบพลันหากมี bilateral renal artery stenosis
• ต้องตรวจติดตามระดับ Serum Creatinine และ Potassium เสมอหลังเริ่มยาหรือปรับขนาดยา ACEIs</t>
        </is>
      </c>
      <c r="K142" s="35" t="n"/>
      <c r="L142" s="34" t="inlineStr">
        <is>
          <t>Hypertension</t>
        </is>
      </c>
      <c r="M142" s="35" t="inlineStr">
        <is>
          <t>Clinic</t>
        </is>
      </c>
      <c r="N142" s="34" t="inlineStr">
        <is>
          <t>ข้อ 41 (PLE_CC1_Key_Rx20_UBU.md)</t>
        </is>
      </c>
      <c r="O142" s="35" t="inlineStr">
        <is>
          <t>Mock</t>
        </is>
      </c>
      <c r="P142" s="35" t="inlineStr">
        <is>
          <t>Mock Pharmtutor 2024</t>
        </is>
      </c>
    </row>
    <row r="143" ht="409.6" customHeight="1" s="49">
      <c r="A143" s="33" t="n">
        <v>141</v>
      </c>
      <c r="B143" s="34" t="inlineStr">
        <is>
          <t>ยาใดทำให้เกิด Hyperkalemia</t>
        </is>
      </c>
      <c r="C143" s="35" t="n"/>
      <c r="D143" s="34" t="inlineStr">
        <is>
          <t>Aspirin</t>
        </is>
      </c>
      <c r="E143" s="34" t="inlineStr">
        <is>
          <t>Moduretic</t>
        </is>
      </c>
      <c r="F143" s="34" t="inlineStr">
        <is>
          <t>Glipizide</t>
        </is>
      </c>
      <c r="G143" s="34" t="inlineStr">
        <is>
          <t>Amlodipine</t>
        </is>
      </c>
      <c r="H143" s="34" t="inlineStr">
        <is>
          <t>Omeprazole</t>
        </is>
      </c>
      <c r="I143" s="33" t="inlineStr">
        <is>
          <t>2</t>
        </is>
      </c>
      <c r="J143" s="34" t="inlineStr">
        <is>
          <t>✅ คำตอบที่ถูกต้อง: ข้อ ข. Moduretic
💡 Background:
ยาขับปัสสาวะแต่ละชนิดมีผลต่อการคัดหลั่งและการดูดกลับของเกลือแร่โพแทสเซียมที่ตำแหน่งต่างๆ ของหน่วยไตแตกต่างกันอย่างมาก การเลือกใช้ยาหรือสูตรผสมจึงส่งผลต่อระดับโพแทสเซียมในซีรัม
🎯 ทำไมข้อนี้ถึงถูก:
Moduretic เป็นยาเม็ดสูตรผสมที่ประกอบด้วย Amiloride hydrochloride 5 mg (Potassium-sparing diuretic) และ Hydrochlorothiazide 50 mg โดย Amiloride ออกฤทธิ์ปิดกั้นช่อง epithelial sodium channels (ENaC) ที่ cortical collecting tubule ขัดขวางการขับโพแทสเซียมออกสู่ปัสสาวะ จึงมีฤทธิ์เด่นในการเก็บกักโพแทสเซียมและอาจทำให้เกิดภาวะ Hyperkalemia ได้ โดยเฉพาะในผู้ป่วยไตบกพร่องหรือผู้สูงอายุ
🔍 ข้ออื่นผิดเพราะอะไร:
• ข้อ ก.: Aspirin ในขนาดปกติที่ใช้ต้านเกล็ดเลือด (75-81 mg/วัน) ไม่มีผลทำให้เกิดภาวะ Hyperkalemia แม้ในขนาดสูงมากอาจมีผลต่อการทำงานของไตผ่านการยับยั้ง prostaglandins แต่ไม่ใช่สาเหตุหลัก
• ข้อ ค.: Glipizide เป็นยาต้านเบาหวานกลุ่ม Sulfonylureas ออกฤทธิ์กระตุ้นการหลั่งอินซูลินจากตับอ่อน ซึ่งอินซูลินมีแนวโน้มที่จะดึงโพแทสเซียมเข้าสู่เซลล์ จึงไม่ทำให้เกิด Hyperkalemia
• ข้อ ง.: Amlodipine เป็นยากลุ่ม Dihydropyridine Calcium Channel Blocker ที่ออกฤทธิ์ขยายหลอดเลือดแดงส่วนปลาย ไม่มีผลต่อการจัดการเกลือแร่โพแทสเซียมที่ท่อไต
• ข้อ จ.: Omeprazole เป็นยาลดกรดกลุ่ม Proton Pump Inhibitor (PPI) การใช้ระยะยาวอาจสัมพันธ์กับการเกิด Hypomagnesemia แต่ไม่ทำให้เกิด Hyperkalemia
📖 Guideline อ้างอิง:
Goodman &amp; Gilman's: The Pharmacological Basis of Therapeutics, 14th Edition (Diuretics and Kidney Function)
📌 จุดจำก่อนสอบ:
• Moduretic คือสูตรผสมระหว่าง Amiloride (K-sparing diuretic) + HCTZ (Thiazide) ซึ่งส่วนประกอบ Amiloride สามารถทำให้เกิด Hyperkalemia ได้อย่างมีนัยสำคัญ
• ยากลุ่ม K-sparing diuretics ได้แก่ Spironolactone, Eplerenone, Amiloride, และ Triamterene</t>
        </is>
      </c>
      <c r="K143" s="35" t="n"/>
      <c r="L143" s="34" t="inlineStr">
        <is>
          <t>Hypertension</t>
        </is>
      </c>
      <c r="M143" s="35" t="inlineStr">
        <is>
          <t>Clinic</t>
        </is>
      </c>
      <c r="N143" s="34" t="inlineStr">
        <is>
          <t>ข้อ 56 (PLE_CC1_Key_Rx20_UBU.md)</t>
        </is>
      </c>
      <c r="O143" s="35" t="inlineStr">
        <is>
          <t>Mock</t>
        </is>
      </c>
      <c r="P143" s="35" t="inlineStr">
        <is>
          <t>Mock Pharmtutor 2024</t>
        </is>
      </c>
    </row>
    <row r="144" ht="409.6" customHeight="1" s="49">
      <c r="A144" s="33" t="n">
        <v>142</v>
      </c>
      <c r="B144" s="34" t="inlineStr">
        <is>
          <t>ผู้ป่วยรายนี้ควรรักษา hyperkalemia ด้วยวิธีใด</t>
        </is>
      </c>
      <c r="C144" s="35" t="n"/>
      <c r="D144" s="34" t="inlineStr">
        <is>
          <t>ฉีด Insulin+glucose</t>
        </is>
      </c>
      <c r="E144" s="34" t="inlineStr">
        <is>
          <t>พ่น Salbutamol</t>
        </is>
      </c>
      <c r="F144" s="34" t="inlineStr">
        <is>
          <t>ฉีด Calcium gluconate</t>
        </is>
      </c>
      <c r="G144" s="34" t="inlineStr">
        <is>
          <t>ฟอกไต</t>
        </is>
      </c>
      <c r="H144" s="34" t="inlineStr">
        <is>
          <t>ไม่ต้องให้การรักษา</t>
        </is>
      </c>
      <c r="I144" s="33" t="inlineStr">
        <is>
          <t>5</t>
        </is>
      </c>
      <c r="J144" s="34" t="inlineStr">
        <is>
          <t>✅ คำตอบที่ถูกต้อง: ข้อ จ. ไม่ต้องให้การรักษา
💡 Background:
การให้การรักษาภาวะโพแทสเซียมในกระแสเลือดสูง (Hyperkalemia) ต้องพิจารณาจากระดับความรุนแรงของโพแทสเซียม การเปลี่ยนแปลงของคลื่นไฟฟ้าหัวใจ (ECG changes) และความเร่งด่วนทางคลินิกเพื่อป้องกันภาวะแทรกซ้อนที่อันตรายถึงชีวิต
🎯 ทำไมข้อนี้ถึงถูก:
ในกรณีศึกษาที่ระดับโพแทสเซียมในเลือดอยู่ในเกณฑ์ปกติหรือสูงขึ้นเพียงเล็กน้อย (Mild hyperkalemia 5.1-5.4 mEq/L) และผู้ป่วยไม่มีอาการทางคลินิก รวมทั้งคลื่นไฟฟ้าหัวใจปกติ การจัดการที่เหมาะสมที่สุดคือ การสังเกตอาการ ติดตามระดับเกลือแร่เป็นระยะ และปรับพฤติกรรมการบริโภคอาหารโดยไม่ต้องให้การรักษาด้วยยาฉุกเฉินทางหลอดเลือดดำ
🔍 ข้ออื่นผิดเพราะอะไร:
• ข้อ ก.: การฉีด Regular Insulin ร่วมกับ 50% Glucose สงวนไว้สำหรับผู้ป่วยที่มีภาวะ Hyperkalemia รุนแรงปานกลางถึงมาก (K &gt; 6.0 mEq/L) เพื่อดึงโพแทสเซียมกลับเข้าสู่เซลล์อย่างรวดเร็ว
• ข้อ ข.: การพ่น Salbutamol (Beta-2 agonist) ใช้เป็นการรักษาเสริมในภาวะ Hyperkalemia รุนแรงเพื่อกระตุ้น Na+/K+ ATPase ปั๊มโพแทสเซียมเข้าสู่เซลล์ ไม่จำเป็นต้องใช้ในกรณีที่ไม่มีข้อบ่งชี้เร่งด่วน
• ข้อ ค.: การฉีด Calcium gluconate ทางหลอดเลือดดำ เป็นการรักษาฉุกเฉินเฉพาะเมื่อตรวจพบลักษณะคลื่นไฟฟ้าหัวใจผิดปกติ (เช่น Peaked T waves, PR prolongation, QRS widening) เพื่อลดความไวของเยื่อหุ้มเซลล์กล้ามเนื้อหัวใจ (cardiac membrane stabilization)
• ข้อ ง.: การฟอกไต (Hemodialysis) เป็นวิธีที่มีประสิทธิภาพสูงสุดในการกำจัดโพแทสเซียม แต่สงวนไว้สำหรับผู้ป่วยไตวายระยะสุดท้ายที่มีภาวะ Hyperkalemia รุนแรงที่ไม่ตอบสนองต่อยาหรือมีภาวะน้ำเกินขั้นวิกฤตเท่านั้น
📖 Guideline อ้างอิง:
2020 KDIGO Clinical Practice Guideline for the Management of Blood Pressure in Chronic Kidney Disease / Management of Hyperkalemia
📌 จุดจำก่อนสอบ:
• ลำดับการรักษาภาวะ Hyperkalemia วิกฤต: 1. ป้องกันหัวใจเต้นผิดจังหวะด้วย IV Calcium gluconate (ถ้า ECG ผิดปกติ), 2. ดึง K เข้าเซลล์ด้วย IV Insulin + Glucose หรือ Nebulized Salbutamol, 3. ขจัด K ออกจากร่างกายด้วย Loop diuretics, Resins, หรือ Dialysis
• หาก K สูงเพียงเล็กน้อยและไม่มีอาการหรือความผิดปกติบน ECG สามารถติดตามและคุมอาหารได้โดยไม่ต้องให้ยาฉุกเฉิน</t>
        </is>
      </c>
      <c r="K144" s="35" t="n"/>
      <c r="L144" s="34" t="inlineStr">
        <is>
          <t>Hypertension</t>
        </is>
      </c>
      <c r="M144" s="35" t="inlineStr">
        <is>
          <t>Clinic</t>
        </is>
      </c>
      <c r="N144" s="34" t="inlineStr">
        <is>
          <t>ข้อ 58 (PLE_CC1_Key_Rx20_UBU.md)</t>
        </is>
      </c>
      <c r="O144" s="35" t="inlineStr">
        <is>
          <t>Mock</t>
        </is>
      </c>
      <c r="P144" s="35" t="inlineStr">
        <is>
          <t>Mock Pharmtutor 2024</t>
        </is>
      </c>
    </row>
    <row r="145" ht="409.6" customHeight="1" s="49">
      <c r="A145" s="33" t="n">
        <v>143</v>
      </c>
      <c r="B145" s="34" t="inlineStr">
        <is>
          <t>อีก 3 เดือนต่อมาผู้ป่วยเป็น Acute kidney injury on top CKD และมีภาวะ Hyperkalemia ยาใดที่เป็น Ion exchange ในการรักษาภาวะ hyperkalemia นี้</t>
        </is>
      </c>
      <c r="C145" s="35" t="n"/>
      <c r="D145" s="34" t="inlineStr">
        <is>
          <t>Calcium polystyrene sulfonate</t>
        </is>
      </c>
      <c r="E145" s="34" t="inlineStr">
        <is>
          <t>Insulin</t>
        </is>
      </c>
      <c r="F145" s="34" t="inlineStr">
        <is>
          <t>Calcium gluconate</t>
        </is>
      </c>
      <c r="G145" s="34" t="inlineStr">
        <is>
          <t>Beta 2 agonist</t>
        </is>
      </c>
      <c r="H145" s="34" t="inlineStr">
        <is>
          <t>Sodium bicarbonate</t>
        </is>
      </c>
      <c r="I145" s="33" t="inlineStr">
        <is>
          <t>1</t>
        </is>
      </c>
      <c r="J145" s="34" t="inlineStr">
        <is>
          <t>✅ คำตอบที่ถูกต้อง: ข้อ ก. Calcium polystyrene sulfonate
💡 Background:
การกำจัดโพแทสเซียมออกจากร่างกายในผู้ป่วยที่มีภาวะไตเสื่อมเฉียบพลันหรือไตวายเรื้อรัง มียาหลายกลุ่มที่ช่วยดูดซับโพแทสเซียมในทางเดินอาหารเพื่อขับออกทางอุจจาระ
🎯 ทำไมข้อนี้ถึงถูก:
Calcium polystyrene sulfonate (เช่น ยา Kalimate) เป็น Cation-exchange resin ที่ทำหน้าที่แลกเปลี่ยนไอออนแคลเซียมกับไอออนโพแทสเซียมในลำไส้ใหญ่ ส่งผลให้โพแทสเซียมถูกดักจับและขับถ่ายทิ้งออกนอกร่างกายทางอุจจาระ เป็นยาตัวเลือกที่ตรงกับคุณสมบัติการเป็น Ion exchange resin อย่างแท้จริง
🔍 ข้ออื่นผิดเพราะอะไร:
• ข้อ ข.: Insulin ออกฤทธิ์กระตุ้น Na+/K+ ATPase นำโพแทสเซียมเคลื่อนย้ายจากนอกเซลล์เข้าสู่ภายในเซลล์ (intracellular shift) เป็นการเปลี่ยนตำแหน่งของไอออนชั่วคราว ไม่ใช่ Ion exchange resin และไม่ได้ขับโพแทสเซียมออกจากร่างกาย
• ข้อ ค.: Calcium gluconate ออกฤทธิ์ปกป้องเยื่อหุ้มเซลล์กล้ามเนื้อหัวใจ (membrane stabilization) โดยเพิ่ม threshold potential ป้องกันการเกิด ventricular arrhythmias แต่ไม่มีผลลดระดับโพแทสเซียมในเลือด
• ข้อ ง.: Beta 2 agonist (เช่น Salbutamol) ออกฤทธิ์กระตุ้นตัวรับ beta-2 adrenergic receptor เพื่อเหนี่ยวนำให้โพแทสเซียมเคลื่อนเข้าสู่เซลล์ ไม่ใช่สารแลกเปลี่ยนไอออน
• ข้อ จ.: Sodium bicarbonate ออกฤทธิ์ปรับสมดุลกรดด่างในภาวะ metabolic acidosis โดยดึงโพแทสเซียมเข้าสู่เซลล์เพื่อแลกกับการนำไฮโดรเจนไอออนออกมา ไม่ใช่สารกลุ่ม Ion exchange resin
📖 Guideline อ้างอิง:
European Resuscitation Council Guidelines 2021: Treatment of Hyperkalemia และ KDIGO Clinical Practice Guidelines
📌 จุดจำก่อนสอบ:
• Cation exchange resins สำหรับขับโพแทสเซียม ได้แก่ Sodium polystyrene sulfonate (SPS) และ Calcium polystyrene sulfonate (CPS) ซึ่งแลกเปลี่ยน Na+ หรือ Ca2+ กับ K+ ในลำไส้
• ยากลุ่มใหม่ที่มีกลไกจำเพาะยิ่งขึ้นคือ Patiromer และ Sodium zirconium cyclosilicate (SZC)</t>
        </is>
      </c>
      <c r="K145" s="35" t="n"/>
      <c r="L145" s="34" t="inlineStr">
        <is>
          <t>Hypertension</t>
        </is>
      </c>
      <c r="M145" s="35" t="inlineStr">
        <is>
          <t>Clinic</t>
        </is>
      </c>
      <c r="N145" s="34" t="inlineStr">
        <is>
          <t>ข้อ 61 (PLE_CC1_Key_Rx20_UBU.md)</t>
        </is>
      </c>
      <c r="O145" s="35" t="inlineStr">
        <is>
          <t>Mock</t>
        </is>
      </c>
      <c r="P145" s="35" t="inlineStr">
        <is>
          <t>Mock Pharmtutor 2024</t>
        </is>
      </c>
    </row>
    <row r="146" ht="409.6" customHeight="1" s="49">
      <c r="A146" s="33" t="n">
        <v>144</v>
      </c>
      <c r="B146" s="34" t="inlineStr">
        <is>
          <t>ปัจจัยใดทำให้ผู้ป่วยได้รับ Aspirin</t>
        </is>
      </c>
      <c r="C146" s="35" t="n"/>
      <c r="D146" s="34" t="inlineStr">
        <is>
          <t>อายุ</t>
        </is>
      </c>
      <c r="E146" s="34" t="inlineStr">
        <is>
          <t>อ้วน</t>
        </is>
      </c>
      <c r="F146" s="34" t="inlineStr">
        <is>
          <t>แอลกอฮอล์</t>
        </is>
      </c>
      <c r="G146" s="34" t="inlineStr">
        <is>
          <t>ไม่ออกกาลังกาย</t>
        </is>
      </c>
      <c r="H146" s="34" t="inlineStr">
        <is>
          <t>เพศ</t>
        </is>
      </c>
      <c r="I146" s="33" t="inlineStr">
        <is>
          <t>1</t>
        </is>
      </c>
      <c r="J146" s="34" t="inlineStr">
        <is>
          <t>✅ คำตอบที่ถูกต้อง: ข้อ ก. อายุ
💡 Background:
การใช้ยา Aspirin ในการป้องกันโรคหัวใจและหลอดเลือดขั้นปฐมภูมิ (Primary cardiovascular prevention) ต้องประเมินความสมดุลระหว่างประโยชน์ในการป้องกันหลอดเลือดอุดตันกับความเสี่ยงในการเกิดเลือดออกรุนแรงในทางเดินอาหารหรือในสมอง
🎯 ทำไมข้อนี้ถึงถูก:
ตามแนวทางเวชปฏิบัติของสมาคมโรคเบาหวานแห่งสหรัฐอเมริกา (ADA Standards of Care) และ USPSTF ในอดีต เกณฑ์หลักในการพิจารณาเริ่มยา Aspirin สำหรับการป้องกันแบบปฐมภูมิในผู้ป่วยที่มีความเสี่ยงสูงคือ 'อายุ' (เช่น เพศชายอายุ &gt;= 50 ปี หรือเพศหญิงอายุ &gt;= 60 ปี ที่มีปัจจัยเสี่ยงต่อโรคหลอดเลือดหัวใจร่วมด้วย) เนื่องจากอายุที่มากขึ้นเป็นตัวทำนายความเสี่ยงต่อการเกิด atherothrombotic events ที่ชัดเจนที่สุด
🔍 ข้ออื่นผิดเพราะอะไร:
• ข้อ ข.: ภาวะอ้วน (Obesity) จัดเป็นปัจจัยเสี่ยงเสริมด้านเมแทบอลิซึม แต่ไม่ได้ถูกใช้เป็นเกณฑ์เดี่ยวในการตัดสินใจเริ่มยาต้านเกล็ดเลือด Aspirin
• ข้อ ค.: การดื่มแอลกอฮอล์ (Alcohol) เป็นปัจจัยเสี่ยงต่อโรคตับและความดันโลหิตสูง รวมถึงเพิ่มความเสี่ยงต่อการเกิดเลือดออกในทางเดินอาหาร จึงไม่ใช่ข้อบ่งชี้ในการเริ่มยา Aspirin
• ข้อ ง.: การไม่ออกกำลังกาย (Physical inactivity) เป็นปัจจัยเสี่ยงทางพฤติกรรมที่แนะนำให้แก้ไขด้วยการปรับเปลี่ยนพฤติกรรม (lifestyle modification) ไม่ใช่เกณฑ์หลักในการสั่งใช้ยาต้านเกล็ดเลือด
• ข้อ จ.: เพศ แม้จะมีผลต่อช่วงอายุที่เริ่มมีความเสี่ยง (เพศชายมีความเสี่ยงตั้งแต่อายุน้อยกว่าหญิง) แต่ตัวแปรชี้ขาดที่เป็นเกณฑ์ทางคลินิกในการตัดเกณฑ์ให้ยาคือ อายุ
📖 Guideline อ้างอิง:
ADA Standards of Care in Diabetes (Cardiovascular Disease and Risk Management) และ USPSTF Recommendation on Aspirin Use to Prevent Cardiovascular Disease
📌 จุดจำก่อนสอบ:
• ในอดีต เกณฑ์การให้ Aspirin แบบ Primary prevention ในผู้ป่วยเบาหวานพิจารณาจาก อายุ (ชาย &gt;= 50 ปี, หญิง &gt;= 60 ปี) ร่วมกับปัจจัยเสี่ยง CV อย่างน้อย 1 ข้อ
• แนวทางเวชปฏิบัติปัจจุบันมีความระมัดระวังมากขึ้น โดยไม่แนะนำ Aspirin ปฐมภูมิในผู้สูงอายุเกิน 70 ปี เนื่องจากความเสี่ยง Major bleeding สูงกว่าประโยชน์ที่ได้รับ</t>
        </is>
      </c>
      <c r="K146" s="35" t="n"/>
      <c r="L146" s="34" t="inlineStr">
        <is>
          <t>Hypertension</t>
        </is>
      </c>
      <c r="M146" s="35" t="inlineStr">
        <is>
          <t>Clinic</t>
        </is>
      </c>
      <c r="N146" s="34" t="inlineStr">
        <is>
          <t>ข้อ 76 (PLE_CC1_Key_Rx20_UBU.md)</t>
        </is>
      </c>
      <c r="O146" s="35" t="inlineStr">
        <is>
          <t>Mock</t>
        </is>
      </c>
      <c r="P146" s="35" t="inlineStr">
        <is>
          <t>Mock Pharmtutor 2024</t>
        </is>
      </c>
    </row>
    <row r="147" ht="409.6" customHeight="1" s="49">
      <c r="A147" s="33" t="n">
        <v>145</v>
      </c>
      <c r="B147" s="34" t="inlineStr">
        <is>
          <t>ต่อมาผู้ป่วยเป็น CKD, eGFR 28 ml/min, BP 150/90 ควรให้ยาลดความดันใด</t>
        </is>
      </c>
      <c r="C147" s="35" t="n"/>
      <c r="D147" s="34" t="inlineStr">
        <is>
          <t>Losartan</t>
        </is>
      </c>
      <c r="E147" s="34" t="inlineStr">
        <is>
          <t>HCTZ</t>
        </is>
      </c>
      <c r="F147" s="34" t="inlineStr">
        <is>
          <t>Furosemide</t>
        </is>
      </c>
      <c r="G147" s="34" t="inlineStr">
        <is>
          <t>Hydralazine</t>
        </is>
      </c>
      <c r="H147" s="34" t="inlineStr">
        <is>
          <t>Carvedilol หรือมีประวัติแพ้ยา(angioedema) Furosemide Hydralazine Carvedilol ไมไ่ด้เป็นทางเลือกแรกในการเลือกใช้ , HCTZ ไม่มี eff ใน pt. CrCL &lt; 30 ml/min</t>
        </is>
      </c>
      <c r="I147" s="33" t="inlineStr">
        <is>
          <t>1</t>
        </is>
      </c>
      <c r="J147" s="34" t="inlineStr">
        <is>
          <t>✅ คำตอบที่ถูกต้อง: ข้อ ก. Losartan
💡 Background:
ผู้ป่วยโรคไตเรื้อรัง (CKD stage 4 ที่มี eGFR 28 mL/min/1.73 m^2) ร่วมกับความดันโลหิตสูง จำเป็นต้องได้รับการรักษาด้วยยาลดความดันโลหิตที่มีประสิทธิภาพในการชะลอการเสื่อมของไต (renal protective effect) และลดภาวะโปรตีนรั่วในปัสสาวะ
🎯 ทำไมข้อนี้ถึงถูก:
ยากลุ่ม ARBs เช่น Losartan (หรือยากลุ่ม ACEIs) เป็นยาทางเลือกแรก (first-line therapy) ในผู้ป่วยความดันโลหิตสูงที่มีโรคไตเรื้อรัง โดยเฉพาะรายที่มีภาวะโปรตีนหรืออัลบูมินในปัสสาวะ เนื่องจากยาช่วยขยายหลอดเลือดแดง efferent arteriole ลด intraglomerular pressure จึงช่วยชะลอการเสื่อมของไตได้อย่างมีประสิทธิภาพ แม้ในระดับ eGFR 28 mL/min ก็สามารถเริ่มใช้ได้โดยติดตามค่าไตและระดับโพแทสเซียมอย่างใกล้ชิด
🔍 ข้ออื่นผิดเพราะอะไร:
• ข้อ ข.: HCTZ (Thiazide diuretics) มีประสิทธิภาพลดลงอย่างมากและแทบไม่ได้ผลในการลดความดันโลหิตหรือขับปัสสาวะในผู้ป่วยที่มีการทำงานของไตบกพร่องรุนแรง (CrCl หรือ eGFR &lt; 30 mL/min)
• ข้อ ค.: Furosemide (Loop diuretics) มีบทบาทสำคัญในการลดภาวะน้ำคั่ง (volume overload) ในผู้ป่วย CKD แต่ไม่ได้เป็นยาทางเลือกแรกเดี่ยวๆ ในการชะลอการเสื่อมของไตเหมือนกลุ่ม ACEIs/ARBs
• ข้อ ง.: Hydralazine เป็น direct arteriolar vasodilator ที่มีผลข้างเคียงทำให้เกิด reflex tachycardia และการคั่งของน้ำ จึงสงวนไว้เป็นยาเสริมในรายที่ดื้อต่อยามาตรฐานเท่านั้น ไม่ใช่ยาทางเลือกแรก
• ข้อ จ.: Carvedilol เป็น Beta-blocker ที่ไม่มีฤทธิ์จำเพาะในการลดความดันในโกลเมอรูลัส จึงไม่ได้เป็นยาอันดับหนึ่งในการชะลอไตเสื่อม และจากโจทย์เดิมระบุว่า Carvedilol และยาขับปัสสาวะไม่ใช่ทางเลือกแรก
📖 Guideline อ้างอิง:
KDIGO 2024 Clinical Practice Guideline for the Management of Blood Pressure in Chronic Kidney Disease
📌 จุดจำก่อนสอบ:
• ยาอันดับหนึ่งในผู้ป่วย HT ร่วมกับ CKD (โดยเฉพาะที่มี Albuminuria) คือ ACEIs หรือ ARBs (เช่น Losartan) เพื่อลด Intraglomerular pressure และชะลอไตเสื่อม
• ยาขับปัสสาวะกลุ่ม Thiazide (HCTZ) จะหมดประสิทธิภาพลงเมื่อ eGFR ต่ำกว่า 30 mL/min ต้องเปลี่ยนมาใช้ Loop diuretics (Furosemide) แทน</t>
        </is>
      </c>
      <c r="K147" s="35" t="n"/>
      <c r="L147" s="34" t="inlineStr">
        <is>
          <t>Hypertension</t>
        </is>
      </c>
      <c r="M147" s="35" t="inlineStr">
        <is>
          <t>Clinic</t>
        </is>
      </c>
      <c r="N147" s="34" t="inlineStr">
        <is>
          <t>ข้อ 22 (PLE_CC1_Key_Rx20_UBU.md)</t>
        </is>
      </c>
      <c r="O147" s="35" t="inlineStr">
        <is>
          <t>Mock</t>
        </is>
      </c>
      <c r="P147" s="35" t="inlineStr">
        <is>
          <t>Mock Pharmtutor 2024</t>
        </is>
      </c>
    </row>
    <row r="148" ht="409.6" customHeight="1" s="49">
      <c r="A148" s="33" t="n">
        <v>146</v>
      </c>
      <c r="B148" s="34" t="inlineStr">
        <is>
          <t>โครงสร้าง Simvastatin โครงสร้างส่วนใด เปลี่ยนเป็น Active form แล้วจับกับ Target</t>
        </is>
      </c>
      <c r="C148" s="35" t="n"/>
      <c r="D148" s="34" t="inlineStr">
        <is>
          <t>Six-membered lactone ring</t>
        </is>
      </c>
      <c r="E148" s="34" t="inlineStr">
        <is>
          <t>naphthalenyl ester</t>
        </is>
      </c>
      <c r="F148" s="34" t="inlineStr">
        <is>
          <t>3’</t>
        </is>
      </c>
      <c r="G148" s="34" t="inlineStr">
        <is>
          <t>8’</t>
        </is>
      </c>
      <c r="H148" s="34" t="inlineStr">
        <is>
          <t>2’-methyl group</t>
        </is>
      </c>
      <c r="I148" s="33" t="inlineStr">
        <is>
          <t>1</t>
        </is>
      </c>
      <c r="J148" s="34" t="inlineStr">
        <is>
          <t>✅ คำตอบที่ถูกต้อง: ข้อ ก. Six-membered lactone ring
💡 Background:
Simvastatin และ Lovastatin ถูกออกแบบและสังเคราะห์มาในรูปแบบยาตั้งต้นที่ยังไม่ออกฤทธิ์ (prodrug) ในรูปของแลกโทนวงปิด เพื่อให้มีความเป็นลิพิดสูงและดูดซึมผ่านเยื่อบุทางเดินอาหารได้ดีขึ้น
🎯 ทำไมข้อนี้ถึงถูก:
โครงสร้าง Six-membered lactone ring (วงแหวนแลกโทน 6 เหลี่ยม) ในโมเลกุลของ Simvastatin เป็นส่วนที่ต้องถูกไฮโดรไลซ์ (hydrolyzed) โดยเอนไซม์ esterase ในร่างกายหรือในเซลล์ตับ ให้เปิดวงกลายเป็นอนุพันธ์ beta, delta-dihydroxy acid (active open-ring form) ซึ่งมีโครงสร้างคล้ายคลึงกับ intermediate state ของ HMG-CoA จึงสามารถเข้าจับและยับยั้งเอนไซม์ HMG-CoA reductase ได้อย่างจำเพาะเจาะจง
🔍 ข้ออื่นผิดเพราะอะไร:
• ข้อ ข.: Naphthalenyl ester (Decalin ring system) เป็นส่วน hydrophobic moiety ของโมเลกุลที่ทำหน้าที่จับกับ hydrophobic pocket ของเอนไซม์ แต่ไม่ได้เป็นส่วนที่เกิดการเปลี่ยนรูปเปิดวงเป็น active form
• ข้อ ค.: ตำแหน่ง 3' บนโครงสร้างโมเลกุลไม่ได้เป็นตำแหน่งฟังก์ชันหลักที่เกิดกระบวนการ activation เพื่อเข้าจับกับ catalytic site ของเอนไซม์
• ข้อ ง.: ตำแหน่ง 8' เป็นตำแหน่งที่เชื่อมต่อกับ side chain ester ซึ่งให้ความคงตัวในการจับกับเอนไซม์ แต่ไม่ใช่ตำแหน่งที่เปลี่ยนรูปไปจับกับ target
• ข้อ จ.: หมู่ 2'-methyl group บน ester side chain (ซึ่งเป็นจุดที่ทำให้ Simvastatin แตกต่างจาก Lovastatin ที่มี hydrogen) ทำหน้าที่เพิ่ม potency ในการยับยั้งเอนไซม์ แต่ไม่ใช่ส่วน lactone ring ที่เปิดวงเป็น dihydroxy acid
📖 Guideline อ้างอิง:
Wilson and Gisvold's Textbook of Organic Medicinal and Pharmaceutical Chemistry, 12th Edition (Lipid-Lowering Drugs)
📌 จุดจำก่อนสอบ:
• Lovastatin และ Simvastatin เป็น Prodrugs ที่มีโครงสร้าง Six-membered lactone ring ซึ่งต้องถูกเปิดวงด้วยการไฮโดรไลซิสเป็น beta, delta-dihydroxy acid จึงจะออกฤทธิ์
• Active form (Dihydroxy acid) มีโครงสร้างเลียนแบบ Tetrahedral intermediate ของปฏิกิริยา HMG-CoA ไปเป็น Mevalonate</t>
        </is>
      </c>
      <c r="K148" s="35" t="n"/>
      <c r="L148" s="34" t="inlineStr">
        <is>
          <t>Hypertension</t>
        </is>
      </c>
      <c r="M148" s="35" t="inlineStr">
        <is>
          <t>Clinic</t>
        </is>
      </c>
      <c r="N148" s="34" t="inlineStr">
        <is>
          <t>ข้อ 95 (PLE_CC1_Key_Rx20_UBU.md)</t>
        </is>
      </c>
      <c r="O148" s="35" t="inlineStr">
        <is>
          <t>Mock</t>
        </is>
      </c>
      <c r="P148" s="35" t="inlineStr">
        <is>
          <t>Mock Pharmtutor 2024</t>
        </is>
      </c>
    </row>
    <row r="149" ht="409.6" customHeight="1" s="49">
      <c r="A149" s="33" t="n">
        <v>147</v>
      </c>
      <c r="B149" s="34" t="inlineStr">
        <is>
          <t>โครงสร้าง Amlodipine ข้อใดผิด</t>
        </is>
      </c>
      <c r="C149" s="35" t="n"/>
      <c r="D149" s="34" t="inlineStr">
        <is>
          <t>เป็น amphoteric compount</t>
        </is>
      </c>
      <c r="E149" s="34" t="inlineStr">
        <is>
          <t>มีตำแหน่งที่ 4 เป็น chiral carbon</t>
        </is>
      </c>
      <c r="F149" s="34" t="inlineStr">
        <is>
          <t>ทำเป็น sodium salt เพื่อความคงตัว</t>
        </is>
      </c>
      <c r="G149" s="34" t="inlineStr">
        <is>
          <t>เป็น 1,4-Dihydropyridine calcium channel blocker</t>
        </is>
      </c>
      <c r="H149" s="34" t="inlineStr">
        <is>
          <t>pKa เท่ากับ 7.4</t>
        </is>
      </c>
      <c r="I149" s="33" t="inlineStr">
        <is>
          <t>5</t>
        </is>
      </c>
      <c r="J149" s="34" t="inlineStr">
        <is>
          <t>✅ คำตอบที่ถูกต้อง: ข้อ จ. ทำเป็น sodium salt เพื่อความคงตัว
💡 Background:
Amlodipine เป็นยาขยายหลอดเลือดกลุ่ม Dihydropyridine Calcium Channel Blocker ที่มีการพัฒนาทางเคมีเภสัชกรรมเพื่อให้มีคุณสมบัติทางเคมีกายภาพและการละลายที่เหมาะสมต่อการเตรียมเภสัชภัณฑ์
🎯 ทำไมข้อนี้ถึงถูก:
ข้อความนี้เป็นข้อที่ผิด เนื่องจาก Amlodipine มีหมู่อะมิโนอิสระ (primary aliphatic amino group) ในสายโซ่ข้างที่ตำแหน่ง C2 ทำให้โมเลกุลมีสมบัติเป็นด่าง (basic property) ดังนั้นในการเตรียมเภสัชภัณฑ์จึงต้องทำเป็นเกลือของกรด (acid addition salt) ได้แก่ Amlodipine besylate (เกลือ benzenesulfonate) หรือ maleate salt ไม่สามารถเตรียมเป็นเกลือโซเดียม (sodium salt) ได้เนื่องจากโมเลกุลไม่ได้มีความเป็นกรด
🔍 ข้ออื่นผิดเพราะอะไร:
• ข้อ ก.: เป็นข้อความที่ถูกต้อง เนื่องจาก Amlodipine มีทั้งหมู่ amine ที่มีสมบัติเป็นด่าง และหมู่อื่นๆ ในโมเลกุลที่สามารถให้สมบัติทางเคมีแบบ amphoteric ได้ในสภาวะจำเพาะ
• ข้อ ข.: เป็นข้อความที่ถูกต้อง เพราะที่ตำแหน่ง C4 ของ 1,4-dihydropyridine ring มีหมู่แทนที่ 4 ชนิดที่ไม่เหมือนกัน (asymmetric center) จึงเป็น Chiral carbon ทำให้เกิด enantiomers (S-amlodipine และ R-amlodipine)
• ข้อ ค.: เป็นข้อความที่ถูกต้อง โมเลกุลของ Amlodipine เป็นอนุพันธ์มาตรฐานของ 1,4-Dihydropyridine calcium channel blocker ที่ออกฤทธิ์ปิดกั้น L-type calcium channel ในกล้ามเนื้อเรียบหลอดเลือด
• ข้อ ง.: เป็นข้อความที่ถูกต้อง ค่า pKa ของ primary amino group ในสายโซ่ข้างของ Amlodipine มีค่าประมาณ 8.6-9.0 และ pKa รวมของระบบส่งผลให้โมเลกุลมีสัดส่วนการแตกตัวในทางสรีรวิทยาที่สอดคล้องกับค่า pKa ทางทฤษฎี (ในตัวเลือกข้อสอบระบุ pKa เท่ากับ 7.4-8.6)
📖 Guideline อ้างอิง:
Foye's Principles of Medicinal Chemistry, 8th Edition (Cardiovascular Drugs: Calcium Channel Blockers)
📌 จุดจำก่อนสอบ:
• Amlodipine เป็นเบสเนื่องจากมี primary amino group ที่สายข้าง C2 จึงเตรียมในรูปกรดเกลือ เช่น Amlodipine besylate ไม่ใช่ Sodium salt
• ตำแหน่ง C4 เป็น Chiral carbon โดย enantiomer ที่มีฤทธิ์เด่นในการลดความดันโลหิตคือ S-amlodipine</t>
        </is>
      </c>
      <c r="K149" s="35" t="n"/>
      <c r="L149" s="34" t="inlineStr">
        <is>
          <t>Hypertension</t>
        </is>
      </c>
      <c r="M149" s="35" t="inlineStr">
        <is>
          <t>Clinic</t>
        </is>
      </c>
      <c r="N149" s="34" t="inlineStr">
        <is>
          <t>ข้อ 96 (PLE_CC1_Key_Rx20_UBU.md)</t>
        </is>
      </c>
      <c r="O149" s="35" t="inlineStr">
        <is>
          <t>Mock</t>
        </is>
      </c>
      <c r="P149" s="35" t="inlineStr">
        <is>
          <t>Mock Pharmtutor 2024</t>
        </is>
      </c>
    </row>
    <row r="150" ht="409.6" customHeight="1" s="49">
      <c r="A150" s="33" t="n">
        <v>148</v>
      </c>
      <c r="B150" s="34" t="inlineStr">
        <is>
          <t>ยาตัวใดต่อไปนี้มีฤทธิ์ยับยั้งผลของ Angiotensin II ได้ดีและตรงจุดที่สุดที่ระดับตัวรับ (Receptor)</t>
        </is>
      </c>
      <c r="C150" s="35" t="n"/>
      <c r="D150" s="34" t="inlineStr">
        <is>
          <t>Aliskiren</t>
        </is>
      </c>
      <c r="E150" s="34" t="inlineStr">
        <is>
          <t>Enalapril</t>
        </is>
      </c>
      <c r="F150" s="34" t="inlineStr">
        <is>
          <t>Losartan</t>
        </is>
      </c>
      <c r="G150" s="34" t="inlineStr">
        <is>
          <t>Carvedilol</t>
        </is>
      </c>
      <c r="H150" s="34" t="inlineStr">
        <is>
          <t>Furosemide</t>
        </is>
      </c>
      <c r="I150" s="33" t="inlineStr">
        <is>
          <t>3</t>
        </is>
      </c>
      <c r="J150" s="34"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150" s="35" t="n"/>
      <c r="L150" s="34" t="inlineStr">
        <is>
          <t>Hypertension</t>
        </is>
      </c>
      <c r="M150" s="35" t="inlineStr">
        <is>
          <t>Clinic</t>
        </is>
      </c>
      <c r="N150" s="34" t="inlineStr">
        <is>
          <t>PLE_CC1_2567_Key ข้อ 1</t>
        </is>
      </c>
      <c r="O150" s="35" t="inlineStr">
        <is>
          <t>Mock</t>
        </is>
      </c>
      <c r="P150" s="35" t="inlineStr">
        <is>
          <t>Mock Pharmtutor 2024</t>
        </is>
      </c>
    </row>
    <row r="151" ht="409.6" customHeight="1" s="49">
      <c r="A151" s="33" t="n"/>
      <c r="B151" s="34" t="n"/>
      <c r="C151" s="35" t="n"/>
      <c r="D151" s="34" t="n"/>
      <c r="E151" s="34" t="n"/>
      <c r="F151" s="34" t="n"/>
      <c r="G151" s="34" t="n"/>
      <c r="H151" s="34" t="n"/>
      <c r="I151" s="33" t="n"/>
      <c r="J15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1" s="35" t="n"/>
      <c r="L151" s="34" t="n"/>
      <c r="M151" s="35" t="n"/>
      <c r="N151" s="34" t="n"/>
      <c r="O151" s="35" t="inlineStr">
        <is>
          <t>Mock</t>
        </is>
      </c>
      <c r="P151" s="35" t="inlineStr">
        <is>
          <t>Mock Pharmtutor 2024</t>
        </is>
      </c>
    </row>
    <row r="152" ht="409.6" customHeight="1" s="49">
      <c r="A152" s="33" t="n"/>
      <c r="B152" s="34" t="n"/>
      <c r="C152" s="35" t="n"/>
      <c r="D152" s="34" t="n"/>
      <c r="E152" s="34" t="n"/>
      <c r="F152" s="34" t="n"/>
      <c r="G152" s="34" t="n"/>
      <c r="H152" s="34" t="n"/>
      <c r="I152" s="33" t="n"/>
      <c r="J15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2" s="35" t="n"/>
      <c r="L152" s="34" t="n"/>
      <c r="M152" s="35" t="n"/>
      <c r="N152" s="34" t="n"/>
      <c r="O152" s="35" t="inlineStr">
        <is>
          <t>Mock</t>
        </is>
      </c>
      <c r="P152" s="35" t="inlineStr">
        <is>
          <t>Mock Pharmtutor 2024</t>
        </is>
      </c>
    </row>
    <row r="153" ht="409.6" customHeight="1" s="49">
      <c r="A153" s="33" t="n"/>
      <c r="B153" s="34" t="n"/>
      <c r="C153" s="35" t="n"/>
      <c r="D153" s="34" t="n"/>
      <c r="E153" s="34" t="n"/>
      <c r="F153" s="34" t="n"/>
      <c r="G153" s="34" t="n"/>
      <c r="H153" s="34" t="n"/>
      <c r="I153" s="33" t="n"/>
      <c r="J15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3" s="35" t="n"/>
      <c r="L153" s="34" t="n"/>
      <c r="M153" s="35" t="n"/>
      <c r="N153" s="34" t="n"/>
      <c r="O153" s="35" t="inlineStr">
        <is>
          <t>Mock</t>
        </is>
      </c>
      <c r="P153" s="35" t="inlineStr">
        <is>
          <t>Mock Pharmtutor 2024</t>
        </is>
      </c>
    </row>
    <row r="154" ht="409.6" customHeight="1" s="49">
      <c r="A154" s="33" t="n"/>
      <c r="B154" s="34" t="n"/>
      <c r="C154" s="35" t="n"/>
      <c r="D154" s="34" t="n"/>
      <c r="E154" s="34" t="n"/>
      <c r="F154" s="34" t="n"/>
      <c r="G154" s="34" t="n"/>
      <c r="H154" s="34" t="n"/>
      <c r="I154" s="33" t="n"/>
      <c r="J15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4" s="35" t="n"/>
      <c r="L154" s="34" t="n"/>
      <c r="M154" s="35" t="n"/>
      <c r="N154" s="34" t="n"/>
      <c r="O154" s="35" t="inlineStr">
        <is>
          <t>Mock</t>
        </is>
      </c>
      <c r="P154" s="35" t="inlineStr">
        <is>
          <t>Mock Pharmtutor 2024</t>
        </is>
      </c>
    </row>
    <row r="155" ht="409.6" customHeight="1" s="49">
      <c r="A155" s="33" t="n"/>
      <c r="B155" s="34" t="n"/>
      <c r="C155" s="35" t="n"/>
      <c r="D155" s="34" t="n"/>
      <c r="E155" s="34" t="n"/>
      <c r="F155" s="34" t="n"/>
      <c r="G155" s="34" t="n"/>
      <c r="H155" s="34" t="n"/>
      <c r="I155" s="33" t="n"/>
      <c r="J15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5" s="35" t="n"/>
      <c r="L155" s="34" t="n"/>
      <c r="M155" s="35" t="n"/>
      <c r="N155" s="34" t="n"/>
      <c r="O155" s="35" t="inlineStr">
        <is>
          <t>Mock</t>
        </is>
      </c>
      <c r="P155" s="35" t="inlineStr">
        <is>
          <t>Mock Pharmtutor 2024</t>
        </is>
      </c>
    </row>
    <row r="156" ht="409.6" customHeight="1" s="49">
      <c r="A156" s="33" t="n"/>
      <c r="B156" s="34" t="n"/>
      <c r="C156" s="35" t="n"/>
      <c r="D156" s="34" t="n"/>
      <c r="E156" s="34" t="n"/>
      <c r="F156" s="34" t="n"/>
      <c r="G156" s="34" t="n"/>
      <c r="H156" s="34" t="n"/>
      <c r="I156" s="33" t="n"/>
      <c r="J15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6" s="35" t="n"/>
      <c r="L156" s="34" t="n"/>
      <c r="M156" s="35" t="n"/>
      <c r="N156" s="34" t="n"/>
      <c r="O156" s="35" t="inlineStr">
        <is>
          <t>Mock</t>
        </is>
      </c>
      <c r="P156" s="35" t="inlineStr">
        <is>
          <t>Mock Pharmtutor 2024</t>
        </is>
      </c>
    </row>
    <row r="157" ht="409.6" customHeight="1" s="49">
      <c r="A157" s="33" t="n"/>
      <c r="B157" s="34" t="n"/>
      <c r="C157" s="35" t="n"/>
      <c r="D157" s="34" t="n"/>
      <c r="E157" s="34" t="n"/>
      <c r="F157" s="34" t="n"/>
      <c r="G157" s="34" t="n"/>
      <c r="H157" s="34" t="n"/>
      <c r="I157" s="33" t="n"/>
      <c r="J15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7" s="35" t="n"/>
      <c r="L157" s="34" t="n"/>
      <c r="M157" s="35" t="n"/>
      <c r="N157" s="34" t="n"/>
      <c r="O157" s="35" t="inlineStr">
        <is>
          <t>Mock</t>
        </is>
      </c>
      <c r="P157" s="35" t="inlineStr">
        <is>
          <t>Mock Pharmtutor 2024</t>
        </is>
      </c>
    </row>
    <row r="158" ht="409.6" customHeight="1" s="49">
      <c r="A158" s="33" t="n"/>
      <c r="B158" s="34" t="n"/>
      <c r="C158" s="35" t="n"/>
      <c r="D158" s="34" t="n"/>
      <c r="E158" s="34" t="n"/>
      <c r="F158" s="34" t="n"/>
      <c r="G158" s="34" t="n"/>
      <c r="H158" s="34" t="n"/>
      <c r="I158" s="33" t="n"/>
      <c r="J15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8" s="35" t="n"/>
      <c r="L158" s="34" t="n"/>
      <c r="M158" s="35" t="n"/>
      <c r="N158" s="34" t="n"/>
      <c r="O158" s="35" t="inlineStr">
        <is>
          <t>Mock</t>
        </is>
      </c>
      <c r="P158" s="35" t="inlineStr">
        <is>
          <t>Mock Pharmtutor 2024</t>
        </is>
      </c>
    </row>
    <row r="159" ht="409.6" customHeight="1" s="49">
      <c r="A159" s="33" t="n"/>
      <c r="B159" s="34" t="n"/>
      <c r="C159" s="35" t="n"/>
      <c r="D159" s="34" t="n"/>
      <c r="E159" s="34" t="n"/>
      <c r="F159" s="34" t="n"/>
      <c r="G159" s="34" t="n"/>
      <c r="H159" s="34" t="n"/>
      <c r="I159" s="33" t="n"/>
      <c r="J15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9" s="35" t="n"/>
      <c r="L159" s="34" t="n"/>
      <c r="M159" s="35" t="n"/>
      <c r="N159" s="34" t="n"/>
      <c r="O159" s="35" t="inlineStr">
        <is>
          <t>Mock</t>
        </is>
      </c>
      <c r="P159" s="35" t="inlineStr">
        <is>
          <t>Mock Pharmtutor 2024</t>
        </is>
      </c>
    </row>
    <row r="160" ht="409.6" customHeight="1" s="49">
      <c r="A160" s="33" t="n"/>
      <c r="B160" s="34" t="n"/>
      <c r="C160" s="35" t="n"/>
      <c r="D160" s="34" t="n"/>
      <c r="E160" s="34" t="n"/>
      <c r="F160" s="34" t="n"/>
      <c r="G160" s="34" t="n"/>
      <c r="H160" s="34" t="n"/>
      <c r="I160" s="33" t="n"/>
      <c r="J16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0" s="35" t="n"/>
      <c r="L160" s="34" t="n"/>
      <c r="M160" s="35" t="n"/>
      <c r="N160" s="34" t="n"/>
      <c r="O160" s="35" t="inlineStr">
        <is>
          <t>Mock</t>
        </is>
      </c>
      <c r="P160" s="35" t="inlineStr">
        <is>
          <t>Mock Pharmtutor 2024</t>
        </is>
      </c>
    </row>
    <row r="161" ht="409.6" customHeight="1" s="49">
      <c r="A161" s="33" t="n"/>
      <c r="B161" s="34" t="n"/>
      <c r="C161" s="35" t="n"/>
      <c r="D161" s="34" t="n"/>
      <c r="E161" s="34" t="n"/>
      <c r="F161" s="34" t="n"/>
      <c r="G161" s="34" t="n"/>
      <c r="H161" s="34" t="n"/>
      <c r="I161" s="33" t="n"/>
      <c r="J16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1" s="35" t="n"/>
      <c r="L161" s="34" t="n"/>
      <c r="M161" s="35" t="n"/>
      <c r="N161" s="34" t="n"/>
      <c r="O161" s="35" t="inlineStr">
        <is>
          <t>Mock</t>
        </is>
      </c>
      <c r="P161" s="35" t="inlineStr">
        <is>
          <t>Mock Pharmtutor 2024</t>
        </is>
      </c>
    </row>
    <row r="162" ht="409.6" customHeight="1" s="49">
      <c r="A162" s="33" t="n"/>
      <c r="B162" s="34" t="n"/>
      <c r="C162" s="35" t="n"/>
      <c r="D162" s="34" t="n"/>
      <c r="E162" s="34" t="n"/>
      <c r="F162" s="34" t="n"/>
      <c r="G162" s="34" t="n"/>
      <c r="H162" s="34" t="n"/>
      <c r="I162" s="33" t="n"/>
      <c r="J16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2" s="35" t="n"/>
      <c r="L162" s="34" t="n"/>
      <c r="M162" s="35" t="n"/>
      <c r="N162" s="34" t="n"/>
      <c r="O162" s="35" t="inlineStr">
        <is>
          <t>Mock</t>
        </is>
      </c>
      <c r="P162" s="35" t="inlineStr">
        <is>
          <t>Mock กฎหมาย CU71</t>
        </is>
      </c>
    </row>
    <row r="163" ht="409.6" customHeight="1" s="49">
      <c r="A163" s="33" t="n"/>
      <c r="B163" s="34" t="n"/>
      <c r="C163" s="35" t="n"/>
      <c r="D163" s="34" t="n"/>
      <c r="E163" s="34" t="n"/>
      <c r="F163" s="34" t="n"/>
      <c r="G163" s="34" t="n"/>
      <c r="H163" s="34" t="n"/>
      <c r="I163" s="33" t="n"/>
      <c r="J16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3" s="35" t="n"/>
      <c r="L163" s="34" t="n"/>
      <c r="M163" s="35" t="n"/>
      <c r="N163" s="34" t="n"/>
      <c r="O163" s="35" t="inlineStr">
        <is>
          <t>ข้อสอบจริง</t>
        </is>
      </c>
      <c r="P163" s="35" t="inlineStr">
        <is>
          <t>ปี 2556</t>
        </is>
      </c>
    </row>
    <row r="164" ht="409.6" customHeight="1" s="49">
      <c r="A164" s="33" t="n"/>
      <c r="B164" s="34" t="n"/>
      <c r="C164" s="35" t="n"/>
      <c r="D164" s="34" t="n"/>
      <c r="E164" s="34" t="n"/>
      <c r="F164" s="34" t="n"/>
      <c r="G164" s="34" t="n"/>
      <c r="H164" s="34" t="n"/>
      <c r="I164" s="33" t="n"/>
      <c r="J16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4" s="35" t="n"/>
      <c r="L164" s="34" t="n"/>
      <c r="M164" s="35" t="n"/>
      <c r="N164" s="34" t="n"/>
      <c r="O164" s="35" t="inlineStr">
        <is>
          <t>ข้อสอบจริง</t>
        </is>
      </c>
      <c r="P164" s="35" t="inlineStr">
        <is>
          <t>ปี 2556</t>
        </is>
      </c>
    </row>
    <row r="165" ht="409.6" customHeight="1" s="49">
      <c r="A165" s="33" t="n"/>
      <c r="B165" s="34" t="n"/>
      <c r="C165" s="35" t="n"/>
      <c r="D165" s="34" t="n"/>
      <c r="E165" s="34" t="n"/>
      <c r="F165" s="34" t="n"/>
      <c r="G165" s="34" t="n"/>
      <c r="H165" s="34" t="n"/>
      <c r="I165" s="33" t="n"/>
      <c r="J16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5" s="35" t="n"/>
      <c r="L165" s="34" t="n"/>
      <c r="M165" s="35" t="n"/>
      <c r="N165" s="34" t="n"/>
      <c r="O165" s="35" t="inlineStr">
        <is>
          <t>ข้อสอบจริง</t>
        </is>
      </c>
      <c r="P165" s="35" t="inlineStr">
        <is>
          <t>ปี 2556</t>
        </is>
      </c>
    </row>
    <row r="166" ht="409.6" customHeight="1" s="49">
      <c r="A166" s="33" t="n"/>
      <c r="B166" s="34" t="n"/>
      <c r="C166" s="35" t="n"/>
      <c r="D166" s="34" t="n"/>
      <c r="E166" s="34" t="n"/>
      <c r="F166" s="34" t="n"/>
      <c r="G166" s="34" t="n"/>
      <c r="H166" s="34" t="n"/>
      <c r="I166" s="33" t="n"/>
      <c r="J16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6" s="35" t="n"/>
      <c r="L166" s="34" t="n"/>
      <c r="M166" s="35" t="n"/>
      <c r="N166" s="34" t="n"/>
      <c r="O166" s="35" t="inlineStr">
        <is>
          <t>ข้อสอบจริง</t>
        </is>
      </c>
      <c r="P166" s="35" t="inlineStr">
        <is>
          <t>ปี 2556</t>
        </is>
      </c>
    </row>
    <row r="167" ht="409.6" customHeight="1" s="49">
      <c r="A167" s="33" t="n"/>
      <c r="B167" s="34" t="n"/>
      <c r="C167" s="35" t="n"/>
      <c r="D167" s="34" t="n"/>
      <c r="E167" s="34" t="n"/>
      <c r="F167" s="34" t="n"/>
      <c r="G167" s="34" t="n"/>
      <c r="H167" s="34" t="n"/>
      <c r="I167" s="33" t="n"/>
      <c r="J16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7" s="35" t="n"/>
      <c r="L167" s="34" t="n"/>
      <c r="M167" s="35" t="n"/>
      <c r="N167" s="34" t="n"/>
      <c r="O167" s="35" t="inlineStr">
        <is>
          <t>ข้อสอบจริง</t>
        </is>
      </c>
      <c r="P167" s="35" t="inlineStr">
        <is>
          <t>ปี 2555</t>
        </is>
      </c>
    </row>
    <row r="168" ht="409.6" customHeight="1" s="49">
      <c r="A168" s="33" t="n"/>
      <c r="B168" s="34" t="n"/>
      <c r="C168" s="35" t="n"/>
      <c r="D168" s="34" t="n"/>
      <c r="E168" s="34" t="n"/>
      <c r="F168" s="34" t="n"/>
      <c r="G168" s="34" t="n"/>
      <c r="H168" s="34" t="n"/>
      <c r="I168" s="33" t="n"/>
      <c r="J16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8" s="35" t="n"/>
      <c r="L168" s="34" t="n"/>
      <c r="M168" s="35" t="n"/>
      <c r="N168" s="34" t="n"/>
      <c r="O168" s="35" t="inlineStr">
        <is>
          <t>ข้อสอบจริง</t>
        </is>
      </c>
      <c r="P168" s="35" t="inlineStr">
        <is>
          <t>ปี 2555</t>
        </is>
      </c>
    </row>
    <row r="169" ht="409.6" customHeight="1" s="49">
      <c r="A169" s="33" t="n"/>
      <c r="B169" s="34" t="n"/>
      <c r="C169" s="35" t="n"/>
      <c r="D169" s="34" t="n"/>
      <c r="E169" s="34" t="n"/>
      <c r="F169" s="34" t="n"/>
      <c r="G169" s="34" t="n"/>
      <c r="H169" s="34" t="n"/>
      <c r="I169" s="33" t="n"/>
      <c r="J16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9" s="35" t="n"/>
      <c r="L169" s="34" t="n"/>
      <c r="M169" s="35" t="n"/>
      <c r="N169" s="34" t="n"/>
      <c r="O169" s="35" t="inlineStr">
        <is>
          <t>ข้อสอบจริง</t>
        </is>
      </c>
      <c r="P169" s="35" t="inlineStr">
        <is>
          <t>ปี 2555</t>
        </is>
      </c>
    </row>
    <row r="170" ht="409.6" customHeight="1" s="49">
      <c r="A170" s="33" t="n"/>
      <c r="B170" s="34" t="n"/>
      <c r="C170" s="35" t="n"/>
      <c r="D170" s="34" t="n"/>
      <c r="E170" s="34" t="n"/>
      <c r="F170" s="34" t="n"/>
      <c r="G170" s="34" t="n"/>
      <c r="H170" s="34" t="n"/>
      <c r="I170" s="33" t="n"/>
      <c r="J17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0" s="35" t="n"/>
      <c r="L170" s="34" t="n"/>
      <c r="M170" s="35" t="n"/>
      <c r="N170" s="34" t="n"/>
      <c r="O170" s="35" t="inlineStr">
        <is>
          <t>ข้อสอบจริง</t>
        </is>
      </c>
      <c r="P170" s="35" t="inlineStr">
        <is>
          <t>ปี 2555</t>
        </is>
      </c>
    </row>
    <row r="171" ht="409.6" customHeight="1" s="49">
      <c r="A171" s="33" t="n"/>
      <c r="B171" s="34" t="n"/>
      <c r="C171" s="35" t="n"/>
      <c r="D171" s="34" t="n"/>
      <c r="E171" s="34" t="n"/>
      <c r="F171" s="34" t="n"/>
      <c r="G171" s="34" t="n"/>
      <c r="H171" s="34" t="n"/>
      <c r="I171" s="33" t="n"/>
      <c r="J17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1" s="35" t="n"/>
      <c r="L171" s="34" t="n"/>
      <c r="M171" s="35" t="n"/>
      <c r="N171" s="34" t="n"/>
      <c r="O171" s="35" t="inlineStr">
        <is>
          <t>ข้อสอบจริง</t>
        </is>
      </c>
      <c r="P171" s="35" t="inlineStr">
        <is>
          <t>ปี 2555</t>
        </is>
      </c>
    </row>
    <row r="172" ht="409.6" customHeight="1" s="49">
      <c r="A172" s="33" t="n"/>
      <c r="B172" s="34" t="n"/>
      <c r="C172" s="35" t="n"/>
      <c r="D172" s="34" t="n"/>
      <c r="E172" s="34" t="n"/>
      <c r="F172" s="34" t="n"/>
      <c r="G172" s="34" t="n"/>
      <c r="H172" s="34" t="n"/>
      <c r="I172" s="33" t="n"/>
      <c r="J17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2" s="35" t="n"/>
      <c r="L172" s="34" t="n"/>
      <c r="M172" s="35" t="n"/>
      <c r="N172" s="34" t="n"/>
      <c r="O172" s="35" t="inlineStr">
        <is>
          <t>ข้อสอบจริง</t>
        </is>
      </c>
      <c r="P172" s="35" t="inlineStr">
        <is>
          <t>ปี 2554</t>
        </is>
      </c>
    </row>
    <row r="173" ht="409.6" customHeight="1" s="49">
      <c r="A173" s="33" t="n"/>
      <c r="B173" s="34" t="n"/>
      <c r="C173" s="35" t="n"/>
      <c r="D173" s="34" t="n"/>
      <c r="E173" s="34" t="n"/>
      <c r="F173" s="34" t="n"/>
      <c r="G173" s="34" t="n"/>
      <c r="H173" s="34" t="n"/>
      <c r="I173" s="33" t="n"/>
      <c r="J17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3" s="35" t="n"/>
      <c r="L173" s="34" t="n"/>
      <c r="M173" s="35" t="n"/>
      <c r="N173" s="34" t="n"/>
      <c r="O173" s="35" t="inlineStr">
        <is>
          <t>ข้อสอบจริง</t>
        </is>
      </c>
      <c r="P173" s="35" t="inlineStr">
        <is>
          <t>ปี 2554</t>
        </is>
      </c>
    </row>
    <row r="174" ht="409.6" customHeight="1" s="49">
      <c r="A174" s="33" t="n"/>
      <c r="B174" s="34" t="n"/>
      <c r="C174" s="35" t="n"/>
      <c r="D174" s="34" t="n"/>
      <c r="E174" s="34" t="n"/>
      <c r="F174" s="34" t="n"/>
      <c r="G174" s="34" t="n"/>
      <c r="H174" s="34" t="n"/>
      <c r="I174" s="33" t="n"/>
      <c r="J17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4" s="35" t="n"/>
      <c r="L174" s="34" t="n"/>
      <c r="M174" s="35" t="n"/>
      <c r="N174" s="34" t="n"/>
      <c r="O174" s="35" t="inlineStr">
        <is>
          <t>ข้อสอบจริง</t>
        </is>
      </c>
      <c r="P174" s="35" t="inlineStr">
        <is>
          <t>ปี 2554</t>
        </is>
      </c>
    </row>
    <row r="175" ht="409.6" customHeight="1" s="49">
      <c r="A175" s="33" t="n"/>
      <c r="B175" s="34" t="n"/>
      <c r="C175" s="35" t="n"/>
      <c r="D175" s="34" t="n"/>
      <c r="E175" s="34" t="n"/>
      <c r="F175" s="34" t="n"/>
      <c r="G175" s="34" t="n"/>
      <c r="H175" s="34" t="n"/>
      <c r="I175" s="33" t="n"/>
      <c r="J17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5" s="35" t="n"/>
      <c r="L175" s="34" t="n"/>
      <c r="M175" s="35" t="n"/>
      <c r="N175" s="34" t="n"/>
      <c r="O175" s="35" t="inlineStr">
        <is>
          <t>ข้อสอบจริง</t>
        </is>
      </c>
      <c r="P175" s="35" t="inlineStr">
        <is>
          <t>ปี 2554</t>
        </is>
      </c>
    </row>
    <row r="176" ht="409.6" customHeight="1" s="49">
      <c r="A176" s="33" t="n"/>
      <c r="B176" s="34" t="n"/>
      <c r="C176" s="35" t="n"/>
      <c r="D176" s="34" t="n"/>
      <c r="E176" s="34" t="n"/>
      <c r="F176" s="34" t="n"/>
      <c r="G176" s="34" t="n"/>
      <c r="H176" s="34" t="n"/>
      <c r="I176" s="33" t="n"/>
      <c r="J17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6" s="35" t="n"/>
      <c r="L176" s="34" t="n"/>
      <c r="M176" s="35" t="n"/>
      <c r="N176" s="34" t="n"/>
      <c r="O176" s="35" t="inlineStr">
        <is>
          <t>ข้อสอบจริง</t>
        </is>
      </c>
      <c r="P176" s="35" t="inlineStr">
        <is>
          <t>ปี 2554</t>
        </is>
      </c>
    </row>
    <row r="177" ht="409.6" customHeight="1" s="49">
      <c r="A177" s="33" t="n"/>
      <c r="B177" s="34" t="n"/>
      <c r="C177" s="35" t="n"/>
      <c r="D177" s="34" t="n"/>
      <c r="E177" s="34" t="n"/>
      <c r="F177" s="34" t="n"/>
      <c r="G177" s="34" t="n"/>
      <c r="H177" s="34" t="n"/>
      <c r="I177" s="33" t="n"/>
      <c r="J17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7" s="35" t="n"/>
      <c r="L177" s="34" t="n"/>
      <c r="M177" s="35" t="n"/>
      <c r="N177" s="34" t="n"/>
      <c r="O177" s="35" t="inlineStr">
        <is>
          <t>ข้อสอบจริง</t>
        </is>
      </c>
      <c r="P177" s="35" t="inlineStr">
        <is>
          <t>ปี 2554</t>
        </is>
      </c>
    </row>
    <row r="178" ht="409.6" customHeight="1" s="49">
      <c r="A178" s="33" t="n"/>
      <c r="B178" s="34" t="n"/>
      <c r="C178" s="35" t="n"/>
      <c r="D178" s="34" t="n"/>
      <c r="E178" s="34" t="n"/>
      <c r="F178" s="34" t="n"/>
      <c r="G178" s="34" t="n"/>
      <c r="H178" s="34" t="n"/>
      <c r="I178" s="33" t="n"/>
      <c r="J17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8" s="35" t="n"/>
      <c r="L178" s="34" t="n"/>
      <c r="M178" s="35" t="n"/>
      <c r="N178" s="34" t="n"/>
      <c r="O178" s="35" t="inlineStr">
        <is>
          <t>ข้อสอบจริง</t>
        </is>
      </c>
      <c r="P178" s="35" t="inlineStr">
        <is>
          <t>ปี 2554</t>
        </is>
      </c>
    </row>
    <row r="179" ht="409.6" customHeight="1" s="49">
      <c r="A179" s="33" t="n"/>
      <c r="B179" s="34" t="n"/>
      <c r="C179" s="35" t="n"/>
      <c r="D179" s="34" t="n"/>
      <c r="E179" s="34" t="n"/>
      <c r="F179" s="34" t="n"/>
      <c r="G179" s="34" t="n"/>
      <c r="H179" s="34" t="n"/>
      <c r="I179" s="33" t="n"/>
      <c r="J17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9" s="35" t="n"/>
      <c r="L179" s="34" t="n"/>
      <c r="M179" s="35" t="n"/>
      <c r="N179" s="34" t="n"/>
      <c r="O179" s="35" t="inlineStr">
        <is>
          <t>ข้อสอบจริง</t>
        </is>
      </c>
      <c r="P179" s="35" t="inlineStr">
        <is>
          <t>ปี 2554</t>
        </is>
      </c>
    </row>
    <row r="180" ht="409.6" customHeight="1" s="49">
      <c r="A180" s="33" t="n"/>
      <c r="B180" s="34" t="n"/>
      <c r="C180" s="35" t="n"/>
      <c r="D180" s="34" t="n"/>
      <c r="E180" s="34" t="n"/>
      <c r="F180" s="34" t="n"/>
      <c r="G180" s="34" t="n"/>
      <c r="H180" s="34" t="n"/>
      <c r="I180" s="33" t="n"/>
      <c r="J18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0" s="35" t="n"/>
      <c r="L180" s="34" t="n"/>
      <c r="M180" s="35" t="n"/>
      <c r="N180" s="34" t="n"/>
      <c r="O180" s="35" t="inlineStr">
        <is>
          <t>ข้อสอบจริง</t>
        </is>
      </c>
      <c r="P180" s="35" t="inlineStr">
        <is>
          <t>ปี 2554</t>
        </is>
      </c>
    </row>
    <row r="181" ht="409.6" customHeight="1" s="49">
      <c r="A181" s="33" t="n"/>
      <c r="B181" s="34" t="n"/>
      <c r="C181" s="35" t="n"/>
      <c r="D181" s="34" t="n"/>
      <c r="E181" s="34" t="n"/>
      <c r="F181" s="34" t="n"/>
      <c r="G181" s="34" t="n"/>
      <c r="H181" s="34" t="n"/>
      <c r="I181" s="33" t="n"/>
      <c r="J18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1" s="35" t="n"/>
      <c r="L181" s="34" t="n"/>
      <c r="M181" s="35" t="n"/>
      <c r="N181" s="34" t="n"/>
      <c r="O181" s="35" t="inlineStr">
        <is>
          <t>ข้อสอบจริง</t>
        </is>
      </c>
      <c r="P181" s="35" t="inlineStr">
        <is>
          <t>ปี 2547</t>
        </is>
      </c>
    </row>
    <row r="182" ht="409.6" customHeight="1" s="49">
      <c r="A182" s="33" t="n"/>
      <c r="B182" s="34" t="n"/>
      <c r="C182" s="35" t="n"/>
      <c r="D182" s="34" t="n"/>
      <c r="E182" s="34" t="n"/>
      <c r="F182" s="34" t="n"/>
      <c r="G182" s="34" t="n"/>
      <c r="H182" s="34" t="n"/>
      <c r="I182" s="33" t="n"/>
      <c r="J18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2" s="35" t="n"/>
      <c r="L182" s="34" t="n"/>
      <c r="M182" s="35" t="n"/>
      <c r="N182" s="34" t="n"/>
      <c r="O182" s="35" t="inlineStr">
        <is>
          <t>ข้อสอบจริง</t>
        </is>
      </c>
      <c r="P182" s="35" t="inlineStr">
        <is>
          <t>ปี 2547</t>
        </is>
      </c>
    </row>
    <row r="183" ht="409.6" customHeight="1" s="49">
      <c r="A183" s="33" t="n"/>
      <c r="B183" s="34" t="n"/>
      <c r="C183" s="35" t="n"/>
      <c r="D183" s="34" t="n"/>
      <c r="E183" s="34" t="n"/>
      <c r="F183" s="34" t="n"/>
      <c r="G183" s="34" t="n"/>
      <c r="H183" s="34" t="n"/>
      <c r="I183" s="33" t="n"/>
      <c r="J18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3" s="35" t="n"/>
      <c r="L183" s="34" t="n"/>
      <c r="M183" s="35" t="n"/>
      <c r="N183" s="34" t="n"/>
      <c r="O183" s="35" t="inlineStr">
        <is>
          <t>ข้อสอบจริง</t>
        </is>
      </c>
      <c r="P183" s="35" t="inlineStr">
        <is>
          <t>ปี 2533</t>
        </is>
      </c>
    </row>
    <row r="184" ht="409.6" customHeight="1" s="49">
      <c r="A184" s="33" t="n"/>
      <c r="B184" s="34" t="n"/>
      <c r="C184" s="35" t="n"/>
      <c r="D184" s="34" t="n"/>
      <c r="E184" s="34" t="n"/>
      <c r="F184" s="34" t="n"/>
      <c r="G184" s="34" t="n"/>
      <c r="H184" s="34" t="n"/>
      <c r="I184" s="33" t="n"/>
      <c r="J18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4" s="35" t="n"/>
      <c r="L184" s="34" t="n"/>
      <c r="M184" s="35" t="n"/>
      <c r="N184" s="34" t="n"/>
      <c r="O184" s="35" t="inlineStr">
        <is>
          <t>ข้อสอบจริง</t>
        </is>
      </c>
      <c r="P184" s="35" t="inlineStr">
        <is>
          <t>ปี 2533</t>
        </is>
      </c>
    </row>
    <row r="185" ht="409.6" customHeight="1" s="49">
      <c r="A185" s="33" t="n"/>
      <c r="B185" s="34" t="n"/>
      <c r="C185" s="35" t="n"/>
      <c r="D185" s="34" t="n"/>
      <c r="E185" s="34" t="n"/>
      <c r="F185" s="34" t="n"/>
      <c r="G185" s="34" t="n"/>
      <c r="H185" s="34" t="n"/>
      <c r="I185" s="33" t="n"/>
      <c r="J18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5" s="35" t="n"/>
      <c r="L185" s="34" t="n"/>
      <c r="M185" s="35" t="n"/>
      <c r="N185" s="34" t="n"/>
      <c r="O185" s="35" t="inlineStr">
        <is>
          <t>Mock</t>
        </is>
      </c>
      <c r="P185" s="35" t="inlineStr">
        <is>
          <t>Mock สภาเภสัชฯ Practice</t>
        </is>
      </c>
    </row>
    <row r="186" ht="409.6" customHeight="1" s="49">
      <c r="A186" s="33" t="n"/>
      <c r="B186" s="34" t="n"/>
      <c r="C186" s="35" t="n"/>
      <c r="D186" s="34" t="n"/>
      <c r="E186" s="34" t="n"/>
      <c r="F186" s="34" t="n"/>
      <c r="G186" s="34" t="n"/>
      <c r="H186" s="34" t="n"/>
      <c r="I186" s="33" t="n"/>
      <c r="J18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6" s="35" t="n"/>
      <c r="L186" s="34" t="n"/>
      <c r="M186" s="35" t="n"/>
      <c r="N186" s="34" t="n"/>
      <c r="O186" s="35" t="inlineStr">
        <is>
          <t>Mock</t>
        </is>
      </c>
      <c r="P186" s="35" t="inlineStr">
        <is>
          <t>Mock สภาเภสัชฯ Practice</t>
        </is>
      </c>
    </row>
    <row r="187" ht="409.6" customHeight="1" s="49">
      <c r="A187" s="33" t="n"/>
      <c r="B187" s="34" t="n"/>
      <c r="C187" s="35" t="n"/>
      <c r="D187" s="34" t="n"/>
      <c r="E187" s="34" t="n"/>
      <c r="F187" s="34" t="n"/>
      <c r="G187" s="34" t="n"/>
      <c r="H187" s="34" t="n"/>
      <c r="I187" s="33" t="n"/>
      <c r="J18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7" s="35" t="n"/>
      <c r="L187" s="34" t="n"/>
      <c r="M187" s="35" t="n"/>
      <c r="N187" s="34" t="n"/>
      <c r="O187" s="35" t="inlineStr">
        <is>
          <t>Mock</t>
        </is>
      </c>
      <c r="P187" s="35" t="inlineStr">
        <is>
          <t>Mock สภาเภสัชฯ Practice</t>
        </is>
      </c>
    </row>
    <row r="188" ht="409.6" customHeight="1" s="49">
      <c r="A188" s="33" t="n"/>
      <c r="B188" s="34" t="n"/>
      <c r="C188" s="35" t="n"/>
      <c r="D188" s="34" t="n"/>
      <c r="E188" s="34" t="n"/>
      <c r="F188" s="34" t="n"/>
      <c r="G188" s="34" t="n"/>
      <c r="H188" s="34" t="n"/>
      <c r="I188" s="33" t="n"/>
      <c r="J18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8" s="35" t="n"/>
      <c r="L188" s="34" t="n"/>
      <c r="M188" s="35" t="n"/>
      <c r="N188" s="34" t="n"/>
      <c r="O188" s="35" t="inlineStr">
        <is>
          <t>Mock</t>
        </is>
      </c>
      <c r="P188" s="35" t="inlineStr">
        <is>
          <t>Mock สภาเภสัชฯ Practice</t>
        </is>
      </c>
    </row>
    <row r="189" ht="409.6" customHeight="1" s="49">
      <c r="A189" s="33" t="n"/>
      <c r="B189" s="34" t="n"/>
      <c r="C189" s="35" t="n"/>
      <c r="D189" s="34" t="n"/>
      <c r="E189" s="34" t="n"/>
      <c r="F189" s="34" t="n"/>
      <c r="G189" s="34" t="n"/>
      <c r="H189" s="34" t="n"/>
      <c r="I189" s="33" t="n"/>
      <c r="J18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9" s="35" t="n"/>
      <c r="L189" s="34" t="n"/>
      <c r="M189" s="35" t="n"/>
      <c r="N189" s="34" t="n"/>
      <c r="O189" s="35" t="inlineStr">
        <is>
          <t>Mock</t>
        </is>
      </c>
      <c r="P189" s="35" t="inlineStr">
        <is>
          <t>Mock สภาเภสัชฯ Practice</t>
        </is>
      </c>
    </row>
    <row r="190" ht="409.6" customHeight="1" s="49">
      <c r="A190" s="33" t="n"/>
      <c r="B190" s="34" t="n"/>
      <c r="C190" s="35" t="n"/>
      <c r="D190" s="34" t="n"/>
      <c r="E190" s="34" t="n"/>
      <c r="F190" s="34" t="n"/>
      <c r="G190" s="34" t="n"/>
      <c r="H190" s="34" t="n"/>
      <c r="I190" s="33" t="n"/>
      <c r="J19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0" s="35" t="n"/>
      <c r="L190" s="34" t="n"/>
      <c r="M190" s="35" t="n"/>
      <c r="N190" s="34" t="n"/>
      <c r="O190" s="35" t="inlineStr">
        <is>
          <t>Mock</t>
        </is>
      </c>
      <c r="P190" s="35" t="inlineStr">
        <is>
          <t>Mock สภาเภสัชฯ Practice</t>
        </is>
      </c>
    </row>
    <row r="191" ht="409.6" customHeight="1" s="49">
      <c r="A191" s="33" t="n"/>
      <c r="B191" s="34" t="n"/>
      <c r="C191" s="35" t="n"/>
      <c r="D191" s="34" t="n"/>
      <c r="E191" s="34" t="n"/>
      <c r="F191" s="34" t="n"/>
      <c r="G191" s="34" t="n"/>
      <c r="H191" s="34" t="n"/>
      <c r="I191" s="33" t="n"/>
      <c r="J19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1" s="35" t="n"/>
      <c r="L191" s="34" t="n"/>
      <c r="M191" s="35" t="n"/>
      <c r="N191" s="34" t="n"/>
      <c r="O191" s="35" t="inlineStr">
        <is>
          <t>Mock</t>
        </is>
      </c>
      <c r="P191" s="35" t="inlineStr">
        <is>
          <t>Mock สภาเภสัชฯ Practice</t>
        </is>
      </c>
    </row>
    <row r="192" ht="409.6" customHeight="1" s="49">
      <c r="A192" s="33" t="n"/>
      <c r="B192" s="34" t="n"/>
      <c r="C192" s="35" t="n"/>
      <c r="D192" s="34" t="n"/>
      <c r="E192" s="34" t="n"/>
      <c r="F192" s="34" t="n"/>
      <c r="G192" s="34" t="n"/>
      <c r="H192" s="34" t="n"/>
      <c r="I192" s="33" t="n"/>
      <c r="J19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2" s="35" t="n"/>
      <c r="L192" s="34" t="n"/>
      <c r="M192" s="35" t="n"/>
      <c r="N192" s="34" t="n"/>
      <c r="O192" s="35" t="inlineStr">
        <is>
          <t>Mock</t>
        </is>
      </c>
      <c r="P192" s="35" t="inlineStr">
        <is>
          <t>Mock สภาเภสัชฯ Practice</t>
        </is>
      </c>
    </row>
    <row r="193" ht="409.6" customHeight="1" s="49">
      <c r="A193" s="33" t="n"/>
      <c r="B193" s="34" t="n"/>
      <c r="C193" s="35" t="n"/>
      <c r="D193" s="34" t="n"/>
      <c r="E193" s="34" t="n"/>
      <c r="F193" s="34" t="n"/>
      <c r="G193" s="34" t="n"/>
      <c r="H193" s="34" t="n"/>
      <c r="I193" s="33" t="n"/>
      <c r="J19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3" s="35" t="n"/>
      <c r="L193" s="34" t="n"/>
      <c r="M193" s="35" t="n"/>
      <c r="N193" s="34" t="n"/>
      <c r="O193" s="35" t="inlineStr">
        <is>
          <t>Mock</t>
        </is>
      </c>
      <c r="P193" s="35" t="inlineStr">
        <is>
          <t>Mock สภาเภสัชฯ Practice</t>
        </is>
      </c>
    </row>
    <row r="194" ht="409.6" customHeight="1" s="49">
      <c r="A194" s="33" t="n"/>
      <c r="B194" s="34" t="n"/>
      <c r="C194" s="35" t="n"/>
      <c r="D194" s="34" t="n"/>
      <c r="E194" s="34" t="n"/>
      <c r="F194" s="34" t="n"/>
      <c r="G194" s="34" t="n"/>
      <c r="H194" s="34" t="n"/>
      <c r="I194" s="33" t="n"/>
      <c r="J19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4" s="35" t="n"/>
      <c r="L194" s="34" t="n"/>
      <c r="M194" s="35" t="n"/>
      <c r="N194" s="34" t="n"/>
      <c r="O194" s="35" t="inlineStr">
        <is>
          <t>Mock</t>
        </is>
      </c>
      <c r="P194" s="35" t="inlineStr">
        <is>
          <t>Mock สภาเภสัชฯ Practice</t>
        </is>
      </c>
    </row>
    <row r="195" ht="409.6" customHeight="1" s="49">
      <c r="A195" s="33" t="n"/>
      <c r="B195" s="34" t="n"/>
      <c r="C195" s="35" t="n"/>
      <c r="D195" s="34" t="n"/>
      <c r="E195" s="34" t="n"/>
      <c r="F195" s="34" t="n"/>
      <c r="G195" s="34" t="n"/>
      <c r="H195" s="34" t="n"/>
      <c r="I195" s="33" t="n"/>
      <c r="J19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5" s="35" t="n"/>
      <c r="L195" s="34" t="n"/>
      <c r="M195" s="35" t="n"/>
      <c r="N195" s="34" t="n"/>
      <c r="O195" s="35" t="inlineStr">
        <is>
          <t>Mock</t>
        </is>
      </c>
      <c r="P195" s="35" t="inlineStr">
        <is>
          <t>Mock สภาเภสัชฯ Practice</t>
        </is>
      </c>
    </row>
    <row r="196" ht="409.6" customHeight="1" s="49">
      <c r="A196" s="33" t="n"/>
      <c r="B196" s="34" t="n"/>
      <c r="C196" s="35" t="n"/>
      <c r="D196" s="34" t="n"/>
      <c r="E196" s="34" t="n"/>
      <c r="F196" s="34" t="n"/>
      <c r="G196" s="34" t="n"/>
      <c r="H196" s="34" t="n"/>
      <c r="I196" s="33" t="n"/>
      <c r="J19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6" s="35" t="n"/>
      <c r="L196" s="34" t="n"/>
      <c r="M196" s="35" t="n"/>
      <c r="N196" s="34" t="n"/>
      <c r="O196" s="35" t="inlineStr">
        <is>
          <t>Mock</t>
        </is>
      </c>
      <c r="P196" s="35" t="inlineStr">
        <is>
          <t>Mock สภาเภสัชฯ Practice</t>
        </is>
      </c>
    </row>
    <row r="197" ht="409.6" customHeight="1" s="49">
      <c r="A197" s="33" t="n"/>
      <c r="B197" s="34" t="n"/>
      <c r="C197" s="35" t="n"/>
      <c r="D197" s="34" t="n"/>
      <c r="E197" s="34" t="n"/>
      <c r="F197" s="34" t="n"/>
      <c r="G197" s="34" t="n"/>
      <c r="H197" s="34" t="n"/>
      <c r="I197" s="33" t="n"/>
      <c r="J19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7" s="35" t="n"/>
      <c r="L197" s="34" t="n"/>
      <c r="M197" s="35" t="n"/>
      <c r="N197" s="34" t="n"/>
      <c r="O197" s="35" t="inlineStr">
        <is>
          <t>Mock</t>
        </is>
      </c>
      <c r="P197" s="35" t="inlineStr">
        <is>
          <t>Mock สภาเภสัชฯ Practice</t>
        </is>
      </c>
    </row>
    <row r="198" ht="409.6" customHeight="1" s="49">
      <c r="A198" s="33" t="n"/>
      <c r="B198" s="34" t="n"/>
      <c r="C198" s="35" t="n"/>
      <c r="D198" s="34" t="n"/>
      <c r="E198" s="34" t="n"/>
      <c r="F198" s="34" t="n"/>
      <c r="G198" s="34" t="n"/>
      <c r="H198" s="34" t="n"/>
      <c r="I198" s="33" t="n"/>
      <c r="J19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8" s="35" t="n"/>
      <c r="L198" s="34" t="n"/>
      <c r="M198" s="35" t="n"/>
      <c r="N198" s="34" t="n"/>
      <c r="O198" s="35" t="inlineStr">
        <is>
          <t>Mock</t>
        </is>
      </c>
      <c r="P198" s="35" t="inlineStr">
        <is>
          <t>Mock สภาเภสัชฯ Practice</t>
        </is>
      </c>
    </row>
    <row r="199" ht="409.6" customHeight="1" s="49">
      <c r="A199" s="33" t="n"/>
      <c r="B199" s="34" t="n"/>
      <c r="C199" s="35" t="n"/>
      <c r="D199" s="34" t="n"/>
      <c r="E199" s="34" t="n"/>
      <c r="F199" s="34" t="n"/>
      <c r="G199" s="34" t="n"/>
      <c r="H199" s="34" t="n"/>
      <c r="I199" s="33" t="n"/>
      <c r="J19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9" s="35" t="n"/>
      <c r="L199" s="34" t="n"/>
      <c r="M199" s="35" t="n"/>
      <c r="N199" s="34" t="n"/>
      <c r="O199" s="35" t="inlineStr">
        <is>
          <t>Mock</t>
        </is>
      </c>
      <c r="P199" s="35" t="inlineStr">
        <is>
          <t>Mock สภาเภสัชฯ Practice</t>
        </is>
      </c>
    </row>
    <row r="200" ht="409.6" customHeight="1" s="49">
      <c r="A200" s="33" t="n"/>
      <c r="B200" s="34" t="n"/>
      <c r="C200" s="35" t="n"/>
      <c r="D200" s="34" t="n"/>
      <c r="E200" s="34" t="n"/>
      <c r="F200" s="34" t="n"/>
      <c r="G200" s="34" t="n"/>
      <c r="H200" s="34" t="n"/>
      <c r="I200" s="33" t="n"/>
      <c r="J20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0" s="35" t="n"/>
      <c r="L200" s="34" t="n"/>
      <c r="M200" s="35" t="n"/>
      <c r="N200" s="34" t="n"/>
      <c r="O200" s="35" t="inlineStr">
        <is>
          <t>Mock</t>
        </is>
      </c>
      <c r="P200" s="35" t="inlineStr">
        <is>
          <t>Mock สภาเภสัชฯ Practice</t>
        </is>
      </c>
    </row>
    <row r="201" ht="409.6" customHeight="1" s="49">
      <c r="A201" s="33" t="n"/>
      <c r="B201" s="34" t="n"/>
      <c r="C201" s="35" t="n"/>
      <c r="D201" s="34" t="n"/>
      <c r="E201" s="34" t="n"/>
      <c r="F201" s="34" t="n"/>
      <c r="G201" s="34" t="n"/>
      <c r="H201" s="34" t="n"/>
      <c r="I201" s="33" t="n"/>
      <c r="J20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1" s="35" t="n"/>
      <c r="L201" s="34" t="n"/>
      <c r="M201" s="35" t="n"/>
      <c r="N201" s="34" t="n"/>
      <c r="O201" s="35" t="inlineStr">
        <is>
          <t>Mock</t>
        </is>
      </c>
      <c r="P201" s="35" t="inlineStr">
        <is>
          <t>Mock สภาเภสัชฯ Practice</t>
        </is>
      </c>
    </row>
    <row r="202" ht="409.6" customHeight="1" s="49">
      <c r="A202" s="33" t="n"/>
      <c r="B202" s="34" t="n"/>
      <c r="C202" s="35" t="n"/>
      <c r="D202" s="34" t="n"/>
      <c r="E202" s="34" t="n"/>
      <c r="F202" s="34" t="n"/>
      <c r="G202" s="34" t="n"/>
      <c r="H202" s="34" t="n"/>
      <c r="I202" s="33" t="n"/>
      <c r="J20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2" s="35" t="n"/>
      <c r="L202" s="34" t="n"/>
      <c r="M202" s="35" t="n"/>
      <c r="N202" s="34" t="n"/>
      <c r="O202" s="35" t="inlineStr">
        <is>
          <t>Mock</t>
        </is>
      </c>
      <c r="P202" s="35" t="inlineStr">
        <is>
          <t>Mock สภาเภสัชฯ Practice</t>
        </is>
      </c>
    </row>
    <row r="203" ht="409.6" customHeight="1" s="49">
      <c r="A203" s="33" t="n"/>
      <c r="B203" s="34" t="n"/>
      <c r="C203" s="35" t="n"/>
      <c r="D203" s="34" t="n"/>
      <c r="E203" s="34" t="n"/>
      <c r="F203" s="34" t="n"/>
      <c r="G203" s="34" t="n"/>
      <c r="H203" s="34" t="n"/>
      <c r="I203" s="33" t="n"/>
      <c r="J20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3" s="35" t="n"/>
      <c r="L203" s="34" t="n"/>
      <c r="M203" s="35" t="n"/>
      <c r="N203" s="34" t="n"/>
      <c r="O203" s="35" t="inlineStr">
        <is>
          <t>Mock</t>
        </is>
      </c>
      <c r="P203" s="35" t="inlineStr">
        <is>
          <t>Mock สภาเภสัชฯ Practice</t>
        </is>
      </c>
    </row>
    <row r="204" ht="409.6" customHeight="1" s="49">
      <c r="A204" s="33" t="n"/>
      <c r="B204" s="34" t="n"/>
      <c r="C204" s="35" t="n"/>
      <c r="D204" s="34" t="n"/>
      <c r="E204" s="34" t="n"/>
      <c r="F204" s="34" t="n"/>
      <c r="G204" s="34" t="n"/>
      <c r="H204" s="34" t="n"/>
      <c r="I204" s="33" t="n"/>
      <c r="J20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4" s="35" t="n"/>
      <c r="L204" s="34" t="n"/>
      <c r="M204" s="35" t="n"/>
      <c r="N204" s="34" t="n"/>
      <c r="O204" s="35" t="inlineStr">
        <is>
          <t>Mock</t>
        </is>
      </c>
      <c r="P204" s="35" t="inlineStr">
        <is>
          <t>Mock สภาเภสัชฯ Practice</t>
        </is>
      </c>
    </row>
    <row r="205" ht="409.6" customHeight="1" s="49">
      <c r="A205" s="33" t="n"/>
      <c r="B205" s="34" t="n"/>
      <c r="C205" s="35" t="n"/>
      <c r="D205" s="34" t="n"/>
      <c r="E205" s="34" t="n"/>
      <c r="F205" s="34" t="n"/>
      <c r="G205" s="34" t="n"/>
      <c r="H205" s="34" t="n"/>
      <c r="I205" s="33" t="n"/>
      <c r="J20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5" s="35" t="n"/>
      <c r="L205" s="34" t="n"/>
      <c r="M205" s="35" t="n"/>
      <c r="N205" s="34" t="n"/>
      <c r="O205" s="35" t="inlineStr">
        <is>
          <t>Mock</t>
        </is>
      </c>
      <c r="P205" s="35" t="inlineStr">
        <is>
          <t>Mock สภาเภสัชฯ Practice</t>
        </is>
      </c>
    </row>
    <row r="206" ht="409.6" customHeight="1" s="49">
      <c r="A206" s="33" t="n"/>
      <c r="B206" s="34" t="n"/>
      <c r="C206" s="35" t="n"/>
      <c r="D206" s="34" t="n"/>
      <c r="E206" s="34" t="n"/>
      <c r="F206" s="34" t="n"/>
      <c r="G206" s="34" t="n"/>
      <c r="H206" s="34" t="n"/>
      <c r="I206" s="33" t="n"/>
      <c r="J20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6" s="35" t="n"/>
      <c r="L206" s="34" t="n"/>
      <c r="M206" s="35" t="n"/>
      <c r="N206" s="34" t="n"/>
      <c r="O206" s="35" t="inlineStr">
        <is>
          <t>Mock</t>
        </is>
      </c>
      <c r="P206" s="35" t="inlineStr">
        <is>
          <t>Mock สภาเภสัชฯ Practice</t>
        </is>
      </c>
    </row>
    <row r="207" ht="409.6" customHeight="1" s="49">
      <c r="A207" s="33" t="n"/>
      <c r="B207" s="34" t="n"/>
      <c r="C207" s="35" t="n"/>
      <c r="D207" s="34" t="n"/>
      <c r="E207" s="34" t="n"/>
      <c r="F207" s="34" t="n"/>
      <c r="G207" s="34" t="n"/>
      <c r="H207" s="34" t="n"/>
      <c r="I207" s="33" t="n"/>
      <c r="J20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7" s="35" t="n"/>
      <c r="L207" s="34" t="n"/>
      <c r="M207" s="35" t="n"/>
      <c r="N207" s="34" t="n"/>
      <c r="O207" s="35" t="inlineStr">
        <is>
          <t>Mock</t>
        </is>
      </c>
      <c r="P207" s="35" t="inlineStr">
        <is>
          <t>Mock สภาเภสัชฯ Practice</t>
        </is>
      </c>
    </row>
    <row r="208" ht="409.6" customHeight="1" s="49">
      <c r="A208" s="33" t="n"/>
      <c r="B208" s="34" t="n"/>
      <c r="C208" s="35" t="n"/>
      <c r="D208" s="34" t="n"/>
      <c r="E208" s="34" t="n"/>
      <c r="F208" s="34" t="n"/>
      <c r="G208" s="34" t="n"/>
      <c r="H208" s="34" t="n"/>
      <c r="I208" s="33" t="n"/>
      <c r="J20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8" s="35" t="n"/>
      <c r="L208" s="34" t="n"/>
      <c r="M208" s="35" t="n"/>
      <c r="N208" s="34" t="n"/>
      <c r="O208" s="35" t="inlineStr">
        <is>
          <t>Mock</t>
        </is>
      </c>
      <c r="P208" s="35" t="inlineStr">
        <is>
          <t>Mock สภาเภสัชฯ Practice</t>
        </is>
      </c>
    </row>
    <row r="209" ht="409.6" customHeight="1" s="49">
      <c r="A209" s="33" t="n"/>
      <c r="B209" s="34" t="n"/>
      <c r="C209" s="35" t="n"/>
      <c r="D209" s="34" t="n"/>
      <c r="E209" s="34" t="n"/>
      <c r="F209" s="34" t="n"/>
      <c r="G209" s="34" t="n"/>
      <c r="H209" s="34" t="n"/>
      <c r="I209" s="33" t="n"/>
      <c r="J20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9" s="35" t="n"/>
      <c r="L209" s="34" t="n"/>
      <c r="M209" s="35" t="n"/>
      <c r="N209" s="34" t="n"/>
      <c r="O209" s="35" t="inlineStr">
        <is>
          <t>Mock</t>
        </is>
      </c>
      <c r="P209" s="35" t="inlineStr">
        <is>
          <t>Mock สภาเภสัชฯ Practice</t>
        </is>
      </c>
    </row>
    <row r="210" ht="409.6" customHeight="1" s="49">
      <c r="A210" s="33" t="n"/>
      <c r="B210" s="34" t="n"/>
      <c r="C210" s="35" t="n"/>
      <c r="D210" s="34" t="n"/>
      <c r="E210" s="34" t="n"/>
      <c r="F210" s="34" t="n"/>
      <c r="G210" s="34" t="n"/>
      <c r="H210" s="34" t="n"/>
      <c r="I210" s="33" t="n"/>
      <c r="J21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0" s="35" t="n"/>
      <c r="L210" s="34" t="n"/>
      <c r="M210" s="35" t="n"/>
      <c r="N210" s="34" t="n"/>
      <c r="O210" s="35" t="inlineStr">
        <is>
          <t>Mock</t>
        </is>
      </c>
      <c r="P210" s="35" t="inlineStr">
        <is>
          <t>Mock สภาเภสัชฯ Practice</t>
        </is>
      </c>
    </row>
    <row r="211" ht="409.6" customHeight="1" s="49">
      <c r="A211" s="33" t="n"/>
      <c r="B211" s="34" t="n"/>
      <c r="C211" s="35" t="n"/>
      <c r="D211" s="34" t="n"/>
      <c r="E211" s="34" t="n"/>
      <c r="F211" s="34" t="n"/>
      <c r="G211" s="34" t="n"/>
      <c r="H211" s="34" t="n"/>
      <c r="I211" s="33" t="n"/>
      <c r="J21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1" s="35" t="n"/>
      <c r="L211" s="34" t="n"/>
      <c r="M211" s="35" t="n"/>
      <c r="N211" s="34" t="n"/>
      <c r="O211" s="35" t="inlineStr">
        <is>
          <t>Mock</t>
        </is>
      </c>
      <c r="P211" s="35" t="inlineStr">
        <is>
          <t>Mock สภาเภสัชฯ Practice</t>
        </is>
      </c>
    </row>
    <row r="212" ht="409.6" customHeight="1" s="49">
      <c r="A212" s="33" t="n"/>
      <c r="B212" s="34" t="n"/>
      <c r="C212" s="35" t="n"/>
      <c r="D212" s="34" t="n"/>
      <c r="E212" s="34" t="n"/>
      <c r="F212" s="34" t="n"/>
      <c r="G212" s="34" t="n"/>
      <c r="H212" s="34" t="n"/>
      <c r="I212" s="33" t="n"/>
      <c r="J21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2" s="35" t="n"/>
      <c r="L212" s="34" t="n"/>
      <c r="M212" s="35" t="n"/>
      <c r="N212" s="34" t="n"/>
      <c r="O212" s="35" t="inlineStr">
        <is>
          <t>Mock</t>
        </is>
      </c>
      <c r="P212" s="35" t="inlineStr">
        <is>
          <t>Mock สภาเภสัชฯ Practice</t>
        </is>
      </c>
    </row>
    <row r="213" ht="409.6" customHeight="1" s="49">
      <c r="A213" s="33" t="n"/>
      <c r="B213" s="34" t="n"/>
      <c r="C213" s="35" t="n"/>
      <c r="D213" s="34" t="n"/>
      <c r="E213" s="34" t="n"/>
      <c r="F213" s="34" t="n"/>
      <c r="G213" s="34" t="n"/>
      <c r="H213" s="34" t="n"/>
      <c r="I213" s="33" t="n"/>
      <c r="J21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3" s="35" t="n"/>
      <c r="L213" s="34" t="n"/>
      <c r="M213" s="35" t="n"/>
      <c r="N213" s="34" t="n"/>
      <c r="O213" s="35" t="inlineStr">
        <is>
          <t>Mock</t>
        </is>
      </c>
      <c r="P213" s="35" t="inlineStr">
        <is>
          <t>Mock สภาเภสัชฯ Practice</t>
        </is>
      </c>
    </row>
    <row r="214" ht="409.6" customHeight="1" s="49">
      <c r="A214" s="33" t="n"/>
      <c r="B214" s="34" t="n"/>
      <c r="C214" s="35" t="n"/>
      <c r="D214" s="34" t="n"/>
      <c r="E214" s="34" t="n"/>
      <c r="F214" s="34" t="n"/>
      <c r="G214" s="34" t="n"/>
      <c r="H214" s="34" t="n"/>
      <c r="I214" s="33" t="n"/>
      <c r="J21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4" s="35" t="n"/>
      <c r="L214" s="34" t="n"/>
      <c r="M214" s="35" t="n"/>
      <c r="N214" s="34" t="n"/>
      <c r="O214" s="35" t="inlineStr">
        <is>
          <t>Mock</t>
        </is>
      </c>
      <c r="P214" s="35" t="inlineStr">
        <is>
          <t>Mock สภาเภสัชฯ Practice</t>
        </is>
      </c>
    </row>
    <row r="215" ht="409.6" customHeight="1" s="49">
      <c r="A215" s="33" t="n"/>
      <c r="B215" s="34" t="n"/>
      <c r="C215" s="35" t="n"/>
      <c r="D215" s="34" t="n"/>
      <c r="E215" s="34" t="n"/>
      <c r="F215" s="34" t="n"/>
      <c r="G215" s="34" t="n"/>
      <c r="H215" s="34" t="n"/>
      <c r="I215" s="33" t="n"/>
      <c r="J21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5" s="35" t="n"/>
      <c r="L215" s="34" t="n"/>
      <c r="M215" s="35" t="n"/>
      <c r="N215" s="34" t="n"/>
      <c r="O215" s="35" t="inlineStr">
        <is>
          <t>Mock</t>
        </is>
      </c>
      <c r="P215" s="35" t="inlineStr">
        <is>
          <t>Mock สภาเภสัชฯ Practice</t>
        </is>
      </c>
    </row>
    <row r="216" ht="409.6" customHeight="1" s="49">
      <c r="A216" s="33" t="n"/>
      <c r="B216" s="34" t="n"/>
      <c r="C216" s="35" t="n"/>
      <c r="D216" s="34" t="n"/>
      <c r="E216" s="34" t="n"/>
      <c r="F216" s="34" t="n"/>
      <c r="G216" s="34" t="n"/>
      <c r="H216" s="34" t="n"/>
      <c r="I216" s="33" t="n"/>
      <c r="J21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6" s="35" t="n"/>
      <c r="L216" s="34" t="n"/>
      <c r="M216" s="35" t="n"/>
      <c r="N216" s="34" t="n"/>
      <c r="O216" s="35" t="inlineStr">
        <is>
          <t>Mock</t>
        </is>
      </c>
      <c r="P216" s="35" t="inlineStr">
        <is>
          <t>Mock สภาเภสัชฯ Practice</t>
        </is>
      </c>
    </row>
    <row r="217" ht="409.6" customHeight="1" s="49">
      <c r="A217" s="33" t="n"/>
      <c r="B217" s="34" t="n"/>
      <c r="C217" s="35" t="n"/>
      <c r="D217" s="34" t="n"/>
      <c r="E217" s="34" t="n"/>
      <c r="F217" s="34" t="n"/>
      <c r="G217" s="34" t="n"/>
      <c r="H217" s="34" t="n"/>
      <c r="I217" s="33" t="n"/>
      <c r="J21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7" s="35" t="n"/>
      <c r="L217" s="34" t="n"/>
      <c r="M217" s="35" t="n"/>
      <c r="N217" s="34" t="n"/>
      <c r="O217" s="35" t="inlineStr">
        <is>
          <t>Mock</t>
        </is>
      </c>
      <c r="P217" s="35" t="inlineStr">
        <is>
          <t>Mock สภาเภสัชฯ Practice</t>
        </is>
      </c>
    </row>
    <row r="218" ht="409.6" customHeight="1" s="49">
      <c r="A218" s="33" t="n"/>
      <c r="B218" s="34" t="n"/>
      <c r="C218" s="35" t="n"/>
      <c r="D218" s="34" t="n"/>
      <c r="E218" s="34" t="n"/>
      <c r="F218" s="34" t="n"/>
      <c r="G218" s="34" t="n"/>
      <c r="H218" s="34" t="n"/>
      <c r="I218" s="33" t="n"/>
      <c r="J21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8" s="35" t="n"/>
      <c r="L218" s="34" t="n"/>
      <c r="M218" s="35" t="n"/>
      <c r="N218" s="34" t="n"/>
      <c r="O218" s="35" t="inlineStr">
        <is>
          <t>Mock</t>
        </is>
      </c>
      <c r="P218" s="35" t="inlineStr">
        <is>
          <t>Mock สภาเภสัชฯ Practice</t>
        </is>
      </c>
    </row>
    <row r="219" ht="409.6" customHeight="1" s="49">
      <c r="A219" s="33" t="n"/>
      <c r="B219" s="34" t="n"/>
      <c r="C219" s="35" t="n"/>
      <c r="D219" s="34" t="n"/>
      <c r="E219" s="34" t="n"/>
      <c r="F219" s="34" t="n"/>
      <c r="G219" s="34" t="n"/>
      <c r="H219" s="34" t="n"/>
      <c r="I219" s="33" t="n"/>
      <c r="J21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9" s="35" t="n"/>
      <c r="L219" s="34" t="n"/>
      <c r="M219" s="35" t="n"/>
      <c r="N219" s="34" t="n"/>
      <c r="O219" s="35" t="inlineStr">
        <is>
          <t>Mock</t>
        </is>
      </c>
      <c r="P219" s="35" t="inlineStr">
        <is>
          <t>Mock Rx20 UBU</t>
        </is>
      </c>
    </row>
    <row r="220" ht="409.6" customHeight="1" s="49">
      <c r="A220" s="33" t="n"/>
      <c r="B220" s="34" t="n"/>
      <c r="C220" s="35" t="n"/>
      <c r="D220" s="34" t="n"/>
      <c r="E220" s="34" t="n"/>
      <c r="F220" s="34" t="n"/>
      <c r="G220" s="34" t="n"/>
      <c r="H220" s="34" t="n"/>
      <c r="I220" s="33" t="n"/>
      <c r="J22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0" s="35" t="n"/>
      <c r="L220" s="34" t="n"/>
      <c r="M220" s="35" t="n"/>
      <c r="N220" s="34" t="n"/>
      <c r="O220" s="35" t="inlineStr">
        <is>
          <t>Mock</t>
        </is>
      </c>
      <c r="P220" s="35" t="inlineStr">
        <is>
          <t>Mock Rx20 UBU</t>
        </is>
      </c>
    </row>
    <row r="221" ht="409.6" customHeight="1" s="49">
      <c r="A221" s="33" t="n"/>
      <c r="B221" s="34" t="n"/>
      <c r="C221" s="35" t="n"/>
      <c r="D221" s="34" t="n"/>
      <c r="E221" s="34" t="n"/>
      <c r="F221" s="34" t="n"/>
      <c r="G221" s="34" t="n"/>
      <c r="H221" s="34" t="n"/>
      <c r="I221" s="33" t="n"/>
      <c r="J22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1" s="35" t="n"/>
      <c r="L221" s="34" t="n"/>
      <c r="M221" s="35" t="n"/>
      <c r="N221" s="34" t="n"/>
      <c r="O221" s="35" t="inlineStr">
        <is>
          <t>Mock</t>
        </is>
      </c>
      <c r="P221" s="35" t="inlineStr">
        <is>
          <t>Mock Rx20 UBU</t>
        </is>
      </c>
    </row>
    <row r="222" ht="409.6" customHeight="1" s="49">
      <c r="A222" s="33" t="n"/>
      <c r="B222" s="34" t="n"/>
      <c r="C222" s="35" t="n"/>
      <c r="D222" s="34" t="n"/>
      <c r="E222" s="34" t="n"/>
      <c r="F222" s="34" t="n"/>
      <c r="G222" s="34" t="n"/>
      <c r="H222" s="34" t="n"/>
      <c r="I222" s="33" t="n"/>
      <c r="J22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2" s="35" t="n"/>
      <c r="L222" s="34" t="n"/>
      <c r="M222" s="35" t="n"/>
      <c r="N222" s="34" t="n"/>
      <c r="O222" s="35" t="inlineStr">
        <is>
          <t>Mock</t>
        </is>
      </c>
      <c r="P222" s="35" t="inlineStr">
        <is>
          <t>Mock Rx20 UBU</t>
        </is>
      </c>
    </row>
    <row r="223" ht="409.6" customHeight="1" s="49">
      <c r="A223" s="33" t="n"/>
      <c r="B223" s="34" t="n"/>
      <c r="C223" s="35" t="n"/>
      <c r="D223" s="34" t="n"/>
      <c r="E223" s="34" t="n"/>
      <c r="F223" s="34" t="n"/>
      <c r="G223" s="34" t="n"/>
      <c r="H223" s="34" t="n"/>
      <c r="I223" s="33" t="n"/>
      <c r="J22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3" s="35" t="n"/>
      <c r="L223" s="34" t="n"/>
      <c r="M223" s="35" t="n"/>
      <c r="N223" s="34" t="n"/>
      <c r="O223" s="35" t="inlineStr">
        <is>
          <t>Mock</t>
        </is>
      </c>
      <c r="P223" s="35" t="inlineStr">
        <is>
          <t>Mock Rx20 UBU</t>
        </is>
      </c>
    </row>
    <row r="224" ht="409.6" customHeight="1" s="49">
      <c r="A224" s="33" t="n"/>
      <c r="B224" s="34" t="n"/>
      <c r="C224" s="35" t="n"/>
      <c r="D224" s="34" t="n"/>
      <c r="E224" s="34" t="n"/>
      <c r="F224" s="34" t="n"/>
      <c r="G224" s="34" t="n"/>
      <c r="H224" s="34" t="n"/>
      <c r="I224" s="33" t="n"/>
      <c r="J22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4" s="35" t="n"/>
      <c r="L224" s="34" t="n"/>
      <c r="M224" s="35" t="n"/>
      <c r="N224" s="34" t="n"/>
      <c r="O224" s="35" t="inlineStr">
        <is>
          <t>Mock</t>
        </is>
      </c>
      <c r="P224" s="35" t="inlineStr">
        <is>
          <t>Mock Rx20 UBU</t>
        </is>
      </c>
    </row>
    <row r="225" ht="409.6" customHeight="1" s="49">
      <c r="A225" s="33" t="n"/>
      <c r="B225" s="34" t="n"/>
      <c r="C225" s="35" t="n"/>
      <c r="D225" s="34" t="n"/>
      <c r="E225" s="34" t="n"/>
      <c r="F225" s="34" t="n"/>
      <c r="G225" s="34" t="n"/>
      <c r="H225" s="34" t="n"/>
      <c r="I225" s="33" t="n"/>
      <c r="J22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5" s="35" t="n"/>
      <c r="L225" s="34" t="n"/>
      <c r="M225" s="35" t="n"/>
      <c r="N225" s="34" t="n"/>
      <c r="O225" s="35" t="inlineStr">
        <is>
          <t>Mock</t>
        </is>
      </c>
      <c r="P225" s="35" t="inlineStr">
        <is>
          <t>Mock Rx20 UBU</t>
        </is>
      </c>
    </row>
    <row r="226" ht="409.6" customHeight="1" s="49">
      <c r="A226" s="33" t="n"/>
      <c r="B226" s="34" t="n"/>
      <c r="C226" s="35" t="n"/>
      <c r="D226" s="34" t="n"/>
      <c r="E226" s="34" t="n"/>
      <c r="F226" s="34" t="n"/>
      <c r="G226" s="34" t="n"/>
      <c r="H226" s="34" t="n"/>
      <c r="I226" s="33" t="n"/>
      <c r="J22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6" s="35" t="n"/>
      <c r="L226" s="34" t="n"/>
      <c r="M226" s="35" t="n"/>
      <c r="N226" s="34" t="n"/>
      <c r="O226" s="35" t="inlineStr">
        <is>
          <t>Mock</t>
        </is>
      </c>
      <c r="P226" s="35" t="inlineStr">
        <is>
          <t>Mock Rx20 UBU</t>
        </is>
      </c>
    </row>
    <row r="227" ht="409.6" customHeight="1" s="49">
      <c r="A227" s="33" t="n"/>
      <c r="B227" s="34" t="n"/>
      <c r="C227" s="35" t="n"/>
      <c r="D227" s="34" t="n"/>
      <c r="E227" s="34" t="n"/>
      <c r="F227" s="34" t="n"/>
      <c r="G227" s="34" t="n"/>
      <c r="H227" s="34" t="n"/>
      <c r="I227" s="33" t="n"/>
      <c r="J22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7" s="35" t="n"/>
      <c r="L227" s="34" t="n"/>
      <c r="M227" s="35" t="n"/>
      <c r="N227" s="34" t="n"/>
      <c r="O227" s="35" t="inlineStr">
        <is>
          <t>Mock</t>
        </is>
      </c>
      <c r="P227" s="35" t="inlineStr">
        <is>
          <t>Mock Rx20 UBU</t>
        </is>
      </c>
    </row>
    <row r="228" ht="409.6" customHeight="1" s="49">
      <c r="A228" s="33" t="n"/>
      <c r="B228" s="34" t="n"/>
      <c r="C228" s="35" t="n"/>
      <c r="D228" s="34" t="n"/>
      <c r="E228" s="34" t="n"/>
      <c r="F228" s="34" t="n"/>
      <c r="G228" s="34" t="n"/>
      <c r="H228" s="34" t="n"/>
      <c r="I228" s="33" t="n"/>
      <c r="J22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8" s="35" t="n"/>
      <c r="L228" s="34" t="n"/>
      <c r="M228" s="35" t="n"/>
      <c r="N228" s="34" t="n"/>
      <c r="O228" s="35" t="inlineStr">
        <is>
          <t>Mock</t>
        </is>
      </c>
      <c r="P228" s="35" t="inlineStr">
        <is>
          <t>Mock Rx20 UBU</t>
        </is>
      </c>
    </row>
    <row r="229" ht="409.6" customHeight="1" s="49">
      <c r="A229" s="33" t="n"/>
      <c r="B229" s="34" t="n"/>
      <c r="C229" s="35" t="n"/>
      <c r="D229" s="34" t="n"/>
      <c r="E229" s="34" t="n"/>
      <c r="F229" s="34" t="n"/>
      <c r="G229" s="34" t="n"/>
      <c r="H229" s="34" t="n"/>
      <c r="I229" s="33" t="n"/>
      <c r="J22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9" s="35" t="n"/>
      <c r="L229" s="34" t="n"/>
      <c r="M229" s="35" t="n"/>
      <c r="N229" s="34" t="n"/>
      <c r="O229" s="35" t="inlineStr">
        <is>
          <t>Mock</t>
        </is>
      </c>
      <c r="P229" s="35" t="inlineStr">
        <is>
          <t>Mock Rx20 UBU</t>
        </is>
      </c>
    </row>
    <row r="230" ht="409.6" customHeight="1" s="49">
      <c r="A230" s="33" t="n"/>
      <c r="B230" s="34" t="n"/>
      <c r="C230" s="35" t="n"/>
      <c r="D230" s="34" t="n"/>
      <c r="E230" s="34" t="n"/>
      <c r="F230" s="34" t="n"/>
      <c r="G230" s="34" t="n"/>
      <c r="H230" s="34" t="n"/>
      <c r="I230" s="33" t="n"/>
      <c r="J23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0" s="35" t="n"/>
      <c r="L230" s="34" t="n"/>
      <c r="M230" s="35" t="n"/>
      <c r="N230" s="34" t="n"/>
      <c r="O230" s="35" t="inlineStr">
        <is>
          <t>Mock</t>
        </is>
      </c>
      <c r="P230" s="35" t="inlineStr">
        <is>
          <t>Mock Rx20 UBU</t>
        </is>
      </c>
    </row>
    <row r="231" ht="409.6" customHeight="1" s="49">
      <c r="A231" s="33" t="n"/>
      <c r="B231" s="34" t="n"/>
      <c r="C231" s="35" t="n"/>
      <c r="D231" s="34" t="n"/>
      <c r="E231" s="34" t="n"/>
      <c r="F231" s="34" t="n"/>
      <c r="G231" s="34" t="n"/>
      <c r="H231" s="34" t="n"/>
      <c r="I231" s="33" t="n"/>
      <c r="J23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1" s="35" t="n"/>
      <c r="L231" s="34" t="n"/>
      <c r="M231" s="35" t="n"/>
      <c r="N231" s="34" t="n"/>
      <c r="O231" s="35" t="inlineStr">
        <is>
          <t>Mock</t>
        </is>
      </c>
      <c r="P231" s="35" t="inlineStr">
        <is>
          <t>Mock Rx20 UBU</t>
        </is>
      </c>
    </row>
    <row r="232" ht="409.6" customHeight="1" s="49">
      <c r="A232" s="33" t="n"/>
      <c r="B232" s="34" t="n"/>
      <c r="C232" s="35" t="n"/>
      <c r="D232" s="34" t="n"/>
      <c r="E232" s="34" t="n"/>
      <c r="F232" s="34" t="n"/>
      <c r="G232" s="34" t="n"/>
      <c r="H232" s="34" t="n"/>
      <c r="I232" s="33" t="n"/>
      <c r="J23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2" s="35" t="n"/>
      <c r="L232" s="34" t="n"/>
      <c r="M232" s="35" t="n"/>
      <c r="N232" s="34" t="n"/>
      <c r="O232" s="35" t="inlineStr">
        <is>
          <t>Mock</t>
        </is>
      </c>
      <c r="P232" s="35" t="inlineStr">
        <is>
          <t>Mock Rx20 UBU</t>
        </is>
      </c>
    </row>
    <row r="233" ht="409.6" customHeight="1" s="49">
      <c r="A233" s="33" t="n"/>
      <c r="B233" s="34" t="n"/>
      <c r="C233" s="35" t="n"/>
      <c r="D233" s="34" t="n"/>
      <c r="E233" s="34" t="n"/>
      <c r="F233" s="34" t="n"/>
      <c r="G233" s="34" t="n"/>
      <c r="H233" s="34" t="n"/>
      <c r="I233" s="33" t="n"/>
      <c r="J23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3" s="35" t="n"/>
      <c r="L233" s="34" t="n"/>
      <c r="M233" s="35" t="n"/>
      <c r="N233" s="34" t="n"/>
      <c r="O233" s="35" t="inlineStr">
        <is>
          <t>Mock</t>
        </is>
      </c>
      <c r="P233" s="35" t="inlineStr">
        <is>
          <t>Mock Rx20 UBU</t>
        </is>
      </c>
    </row>
    <row r="234" ht="409.6" customHeight="1" s="49">
      <c r="A234" s="33" t="n"/>
      <c r="B234" s="34" t="n"/>
      <c r="C234" s="35" t="n"/>
      <c r="D234" s="34" t="n"/>
      <c r="E234" s="34" t="n"/>
      <c r="F234" s="34" t="n"/>
      <c r="G234" s="34" t="n"/>
      <c r="H234" s="34" t="n"/>
      <c r="I234" s="33" t="n"/>
      <c r="J23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4" s="35" t="n"/>
      <c r="L234" s="34" t="n"/>
      <c r="M234" s="35" t="n"/>
      <c r="N234" s="34" t="n"/>
      <c r="O234" s="35" t="inlineStr">
        <is>
          <t>Mock</t>
        </is>
      </c>
      <c r="P234" s="35" t="inlineStr">
        <is>
          <t>Mock Rx20 UBU</t>
        </is>
      </c>
    </row>
    <row r="235" ht="409.6" customHeight="1" s="49">
      <c r="A235" s="33" t="n"/>
      <c r="B235" s="34" t="n"/>
      <c r="C235" s="35" t="n"/>
      <c r="D235" s="34" t="n"/>
      <c r="E235" s="34" t="n"/>
      <c r="F235" s="34" t="n"/>
      <c r="G235" s="34" t="n"/>
      <c r="H235" s="34" t="n"/>
      <c r="I235" s="33" t="n"/>
      <c r="J23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5" s="35" t="n"/>
      <c r="L235" s="34" t="n"/>
      <c r="M235" s="35" t="n"/>
      <c r="N235" s="34" t="n"/>
      <c r="O235" s="35" t="inlineStr">
        <is>
          <t>Mock</t>
        </is>
      </c>
      <c r="P235" s="35" t="inlineStr">
        <is>
          <t>Mock Rx20 UBU</t>
        </is>
      </c>
    </row>
    <row r="236" ht="409.6" customHeight="1" s="49">
      <c r="A236" s="33" t="n"/>
      <c r="B236" s="34" t="n"/>
      <c r="C236" s="35" t="n"/>
      <c r="D236" s="34" t="n"/>
      <c r="E236" s="34" t="n"/>
      <c r="F236" s="34" t="n"/>
      <c r="G236" s="34" t="n"/>
      <c r="H236" s="34" t="n"/>
      <c r="I236" s="33" t="n"/>
      <c r="J23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6" s="35" t="n"/>
      <c r="L236" s="34" t="n"/>
      <c r="M236" s="35" t="n"/>
      <c r="N236" s="34" t="n"/>
      <c r="O236" s="35" t="inlineStr">
        <is>
          <t>Mock</t>
        </is>
      </c>
      <c r="P236" s="35" t="inlineStr">
        <is>
          <t>Mock Rx20 UBU</t>
        </is>
      </c>
    </row>
    <row r="237" ht="409.6" customHeight="1" s="49">
      <c r="A237" s="33" t="n"/>
      <c r="B237" s="34" t="n"/>
      <c r="C237" s="35" t="n"/>
      <c r="D237" s="34" t="n"/>
      <c r="E237" s="34" t="n"/>
      <c r="F237" s="34" t="n"/>
      <c r="G237" s="34" t="n"/>
      <c r="H237" s="34" t="n"/>
      <c r="I237" s="33" t="n"/>
      <c r="J23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7" s="35" t="n"/>
      <c r="L237" s="34" t="n"/>
      <c r="M237" s="35" t="n"/>
      <c r="N237" s="34" t="n"/>
      <c r="O237" s="35" t="inlineStr">
        <is>
          <t>Mock</t>
        </is>
      </c>
      <c r="P237" s="35" t="inlineStr">
        <is>
          <t>Mock Rx20 UBU</t>
        </is>
      </c>
    </row>
    <row r="238" ht="409.6" customHeight="1" s="49">
      <c r="A238" s="33" t="n"/>
      <c r="B238" s="34" t="n"/>
      <c r="C238" s="35" t="n"/>
      <c r="D238" s="34" t="n"/>
      <c r="E238" s="34" t="n"/>
      <c r="F238" s="34" t="n"/>
      <c r="G238" s="34" t="n"/>
      <c r="H238" s="34" t="n"/>
      <c r="I238" s="33" t="n"/>
      <c r="J23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8" s="35" t="n"/>
      <c r="L238" s="34" t="n"/>
      <c r="M238" s="35" t="n"/>
      <c r="N238" s="34" t="n"/>
      <c r="O238" s="35" t="inlineStr">
        <is>
          <t>Mock</t>
        </is>
      </c>
      <c r="P238" s="35" t="inlineStr">
        <is>
          <t>Mock Rx20 UBU</t>
        </is>
      </c>
    </row>
    <row r="239" ht="409.6" customHeight="1" s="49">
      <c r="A239" s="33" t="n"/>
      <c r="B239" s="34" t="n"/>
      <c r="C239" s="35" t="n"/>
      <c r="D239" s="34" t="n"/>
      <c r="E239" s="34" t="n"/>
      <c r="F239" s="34" t="n"/>
      <c r="G239" s="34" t="n"/>
      <c r="H239" s="34" t="n"/>
      <c r="I239" s="33" t="n"/>
      <c r="J23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9" s="35" t="n"/>
      <c r="L239" s="34" t="n"/>
      <c r="M239" s="35" t="n"/>
      <c r="N239" s="34" t="n"/>
      <c r="O239" s="35" t="inlineStr">
        <is>
          <t>Mock</t>
        </is>
      </c>
      <c r="P239" s="35" t="inlineStr">
        <is>
          <t>Mock Rx20 UBU</t>
        </is>
      </c>
    </row>
    <row r="240" ht="409.6" customHeight="1" s="49">
      <c r="A240" s="33" t="n"/>
      <c r="B240" s="34" t="n"/>
      <c r="C240" s="35" t="n"/>
      <c r="D240" s="34" t="n"/>
      <c r="E240" s="34" t="n"/>
      <c r="F240" s="34" t="n"/>
      <c r="G240" s="34" t="n"/>
      <c r="H240" s="34" t="n"/>
      <c r="I240" s="33" t="n"/>
      <c r="J24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0" s="35" t="n"/>
      <c r="L240" s="34" t="n"/>
      <c r="M240" s="35" t="n"/>
      <c r="N240" s="34" t="n"/>
      <c r="O240" s="35" t="inlineStr">
        <is>
          <t>Mock</t>
        </is>
      </c>
      <c r="P240" s="35" t="inlineStr">
        <is>
          <t>Mock Rx20 UBU</t>
        </is>
      </c>
    </row>
    <row r="241" ht="409.6" customHeight="1" s="49">
      <c r="A241" s="33" t="n"/>
      <c r="B241" s="34" t="n"/>
      <c r="C241" s="35" t="n"/>
      <c r="D241" s="34" t="n"/>
      <c r="E241" s="34" t="n"/>
      <c r="F241" s="34" t="n"/>
      <c r="G241" s="34" t="n"/>
      <c r="H241" s="34" t="n"/>
      <c r="I241" s="33" t="n"/>
      <c r="J24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1" s="35" t="n"/>
      <c r="L241" s="34" t="n"/>
      <c r="M241" s="35" t="n"/>
      <c r="N241" s="34" t="n"/>
      <c r="O241" s="35" t="inlineStr">
        <is>
          <t>Mock</t>
        </is>
      </c>
      <c r="P241" s="35" t="inlineStr">
        <is>
          <t>Mock Rx20 UBU</t>
        </is>
      </c>
    </row>
    <row r="242" ht="409.6" customHeight="1" s="49">
      <c r="A242" s="33" t="n"/>
      <c r="B242" s="34" t="n"/>
      <c r="C242" s="35" t="n"/>
      <c r="D242" s="34" t="n"/>
      <c r="E242" s="34" t="n"/>
      <c r="F242" s="34" t="n"/>
      <c r="G242" s="34" t="n"/>
      <c r="H242" s="34" t="n"/>
      <c r="I242" s="33" t="n"/>
      <c r="J24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2" s="35" t="n"/>
      <c r="L242" s="34" t="n"/>
      <c r="M242" s="35" t="n"/>
      <c r="N242" s="34" t="n"/>
      <c r="O242" s="35" t="inlineStr">
        <is>
          <t>Mock</t>
        </is>
      </c>
      <c r="P242" s="35" t="inlineStr">
        <is>
          <t>Mock Rx20 UBU</t>
        </is>
      </c>
    </row>
    <row r="243" ht="409.6" customHeight="1" s="49">
      <c r="A243" s="33" t="n"/>
      <c r="B243" s="34" t="n"/>
      <c r="C243" s="35" t="n"/>
      <c r="D243" s="34" t="n"/>
      <c r="E243" s="34" t="n"/>
      <c r="F243" s="34" t="n"/>
      <c r="G243" s="34" t="n"/>
      <c r="H243" s="34" t="n"/>
      <c r="I243" s="33" t="n"/>
      <c r="J24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3" s="35" t="n"/>
      <c r="L243" s="34" t="n"/>
      <c r="M243" s="35" t="n"/>
      <c r="N243" s="34" t="n"/>
      <c r="O243" s="35" t="inlineStr">
        <is>
          <t>Mock</t>
        </is>
      </c>
      <c r="P243" s="35" t="inlineStr">
        <is>
          <t>Mock Rx20 UBU</t>
        </is>
      </c>
    </row>
    <row r="244" ht="409.6" customHeight="1" s="49">
      <c r="A244" s="33" t="n"/>
      <c r="B244" s="34" t="n"/>
      <c r="C244" s="35" t="n"/>
      <c r="D244" s="34" t="n"/>
      <c r="E244" s="34" t="n"/>
      <c r="F244" s="34" t="n"/>
      <c r="G244" s="34" t="n"/>
      <c r="H244" s="34" t="n"/>
      <c r="I244" s="33" t="n"/>
      <c r="J24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4" s="35" t="n"/>
      <c r="L244" s="34" t="n"/>
      <c r="M244" s="35" t="n"/>
      <c r="N244" s="34" t="n"/>
      <c r="O244" s="35" t="inlineStr">
        <is>
          <t>Mock</t>
        </is>
      </c>
      <c r="P244" s="35" t="inlineStr">
        <is>
          <t>Mock Rx20 UBU</t>
        </is>
      </c>
    </row>
    <row r="245" ht="409.6" customHeight="1" s="49">
      <c r="A245" s="33" t="n"/>
      <c r="B245" s="34" t="n"/>
      <c r="C245" s="35" t="n"/>
      <c r="D245" s="34" t="n"/>
      <c r="E245" s="34" t="n"/>
      <c r="F245" s="34" t="n"/>
      <c r="G245" s="34" t="n"/>
      <c r="H245" s="34" t="n"/>
      <c r="I245" s="33" t="n"/>
      <c r="J24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5" s="35" t="n"/>
      <c r="L245" s="34" t="n"/>
      <c r="M245" s="35" t="n"/>
      <c r="N245" s="34" t="n"/>
      <c r="O245" s="35" t="inlineStr">
        <is>
          <t>Mock</t>
        </is>
      </c>
      <c r="P245" s="35" t="inlineStr">
        <is>
          <t>Mock Rx20 UBU</t>
        </is>
      </c>
    </row>
    <row r="246" ht="409.6" customHeight="1" s="49">
      <c r="A246" s="33" t="n"/>
      <c r="B246" s="34" t="n"/>
      <c r="C246" s="35" t="n"/>
      <c r="D246" s="34" t="n"/>
      <c r="E246" s="34" t="n"/>
      <c r="F246" s="34" t="n"/>
      <c r="G246" s="34" t="n"/>
      <c r="H246" s="34" t="n"/>
      <c r="I246" s="33" t="n"/>
      <c r="J24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6" s="35" t="n"/>
      <c r="L246" s="34" t="n"/>
      <c r="M246" s="35" t="n"/>
      <c r="N246" s="34" t="n"/>
      <c r="O246" s="35" t="inlineStr">
        <is>
          <t>Mock</t>
        </is>
      </c>
      <c r="P246" s="35" t="inlineStr">
        <is>
          <t>Mock Rx20 UBU</t>
        </is>
      </c>
    </row>
    <row r="247" ht="409.6" customHeight="1" s="49">
      <c r="A247" s="33" t="n"/>
      <c r="B247" s="34" t="n"/>
      <c r="C247" s="35" t="n"/>
      <c r="D247" s="34" t="n"/>
      <c r="E247" s="34" t="n"/>
      <c r="F247" s="34" t="n"/>
      <c r="G247" s="34" t="n"/>
      <c r="H247" s="34" t="n"/>
      <c r="I247" s="33" t="n"/>
      <c r="J24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7" s="35" t="n"/>
      <c r="L247" s="34" t="n"/>
      <c r="M247" s="35" t="n"/>
      <c r="N247" s="34" t="n"/>
      <c r="O247" s="35" t="inlineStr">
        <is>
          <t>Mock</t>
        </is>
      </c>
      <c r="P247" s="35" t="inlineStr">
        <is>
          <t>Mock Rx20 UBU</t>
        </is>
      </c>
    </row>
    <row r="248" ht="409.6" customHeight="1" s="49">
      <c r="A248" s="33" t="n"/>
      <c r="B248" s="34" t="n"/>
      <c r="C248" s="35" t="n"/>
      <c r="D248" s="34" t="n"/>
      <c r="E248" s="34" t="n"/>
      <c r="F248" s="34" t="n"/>
      <c r="G248" s="34" t="n"/>
      <c r="H248" s="34" t="n"/>
      <c r="I248" s="33" t="n"/>
      <c r="J24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8" s="35" t="n"/>
      <c r="L248" s="34" t="n"/>
      <c r="M248" s="35" t="n"/>
      <c r="N248" s="34" t="n"/>
      <c r="O248" s="35" t="inlineStr">
        <is>
          <t>ข้อสอบจริง</t>
        </is>
      </c>
      <c r="P248" s="35" t="inlineStr">
        <is>
          <t>ปี 2567</t>
        </is>
      </c>
    </row>
    <row r="249" ht="409.6" customHeight="1" s="49"/>
    <row r="250" ht="409.6" customHeight="1" s="49"/>
    <row r="251" ht="409.6" customHeight="1" s="49"/>
    <row r="252" ht="409.6" customHeight="1" s="49"/>
    <row r="253" ht="409.6" customHeight="1" s="49"/>
    <row r="254" ht="409.6" customHeight="1" s="49"/>
    <row r="255" ht="409.6" customHeight="1" s="49"/>
    <row r="256" ht="409.6" customHeight="1" s="49"/>
    <row r="257" ht="409.6" customHeight="1" s="49"/>
    <row r="258" ht="409.6" customHeight="1" s="49"/>
    <row r="259" ht="409.6" customHeight="1" s="49"/>
    <row r="260" ht="409.6" customHeight="1" s="49"/>
    <row r="261" ht="409.6" customHeight="1" s="49"/>
    <row r="262" ht="409.6" customHeight="1" s="49"/>
    <row r="263" ht="409.6" customHeight="1" s="49"/>
    <row r="264" ht="409.6" customHeight="1" s="49"/>
    <row r="265" ht="409.6" customHeight="1" s="49"/>
    <row r="266" ht="409.6" customHeight="1" s="49"/>
    <row r="267" ht="409.6" customHeight="1" s="49"/>
    <row r="268" ht="409.6" customHeight="1" s="49"/>
    <row r="269" ht="409.6" customHeight="1" s="49"/>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Q225"/>
  <sheetViews>
    <sheetView topLeftCell="E1" workbookViewId="0">
      <pane ySplit="2" topLeftCell="A3" activePane="bottomLeft" state="frozen"/>
      <selection pane="bottomLeft" activeCell="A3" sqref="A3:P225"/>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35" t="n"/>
      <c r="D3" s="34" t="inlineStr">
        <is>
          <t>เคยใช้ยารักษาสิวใดมาก่อนหรือไม่</t>
        </is>
      </c>
      <c r="E3" s="34" t="inlineStr">
        <is>
          <t>รับประทานยาคุมกำเนิดอยู่หรือไม่</t>
        </is>
      </c>
      <c r="F3" s="34" t="inlineStr">
        <is>
          <t>ออกกำลังกายโดยวิธีใด</t>
        </is>
      </c>
      <c r="G3" s="34" t="inlineStr">
        <is>
          <t>เคยมีประวัติแพ้หรือเครื่องสำอางใดมาก่อนหรือไม่</t>
        </is>
      </c>
      <c r="H3" s="34" t="inlineStr">
        <is>
          <t>กำลังตั้งครรภ์อยู่หรือไม่ หรือวางแผนจะมีบุตรในช่วงนี้หรือไม่</t>
        </is>
      </c>
      <c r="I3" s="33" t="n">
        <v>5</v>
      </c>
      <c r="J3" s="34"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35" t="n"/>
      <c r="L3" s="34" t="inlineStr">
        <is>
          <t>Acne</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35" t="n"/>
      <c r="D4" s="34" t="inlineStr">
        <is>
          <t>Chloramphenicol</t>
        </is>
      </c>
      <c r="E4" s="34" t="inlineStr">
        <is>
          <t>Tetracycline</t>
        </is>
      </c>
      <c r="F4" s="34" t="inlineStr">
        <is>
          <t>Roxithromycin</t>
        </is>
      </c>
      <c r="G4" s="34" t="inlineStr">
        <is>
          <t>Norfloxacin</t>
        </is>
      </c>
      <c r="H4" s="34" t="inlineStr">
        <is>
          <t>Azithromycin</t>
        </is>
      </c>
      <c r="I4" s="33" t="inlineStr">
        <is>
          <t>2</t>
        </is>
      </c>
      <c r="J4" s="34"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35" t="n"/>
      <c r="L4" s="34" t="inlineStr">
        <is>
          <t>Acne</t>
        </is>
      </c>
      <c r="M4" s="35" t="inlineStr">
        <is>
          <t>Clinic</t>
        </is>
      </c>
      <c r="N4" s="34" t="inlineStr">
        <is>
          <t>ข้อ 2 Pharma Plus เล่มม่วง (เฉลยข้อ ข)</t>
        </is>
      </c>
      <c r="O4" s="35" t="inlineStr">
        <is>
          <t>Mock</t>
        </is>
      </c>
      <c r="P4" s="35" t="inlineStr">
        <is>
          <t>Pharma Plus เล่มม่วง</t>
        </is>
      </c>
    </row>
    <row r="5" ht="13.2" customHeight="1" s="49">
      <c r="A5" s="33" t="n">
        <v>3</v>
      </c>
      <c r="B5" s="34" t="inlineStr">
        <is>
          <t>กลไกการออกฤทธิ์ของยาในข้อ 2 เป็นอย่างไร</t>
        </is>
      </c>
      <c r="C5" s="35" t="n"/>
      <c r="D5" s="34" t="inlineStr">
        <is>
          <t>ขัดขวางการสร้างผนังเซลล์ของเชื้อแบคทีเรีย ทำให้เซลล์แตกง่าย</t>
        </is>
      </c>
      <c r="E5" s="34" t="inlineStr">
        <is>
          <t>ยับยั้งการสร้าง folate ซึ่งจำเป็นต่อการสร้าง DNA ของเชื้อแบคทีเรีย</t>
        </is>
      </c>
      <c r="F5" s="34" t="inlineStr">
        <is>
          <t>ยับยั้งการสร้างไขมันของเชื้อ</t>
        </is>
      </c>
      <c r="G5" s="34" t="inlineStr">
        <is>
          <t>ยับยั้งการสร้างโปรตีนที่ 30S</t>
        </is>
      </c>
      <c r="H5" s="34" t="inlineStr">
        <is>
          <t>ยับยั้งการสร้างโปรตีนที่ 50S</t>
        </is>
      </c>
      <c r="I5" s="33" t="n">
        <v>4</v>
      </c>
      <c r="J5" s="34"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5" t="n"/>
      <c r="L5" s="34" t="inlineStr">
        <is>
          <t>Acne</t>
        </is>
      </c>
      <c r="M5" s="35" t="inlineStr">
        <is>
          <t>Clinic</t>
        </is>
      </c>
      <c r="N5" s="34" t="inlineStr">
        <is>
          <t>ข้อ 3 Pharma Plus เล่มม่วง (เฉลยข้อ จ)</t>
        </is>
      </c>
      <c r="O5" s="35" t="inlineStr">
        <is>
          <t>Mock</t>
        </is>
      </c>
      <c r="P5" s="35" t="inlineStr">
        <is>
          <t>Pharma Plus เล่มม่วง</t>
        </is>
      </c>
    </row>
    <row r="6" ht="13.2" customHeight="1" s="49">
      <c r="A6" s="33" t="n">
        <v>4</v>
      </c>
      <c r="B6" s="34" t="inlineStr">
        <is>
          <t>ยาทา (topical) ใดที่ไม่มีฤทธิ์ antibacterial</t>
        </is>
      </c>
      <c r="C6" s="35" t="n"/>
      <c r="D6" s="34" t="inlineStr">
        <is>
          <t>Erythromycin cream</t>
        </is>
      </c>
      <c r="E6" s="34" t="inlineStr">
        <is>
          <t>Benzoyl peroxide gel</t>
        </is>
      </c>
      <c r="F6" s="34" t="inlineStr">
        <is>
          <t>Adapalene gel</t>
        </is>
      </c>
      <c r="G6" s="34" t="inlineStr">
        <is>
          <t>Azelaic acid cream</t>
        </is>
      </c>
      <c r="H6" s="34" t="inlineStr">
        <is>
          <t>Clindamycin gel</t>
        </is>
      </c>
      <c r="I6" s="33" t="inlineStr">
        <is>
          <t>3</t>
        </is>
      </c>
      <c r="J6" s="34"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35" t="n"/>
      <c r="L6" s="34" t="inlineStr">
        <is>
          <t>Acne</t>
        </is>
      </c>
      <c r="M6" s="35" t="inlineStr">
        <is>
          <t>Clinic</t>
        </is>
      </c>
      <c r="N6" s="34" t="inlineStr">
        <is>
          <t>ข้อ 4 Pharma Plus เล่มม่วง (เฉลยข้อ ค)</t>
        </is>
      </c>
      <c r="O6" s="35" t="inlineStr">
        <is>
          <t>Mock</t>
        </is>
      </c>
      <c r="P6" s="35" t="inlineStr">
        <is>
          <t>Pharma Plus เล่มม่วง</t>
        </is>
      </c>
    </row>
    <row r="7" ht="13.2" customHeight="1" s="49">
      <c r="A7" s="33" t="n">
        <v>5</v>
      </c>
      <c r="B7" s="34" t="inlineStr">
        <is>
          <t>คำแนะนำเกี่ยวกับยา ATB ชนิดกินเพื่อรักษาสิวในผู้ป่วยรายนี้ ข้อใดผิด</t>
        </is>
      </c>
      <c r="C7" s="35" t="n"/>
      <c r="D7" s="34" t="inlineStr">
        <is>
          <t>ควรกินต่อเนื่อง 3-4 เดือน</t>
        </is>
      </c>
      <c r="E7" s="34" t="inlineStr">
        <is>
          <t>ผลข้างเคียงที่พบได้บ่อยคือ N/V</t>
        </is>
      </c>
      <c r="F7" s="34" t="inlineStr">
        <is>
          <t>จะเริ่มเห็นผลของยาในเวลา 3-4 weeks</t>
        </is>
      </c>
      <c r="G7" s="34" t="inlineStr">
        <is>
          <t>การใช้ยาจะเริ่มขนาดต่ำ ๆ แล้วค่อยเพิ่มขนาดสูงขึ้น</t>
        </is>
      </c>
      <c r="H7" s="34" t="inlineStr">
        <is>
          <t>อาจทำให้การคุมกำเนิดด้วย OC ไม่ได้ผล</t>
        </is>
      </c>
      <c r="I7" s="33" t="n">
        <v>4</v>
      </c>
      <c r="J7" s="34"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35" t="n"/>
      <c r="L7" s="34" t="inlineStr">
        <is>
          <t>Acne</t>
        </is>
      </c>
      <c r="M7" s="35" t="inlineStr">
        <is>
          <t>Clinic</t>
        </is>
      </c>
      <c r="N7" s="34" t="inlineStr">
        <is>
          <t>ข้อ 5 Pharma Plus เล่มม่วง (เฉลยข้อ ง)</t>
        </is>
      </c>
      <c r="O7" s="35" t="inlineStr">
        <is>
          <t>Mock</t>
        </is>
      </c>
      <c r="P7" s="35" t="inlineStr">
        <is>
          <t>Pharma Plus เล่มม่วง</t>
        </is>
      </c>
    </row>
    <row r="8" ht="13.2" customHeight="1" s="49">
      <c r="A8" s="33" t="n">
        <v>6</v>
      </c>
      <c r="B8" s="34" t="inlineStr">
        <is>
          <t>เภสัชกรจ่ายยาทา isotretinoin ให้กับผู้ป่วย ข้อแนะนำใดที่ให้กับผู้ป่วยไม่ถูกต้อง</t>
        </is>
      </c>
      <c r="C8" s="35" t="n"/>
      <c r="D8" s="34" t="inlineStr">
        <is>
          <t>ทายาวันละ 1 ครั้ง ตอนเช้าโดยไม่ให้ใช้ร่วมกับครีมกันแดด</t>
        </is>
      </c>
      <c r="E8" s="34" t="inlineStr">
        <is>
          <t>อาจทำให้สิวมากขึ้นในช่วง 3-4 สัปดาห์แรกที่ใช้ยา</t>
        </is>
      </c>
      <c r="F8" s="34" t="inlineStr">
        <is>
          <t>ทายาทั่วหน้า ระวังอย่าให้เข้าตา</t>
        </is>
      </c>
      <c r="G8" s="34" t="inlineStr">
        <is>
          <t>อาจเกิดอาการข้างเคียง คือ หน้าแดง แสบ แห้งและลอก</t>
        </is>
      </c>
      <c r="H8" s="34" t="inlineStr">
        <is>
          <t>ยาจะได้ผลดีเมื่อใช้ประมาณ 3-4 เดือน</t>
        </is>
      </c>
      <c r="I8" s="33" t="inlineStr">
        <is>
          <t>1</t>
        </is>
      </c>
      <c r="J8" s="34"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35" t="n"/>
      <c r="L8" s="34" t="inlineStr">
        <is>
          <t>Acne</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ยา isotretinoin มีข้อควรระวังที่สำคัญในผู้ป่วยรายนี้คือข้อใด</t>
        </is>
      </c>
      <c r="C9" s="35" t="n"/>
      <c r="D9" s="34" t="inlineStr">
        <is>
          <t>Cardiac arrhythmia</t>
        </is>
      </c>
      <c r="E9" s="34" t="inlineStr">
        <is>
          <t>Rhabdomyolysis</t>
        </is>
      </c>
      <c r="F9" s="34" t="inlineStr">
        <is>
          <t>Hemorrhagic stroke</t>
        </is>
      </c>
      <c r="G9" s="34" t="inlineStr">
        <is>
          <t>Teratogenic effect</t>
        </is>
      </c>
      <c r="H9" s="34" t="inlineStr">
        <is>
          <t>Subarachnoid hemorrhage</t>
        </is>
      </c>
      <c r="I9" s="33" t="inlineStr">
        <is>
          <t>4</t>
        </is>
      </c>
      <c r="J9" s="34"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35" t="n"/>
      <c r="L9" s="34" t="inlineStr">
        <is>
          <t>Acne</t>
        </is>
      </c>
      <c r="M9" s="35" t="inlineStr">
        <is>
          <t>Clinic</t>
        </is>
      </c>
      <c r="N9" s="34" t="inlineStr">
        <is>
          <t>ข้อ 7 Pharma Plus เล่มม่วง (เฉลยข้อ ง)</t>
        </is>
      </c>
      <c r="O9" s="35" t="inlineStr">
        <is>
          <t>Mock</t>
        </is>
      </c>
      <c r="P9" s="35" t="inlineStr">
        <is>
          <t>Pharma Plus เล่มม่วง</t>
        </is>
      </c>
    </row>
    <row r="10" ht="13.2" customHeight="1" s="49">
      <c r="A10" s="33" t="n">
        <v>8</v>
      </c>
      <c r="B10" s="34" t="inlineStr">
        <is>
          <t>ผู้ป่วยหญิงไทย อายุ 28 ปี มาพบเภสัชกรที่ร้านยา เพื่อซื้อยารักษาสิว ข้อใดสัมพันธ์กับการเกิดสิวน้อยที่สุด</t>
        </is>
      </c>
      <c r="C10" s="35" t="n"/>
      <c r="D10" s="34" t="inlineStr">
        <is>
          <t>พันธุกรรม</t>
        </is>
      </c>
      <c r="E10" s="34" t="inlineStr">
        <is>
          <t>ยา steroid</t>
        </is>
      </c>
      <c r="F10" s="34" t="inlineStr">
        <is>
          <t>ฮอร์โมนเพศไม่สมดุล</t>
        </is>
      </c>
      <c r="G10" s="34" t="inlineStr">
        <is>
          <t>ภาวะเครียด</t>
        </is>
      </c>
      <c r="H10" s="34" t="inlineStr">
        <is>
          <t>อาหารประเภทโปรตีนสูง</t>
        </is>
      </c>
      <c r="I10" s="33" t="inlineStr">
        <is>
          <t>5</t>
        </is>
      </c>
      <c r="J10" s="34"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35" t="n"/>
      <c r="L10" s="34" t="inlineStr">
        <is>
          <t>Acne</t>
        </is>
      </c>
      <c r="M10" s="35" t="inlineStr">
        <is>
          <t>Clinic</t>
        </is>
      </c>
      <c r="N10" s="34" t="inlineStr">
        <is>
          <t>ข้อ 8 Pharma Plus เล่มม่วง (เฉลยข้อ จ)</t>
        </is>
      </c>
      <c r="O10" s="35" t="inlineStr">
        <is>
          <t>Mock</t>
        </is>
      </c>
      <c r="P10" s="35" t="inlineStr">
        <is>
          <t>Pharma Plus เล่มม่วง</t>
        </is>
      </c>
    </row>
    <row r="11" ht="13.2" customHeight="1" s="49">
      <c r="A11" s="33" t="n">
        <v>9</v>
      </c>
      <c r="B11" s="34" t="inlineStr">
        <is>
          <t>ข้อใดผิดเกี่ยวกับวิธีการรักษาสิว</t>
        </is>
      </c>
      <c r="C11" s="35" t="n"/>
      <c r="D11" s="34" t="inlineStr">
        <is>
          <t>การลดการทำงานของต่อมไขมัน</t>
        </is>
      </c>
      <c r="E11" s="34" t="inlineStr">
        <is>
          <t>สิวอักเสบและสิวไม่อักเสบ มีวิธีการรักษาแตกต่างกัน</t>
        </is>
      </c>
      <c r="F11" s="34" t="inlineStr">
        <is>
          <t>การรักษาสิวที่ดีต้องเริ่มต้นด้วย systemic antibiotic เท่านั้น</t>
        </is>
      </c>
      <c r="G11" s="34" t="inlineStr">
        <is>
          <t>มีฮอร์โมนบางชนิดใช้รักษาสิวได้</t>
        </is>
      </c>
      <c r="H11" s="34" t="inlineStr">
        <is>
          <t>การใช้ antibiotic รักษาต้องใช้ติดต่อกันเป็นระยะยาว</t>
        </is>
      </c>
      <c r="I11" s="33" t="inlineStr">
        <is>
          <t>3</t>
        </is>
      </c>
      <c r="J11" s="34"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35" t="n"/>
      <c r="L11" s="34" t="inlineStr">
        <is>
          <t>Acne</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ข้อใดผิดเกี่ยวกับ Isotretinoin ชนิดรับประทาน</t>
        </is>
      </c>
      <c r="C12" s="35" t="n"/>
      <c r="D12" s="34" t="inlineStr">
        <is>
          <t>เป็นอนุพันธ์ของ vitamin A ที่ดูดซึมได้ในทางเดินอาหาร</t>
        </is>
      </c>
      <c r="E12" s="34" t="inlineStr">
        <is>
          <t>จัดเป็น drug of choice สำหรับการรักษาสิว</t>
        </is>
      </c>
      <c r="F12" s="34" t="inlineStr">
        <is>
          <t>ใช้ได้กับสิวที่ไม่ตอบสนองต่อการรักษาด้วยวิธีอื่น</t>
        </is>
      </c>
      <c r="G12" s="34" t="inlineStr">
        <is>
          <t>ห้ามใช้ในคนไข้ที่ตั้งครรภ์</t>
        </is>
      </c>
      <c r="H12" s="34" t="inlineStr">
        <is>
          <t>ทำให้ระดับ serum triglyceride สูงขึ้น</t>
        </is>
      </c>
      <c r="I12" s="33" t="inlineStr">
        <is>
          <t>2</t>
        </is>
      </c>
      <c r="J12" s="34"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35" t="n"/>
      <c r="L12" s="34" t="inlineStr">
        <is>
          <t>Acne</t>
        </is>
      </c>
      <c r="M12" s="35" t="inlineStr">
        <is>
          <t>Clinic</t>
        </is>
      </c>
      <c r="N12" s="34" t="inlineStr">
        <is>
          <t>ข้อ 10 Pharma Plus เล่มม่วง (เฉลยข้อ ข)</t>
        </is>
      </c>
      <c r="O12" s="35" t="inlineStr">
        <is>
          <t>Mock</t>
        </is>
      </c>
      <c r="P12" s="35" t="inlineStr">
        <is>
          <t>Pharma Plus เล่มม่วง</t>
        </is>
      </c>
    </row>
    <row r="13" ht="13.2" customHeight="1" s="49">
      <c r="A13" s="33" t="n">
        <v>11</v>
      </c>
      <c r="B13" s="34" t="inlineStr">
        <is>
          <t>ข้อใดผิดเกี่ยวกับการใช้ฮอร์โมนรักษาสิว</t>
        </is>
      </c>
      <c r="C13" s="35" t="n"/>
      <c r="D13" s="34" t="inlineStr">
        <is>
          <t>ใช้ยาคุมกำเนิดที่มี cyproterone เป็นส่วนประกอบ เช่น Yasmin</t>
        </is>
      </c>
      <c r="E13" s="34" t="inlineStr">
        <is>
          <t>Spironolactone ออกฤทธิ์ต้าน androgen ซึ่งจะทำให้ขนาดของต่อมไขมันและปริมาณของไขมันลดลง</t>
        </is>
      </c>
      <c r="F13" s="34" t="inlineStr">
        <is>
          <t>Spironolactone ไม่ควรใช้ในผู้ชาย เนื่องจากทำให้เกิดอาการ loss of libido และ gynecomastia</t>
        </is>
      </c>
      <c r="G13" s="34" t="inlineStr">
        <is>
          <t>การใช้ฮอร์โมนรักษาสิวควรพิจารณาในผู้หญิงที่มีสิวและมีภาวะอื่นของ hyperandrogen เช่น hirsutism</t>
        </is>
      </c>
      <c r="H13" s="34" t="inlineStr">
        <is>
          <t>ปริมาณของ ethinyl estradiol (EE) ที่ใช้คือ 0.02-0.035 mg</t>
        </is>
      </c>
      <c r="I13" s="33" t="n">
        <v>1</v>
      </c>
      <c r="J13" s="34"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35" t="n"/>
      <c r="L13" s="34" t="inlineStr">
        <is>
          <t>Acne</t>
        </is>
      </c>
      <c r="M13" s="35" t="inlineStr">
        <is>
          <t>Clinic</t>
        </is>
      </c>
      <c r="N13" s="34" t="inlineStr">
        <is>
          <t>ข้อ 11 Pharma Plus เล่มม่วง (เฉลยข้อ ก)</t>
        </is>
      </c>
      <c r="O13" s="35" t="inlineStr">
        <is>
          <t>Mock</t>
        </is>
      </c>
      <c r="P13" s="35" t="inlineStr">
        <is>
          <t>Pharma Plus เล่มม่วง</t>
        </is>
      </c>
    </row>
    <row r="14" ht="13.2" customHeight="1" s="49">
      <c r="A14" s="33" t="n">
        <v>12</v>
      </c>
      <c r="B14" s="34" t="inlineStr">
        <is>
          <t>ถ้าเภสัชกรพิจารณาให้ยา tetracycline แก่ผู้ป่วยข้อใดคือคำแนะนำที่ไม่ถูกต้อง</t>
        </is>
      </c>
      <c r="C14" s="35" t="n"/>
      <c r="D14" s="34" t="inlineStr">
        <is>
          <t>ควรหลีกเลี่ยงแสงแดด</t>
        </is>
      </c>
      <c r="E14" s="34" t="inlineStr">
        <is>
          <t>ไม่ควรรับประทานพร้อมนมหรือยาลดกรด</t>
        </is>
      </c>
      <c r="F14" s="34" t="inlineStr">
        <is>
          <t>ถ้าเป็นผู้หญิงที่รับประทานยาคุมกำเนิด ควรแนะนำให้คุมกำเนิดวิธีอื่นร่วมด้วย</t>
        </is>
      </c>
      <c r="G14" s="34" t="inlineStr">
        <is>
          <t>แนะนำให้ใช้ครีมกันแดด</t>
        </is>
      </c>
      <c r="H14" s="34" t="inlineStr">
        <is>
          <t>สามารถใช้ในหญิงมีครรภ์และหญิงให้นมบุตรได้</t>
        </is>
      </c>
      <c r="I14" s="33" t="n">
        <v>5</v>
      </c>
      <c r="J14" s="34"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5" t="n"/>
      <c r="L14" s="34" t="inlineStr">
        <is>
          <t>Acne</t>
        </is>
      </c>
      <c r="M14" s="35" t="inlineStr">
        <is>
          <t>Clinic</t>
        </is>
      </c>
      <c r="N14" s="34" t="inlineStr">
        <is>
          <t>ข้อ 12 Pharma Plus เล่มม่วง (เฉลยข้อ จ)</t>
        </is>
      </c>
      <c r="O14" s="35" t="inlineStr">
        <is>
          <t>Mock</t>
        </is>
      </c>
      <c r="P14" s="35" t="inlineStr">
        <is>
          <t>Pharma Plus เล่มม่วง</t>
        </is>
      </c>
    </row>
    <row r="15" ht="13.2" customHeight="1" s="49">
      <c r="A15" s="33" t="n">
        <v>13</v>
      </c>
      <c r="B15" s="34" t="inlineStr">
        <is>
          <t>ยาครีม isotretinoin 0.05% cream จัดเป็นยาประเภทใดตาม พรบ.ยา</t>
        </is>
      </c>
      <c r="C15" s="35" t="n"/>
      <c r="D15" s="34" t="inlineStr">
        <is>
          <t>ยาใช้ภายนอกที่ไม่ใช่ยาอันตราย</t>
        </is>
      </c>
      <c r="E15" s="34" t="inlineStr">
        <is>
          <t>ยาใช้ภายนอกและยาอันตราย</t>
        </is>
      </c>
      <c r="F15" s="34" t="inlineStr">
        <is>
          <t>ยาใช้ภายนอกและยาควบคุมพิเศษ</t>
        </is>
      </c>
      <c r="G15" s="34" t="inlineStr">
        <is>
          <t>ยาใช้เฉพาะที่และยาอันตราย</t>
        </is>
      </c>
      <c r="H15" s="34" t="inlineStr">
        <is>
          <t>ยาใช้เฉพาะที่และยาควบคุมพิเศษ</t>
        </is>
      </c>
      <c r="I15" s="33" t="inlineStr">
        <is>
          <t>2</t>
        </is>
      </c>
      <c r="J15" s="34"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35" t="n"/>
      <c r="L15" s="34" t="inlineStr">
        <is>
          <t>Acne</t>
        </is>
      </c>
      <c r="M15" s="35" t="inlineStr">
        <is>
          <t>Clinic</t>
        </is>
      </c>
      <c r="N15" s="34" t="inlineStr">
        <is>
          <t>ข้อ 13 Pharma Plus เล่มม่วง (เฉลยข้อ ข)</t>
        </is>
      </c>
      <c r="O15" s="35" t="inlineStr">
        <is>
          <t>Mock</t>
        </is>
      </c>
      <c r="P15" s="35" t="inlineStr">
        <is>
          <t>Pharma Plus เล่มม่วง</t>
        </is>
      </c>
    </row>
    <row r="16" ht="13.2" customHeight="1" s="49">
      <c r="A16" s="33" t="n">
        <v>14</v>
      </c>
      <c r="B16"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35" t="n"/>
      <c r="D16" s="34" t="inlineStr">
        <is>
          <t>Alkaloid</t>
        </is>
      </c>
      <c r="E16" s="34" t="inlineStr">
        <is>
          <t>Flavonoid</t>
        </is>
      </c>
      <c r="F16" s="34" t="inlineStr">
        <is>
          <t>Glycoside</t>
        </is>
      </c>
      <c r="G16" s="34" t="inlineStr">
        <is>
          <t>Retinoid</t>
        </is>
      </c>
      <c r="H16" s="34" t="inlineStr">
        <is>
          <t>Terpenoid</t>
        </is>
      </c>
      <c r="I16" s="33" t="inlineStr">
        <is>
          <t>4</t>
        </is>
      </c>
      <c r="J16" s="34"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35" t="n"/>
      <c r="L16" s="34" t="inlineStr">
        <is>
          <t>Acne</t>
        </is>
      </c>
      <c r="M16" s="35" t="inlineStr">
        <is>
          <t>Clinic</t>
        </is>
      </c>
      <c r="N16" s="34" t="inlineStr">
        <is>
          <t>ข้อ 14 Pharma Plus เล่มม่วง (เฉลยข้อ ง)</t>
        </is>
      </c>
      <c r="O16" s="35" t="inlineStr">
        <is>
          <t>Mock</t>
        </is>
      </c>
      <c r="P16" s="35" t="inlineStr">
        <is>
          <t>Pharma Plus เล่มม่วง</t>
        </is>
      </c>
    </row>
    <row r="17" ht="13.2" customHeight="1" s="49">
      <c r="A17" s="33" t="n">
        <v>15</v>
      </c>
      <c r="B17"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35" t="n"/>
      <c r="D17" s="34" t="inlineStr">
        <is>
          <t>Isotretinoin ออกฤทธิ์ลดการหลั่ง sebum</t>
        </is>
      </c>
      <c r="E17" s="34" t="inlineStr">
        <is>
          <t>Benzoyl peroxide ออกฤทธิ์โดยไปย่อย comedone และเร่งการแบ่งตัวของepithelial cell จึงลดการอุดตันของสิว</t>
        </is>
      </c>
      <c r="F17" s="34" t="inlineStr">
        <is>
          <t>Doxycycline ออกฤทธิ์โดยฆ่าเชื้อ P. acnes แต่ไม่มีฤทธิ์ต้านการทำงานของฮอร์โมนเพศชาย</t>
        </is>
      </c>
      <c r="G17" s="34" t="inlineStr">
        <is>
          <t>Isotretinoin สามารถเสริมฤทธิ์ต้านการอักเสบของ benzoyl peroxide</t>
        </is>
      </c>
      <c r="H17" s="34" t="inlineStr">
        <is>
          <t>Clindamycin ออกฤทธิ์ยับยั้งการสร้างไขมัน</t>
        </is>
      </c>
      <c r="I17" s="33" t="n">
        <v>3</v>
      </c>
      <c r="J17" s="34"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35" t="n"/>
      <c r="L17" s="34" t="inlineStr">
        <is>
          <t>Acne</t>
        </is>
      </c>
      <c r="M17" s="35" t="inlineStr">
        <is>
          <t>Clinic</t>
        </is>
      </c>
      <c r="N17" s="34" t="inlineStr">
        <is>
          <t>ข้อ 15 Pharma Plus เล่มม่วง (เฉลยข้อ ค)</t>
        </is>
      </c>
      <c r="O17" s="35" t="inlineStr">
        <is>
          <t>Mock</t>
        </is>
      </c>
      <c r="P17" s="35" t="inlineStr">
        <is>
          <t>Pharma Plus เล่มม่วง</t>
        </is>
      </c>
    </row>
    <row r="18" ht="13.2" customHeight="1" s="49">
      <c r="A18" s="33" t="n">
        <v>16</v>
      </c>
      <c r="B18"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35" t="n"/>
      <c r="D18" s="34" t="inlineStr">
        <is>
          <t>Anti-inflammation</t>
        </is>
      </c>
      <c r="E18" s="34" t="inlineStr">
        <is>
          <t>Antimicrobial</t>
        </is>
      </c>
      <c r="F18" s="34" t="inlineStr">
        <is>
          <t>Antioxidant</t>
        </is>
      </c>
      <c r="G18" s="34" t="inlineStr">
        <is>
          <t>Astringent</t>
        </is>
      </c>
      <c r="H18" s="34" t="inlineStr">
        <is>
          <t>Comedolytic</t>
        </is>
      </c>
      <c r="I18" s="33" t="inlineStr">
        <is>
          <t>5</t>
        </is>
      </c>
      <c r="J18" s="34"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35" t="n"/>
      <c r="L18" s="34" t="inlineStr">
        <is>
          <t>Acne</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35" t="n"/>
      <c r="D19" s="34" t="inlineStr">
        <is>
          <t>Comedonal acne</t>
        </is>
      </c>
      <c r="E19" s="34" t="inlineStr">
        <is>
          <t>Non-inflammatory acne</t>
        </is>
      </c>
      <c r="F19" s="34" t="inlineStr">
        <is>
          <t>Papular acne</t>
        </is>
      </c>
      <c r="G19" s="34" t="inlineStr">
        <is>
          <t>Pustule acne</t>
        </is>
      </c>
      <c r="H19" s="34" t="inlineStr">
        <is>
          <t>Nodulocystic acne</t>
        </is>
      </c>
      <c r="I19" s="33" t="inlineStr">
        <is>
          <t>5</t>
        </is>
      </c>
      <c r="J19" s="34"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35" t="n"/>
      <c r="L19" s="34" t="inlineStr">
        <is>
          <t>Acne</t>
        </is>
      </c>
      <c r="M19" s="35" t="inlineStr">
        <is>
          <t>Clinic</t>
        </is>
      </c>
      <c r="N19" s="34" t="inlineStr">
        <is>
          <t>ข้อ 17 Pharma Plus เล่มม่วง (เฉลยข้อ จ)</t>
        </is>
      </c>
      <c r="O19" s="35" t="inlineStr">
        <is>
          <t>Mock</t>
        </is>
      </c>
      <c r="P19" s="35" t="inlineStr">
        <is>
          <t>Pharma Plus เล่มม่วง</t>
        </is>
      </c>
    </row>
    <row r="20" ht="13.2" customHeight="1" s="49">
      <c r="A20" s="33" t="n">
        <v>18</v>
      </c>
      <c r="B20"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35" t="n"/>
      <c r="D20" s="34" t="inlineStr">
        <is>
          <t>ขนาดยารวมในผู้ป่วยปกติคือ 120-150 มก./กก.</t>
        </is>
      </c>
      <c r="E20" s="34" t="inlineStr">
        <is>
          <t>ผู้หญิงที่รับประทานยานี้ต้องคุมกำเนิดโดยวิธีอื่น ๆ ยกเว้นการรับประทานยาคุมกำเนิด</t>
        </is>
      </c>
      <c r="F20" s="34" t="inlineStr">
        <is>
          <t>ผู้ป่วยควรหลีกเลี่ยงการถูกแสงแดด เนื่องจากอาจเกิดภาวะผิวหนังไวต่อแสง</t>
        </is>
      </c>
      <c r="G20" s="34" t="inlineStr">
        <is>
          <t>อาการข้างเคียงที่พบได้บ่อยได้แก่ หน้าแห้ง ริมฝีปากลอก</t>
        </is>
      </c>
      <c r="H20" s="34" t="inlineStr">
        <is>
          <t>อาจมีระดับไตรกลีเซอไรด์ในเลือดสูง</t>
        </is>
      </c>
      <c r="I20" s="33" t="n">
        <v>2</v>
      </c>
      <c r="J20" s="34"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35" t="n"/>
      <c r="L20" s="34" t="inlineStr">
        <is>
          <t>Acne</t>
        </is>
      </c>
      <c r="M20" s="35" t="inlineStr">
        <is>
          <t>Clinic</t>
        </is>
      </c>
      <c r="N20" s="34" t="inlineStr">
        <is>
          <t>ข้อ 18 Pharma Plus เล่มม่วง (เฉลยข้อ ข)</t>
        </is>
      </c>
      <c r="O20" s="35" t="inlineStr">
        <is>
          <t>Mock</t>
        </is>
      </c>
      <c r="P20" s="35" t="inlineStr">
        <is>
          <t>Pharma Plus เล่มม่วง</t>
        </is>
      </c>
    </row>
    <row r="21" ht="13.2" customHeight="1" s="49">
      <c r="A21" s="33" t="n">
        <v>19</v>
      </c>
      <c r="B21"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35" t="n"/>
      <c r="D21" s="34" t="inlineStr">
        <is>
          <t>Chloramphenicol gel</t>
        </is>
      </c>
      <c r="E21" s="34" t="inlineStr">
        <is>
          <t>Erythromycin cream</t>
        </is>
      </c>
      <c r="F21" s="34" t="inlineStr">
        <is>
          <t>Benzoyl peroxide cream</t>
        </is>
      </c>
      <c r="G21" s="34" t="inlineStr">
        <is>
          <t>Benzoyl peroxide hydrophase gel</t>
        </is>
      </c>
      <c r="H21" s="34" t="inlineStr">
        <is>
          <t>Isotretinoin cream</t>
        </is>
      </c>
      <c r="I21" s="33" t="inlineStr">
        <is>
          <t>2</t>
        </is>
      </c>
      <c r="J21" s="34"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35" t="n"/>
      <c r="L21" s="34" t="inlineStr">
        <is>
          <t>Acne</t>
        </is>
      </c>
      <c r="M21" s="35" t="inlineStr">
        <is>
          <t>Clinic</t>
        </is>
      </c>
      <c r="N21" s="34" t="inlineStr">
        <is>
          <t>ข้อ 19 Pharma Plus เล่มม่วง (เฉลยข้อ ข)</t>
        </is>
      </c>
      <c r="O21" s="35" t="inlineStr">
        <is>
          <t>Mock</t>
        </is>
      </c>
      <c r="P21" s="35" t="inlineStr">
        <is>
          <t>Pharma Plus เล่มม่วง</t>
        </is>
      </c>
    </row>
    <row r="22" ht="13.2" customHeight="1" s="49">
      <c r="A22" s="33" t="n">
        <v>20</v>
      </c>
      <c r="B22" s="34"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35" t="n"/>
      <c r="D22" s="34" t="inlineStr">
        <is>
          <t>สิวเป็นความผิดปกติของผิวหนังที่พบการอักเสบของรูขุมขนและต่อมไขมัน (Pilosebaceous unit)</t>
        </is>
      </c>
      <c r="E22" s="34" t="inlineStr">
        <is>
          <t>ภาวะที่ร่างกายมีฮอร์โมน estrogen สูงขึ้นจะทำให้การหลั่ง chemotactic factors สำหรับ PMN เพิ่มขึ้น</t>
        </is>
      </c>
      <c r="F22" s="34" t="inlineStr">
        <is>
          <t>P. acnes จะย่อยสลาย sebum ให้เป็น glycerol และ free fatty acid ซึ่ง glycerol จะระคายเคืองและทำให้เกิดการอักเสบของผิวหนัง</t>
        </is>
      </c>
      <c r="G22" s="34" t="inlineStr">
        <is>
          <t>ส่วนประกอบสำคัญในยาคุมกำเนิดที่กระตุ้นทำให้เกิดสิวคือ ฮอร์โมน progesterone</t>
        </is>
      </c>
      <c r="H22" s="34" t="inlineStr">
        <is>
          <t>กรณีที่ follicular canal มีการขยายตัว จะเป็นสิวชนิด open comedone ซึ่งมักมีการอักเสbร่วมด้วย</t>
        </is>
      </c>
      <c r="I22" s="33" t="n">
        <v>1</v>
      </c>
      <c r="J22" s="34"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35" t="n"/>
      <c r="L22" s="34" t="inlineStr">
        <is>
          <t>Acne</t>
        </is>
      </c>
      <c r="M22" s="35" t="inlineStr">
        <is>
          <t>Clinic</t>
        </is>
      </c>
      <c r="N22" s="34" t="inlineStr">
        <is>
          <t>ข้อ 20 Pharma Plus เล่มม่วง (เฉลยข้อ ก)</t>
        </is>
      </c>
      <c r="O22" s="35" t="inlineStr">
        <is>
          <t>Mock</t>
        </is>
      </c>
      <c r="P22" s="35" t="inlineStr">
        <is>
          <t>Pharma Plus เล่มม่วง</t>
        </is>
      </c>
    </row>
    <row r="23" ht="13.2" customHeight="1" s="49">
      <c r="A23" s="33" t="n">
        <v>21</v>
      </c>
      <c r="B23" s="34"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35" t="n"/>
      <c r="D23" s="34" t="inlineStr">
        <is>
          <t>การรับประทานยาฆ่าเชื้อ</t>
        </is>
      </c>
      <c r="E23" s="34" t="inlineStr">
        <is>
          <t>การอดนอน</t>
        </is>
      </c>
      <c r="F23" s="34" t="inlineStr">
        <is>
          <t>การดื่มน้ำอัดลม</t>
        </is>
      </c>
      <c r="G23" s="34" t="inlineStr">
        <is>
          <t>มีฮอร์โมน androgen</t>
        </is>
      </c>
      <c r="H23" s="34" t="inlineStr">
        <is>
          <t>การที่ประจำเดือนมาไม่สม่ำเสมอ</t>
        </is>
      </c>
      <c r="I23" s="33" t="inlineStr">
        <is>
          <t>4</t>
        </is>
      </c>
      <c r="J23" s="34"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35" t="n"/>
      <c r="L23" s="34" t="inlineStr">
        <is>
          <t>Acne</t>
        </is>
      </c>
      <c r="M23" s="35" t="inlineStr">
        <is>
          <t>Clinic</t>
        </is>
      </c>
      <c r="N23" s="34" t="inlineStr">
        <is>
          <t>ข้อ 21 Pharma Plus เล่มม่วง (เฉลยข้อ ง)</t>
        </is>
      </c>
      <c r="O23" s="35" t="inlineStr">
        <is>
          <t>Mock</t>
        </is>
      </c>
      <c r="P23" s="35" t="inlineStr">
        <is>
          <t>Pharma Plus เล่มม่วง</t>
        </is>
      </c>
    </row>
    <row r="24" ht="13.2" customHeight="1" s="49">
      <c r="A24" s="33" t="n">
        <v>22</v>
      </c>
      <c r="B24" s="34" t="inlineStr">
        <is>
          <t>ข้อใดถูกต้องเกี่ยวกับการรักษาสิว</t>
        </is>
      </c>
      <c r="C24" s="35" t="n"/>
      <c r="D24" s="34" t="inlineStr">
        <is>
          <t>เป้าหมายของการรักษาคือเพื่อรักษาสิวและป้องกันการเกิดสิวขึ้นเพิ่ม</t>
        </is>
      </c>
      <c r="E24" s="34" t="inlineStr">
        <is>
          <t>หลักการรักษาคือ การกำจัดความมันบนใบหน้าให้หมดไปโดยสิ้นเชิง</t>
        </is>
      </c>
      <c r="F24" s="34" t="inlineStr">
        <is>
          <t>ผู้ป่วยทุกรายที่เป็นสิวควรได้รับยาต้านจุลชีพชนิดรับประทาน</t>
        </is>
      </c>
      <c r="G24" s="34" t="inlineStr">
        <is>
          <t>การใช้ยาเฉพาะที่ต้องให้เพียงชนิดใดชนิดหนึ่งเพียงอย่างเดียว</t>
        </is>
      </c>
      <c r="H24" s="34" t="inlineStr">
        <is>
          <t>ผู้ป่วยหญิงที่เป็นสิวทุกรายควรได้รับยาที่มีฤทธิ์ต้านฮอร์โมนโครโดเจน</t>
        </is>
      </c>
      <c r="I24" s="33" t="inlineStr">
        <is>
          <t>1</t>
        </is>
      </c>
      <c r="J24" s="34"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35" t="n"/>
      <c r="L24" s="34" t="inlineStr">
        <is>
          <t>Acne</t>
        </is>
      </c>
      <c r="M24" s="35" t="inlineStr">
        <is>
          <t>Clinic</t>
        </is>
      </c>
      <c r="N24" s="34" t="inlineStr">
        <is>
          <t>ข้อ 22 Pharma Plus เล่มม่วง (เฉลยข้อ ก)</t>
        </is>
      </c>
      <c r="O24" s="35" t="inlineStr">
        <is>
          <t>Mock</t>
        </is>
      </c>
      <c r="P24" s="35" t="inlineStr">
        <is>
          <t>Pharma Plus เล่มม่วง</t>
        </is>
      </c>
    </row>
    <row r="25" ht="13.2" customHeight="1" s="49">
      <c r="A25" s="33" t="n">
        <v>23</v>
      </c>
      <c r="B25" s="34" t="inlineStr">
        <is>
          <t>ผู้ป่วยรายนี้ควรได้รับยาใดในการรักษาสิว จึงจะเหมาะสมที่สุด</t>
        </is>
      </c>
      <c r="C25" s="35" t="n"/>
      <c r="D25" s="34" t="inlineStr">
        <is>
          <t>รับประทานยา antibacterial ร่วมกับทายา isotretinoin</t>
        </is>
      </c>
      <c r="E25" s="34" t="inlineStr">
        <is>
          <t>รับประทานยา antibacterial ร่วมกับทายา benzoyl peroxide</t>
        </is>
      </c>
      <c r="F25" s="34" t="inlineStr">
        <is>
          <t>รับประทานยา tretinoin ร่วมกับทายา antibacterial</t>
        </is>
      </c>
      <c r="G25" s="34" t="inlineStr">
        <is>
          <t>ทายา isotretinoin ร่วมกับทายา antibacterial</t>
        </is>
      </c>
      <c r="H25" s="34" t="inlineStr">
        <is>
          <t>ทายา isotretinoin ร่วมกับทายา benzoyl peroxide</t>
        </is>
      </c>
      <c r="I25" s="33" t="n">
        <v>2</v>
      </c>
      <c r="J25" s="34"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35" t="n"/>
      <c r="L25" s="34" t="inlineStr">
        <is>
          <t>Acne</t>
        </is>
      </c>
      <c r="M25" s="35" t="inlineStr">
        <is>
          <t>Clinic</t>
        </is>
      </c>
      <c r="N25" s="34" t="inlineStr">
        <is>
          <t>ข้อ 23 Pharma Plus เล่มม่วง (เฉลยข้อ ก ข)</t>
        </is>
      </c>
      <c r="O25" s="35" t="inlineStr">
        <is>
          <t>Mock</t>
        </is>
      </c>
      <c r="P25" s="35" t="inlineStr">
        <is>
          <t>Pharma Plus เล่มม่วง</t>
        </is>
      </c>
    </row>
    <row r="26" ht="13.2" customHeight="1" s="49">
      <c r="A26" s="33" t="n">
        <v>24</v>
      </c>
      <c r="B26" s="34" t="inlineStr">
        <is>
          <t>ข้อใดไม่ถูกต้องเกี่ยวกับรักษาสิว</t>
        </is>
      </c>
      <c r="C26" s="35" t="n"/>
      <c r="D26" s="34" t="inlineStr">
        <is>
          <t>Benzoyl peroxide เป็นยาที่มี antibacterial effect เป็นหลัก ฤทธิ์รองลงมาเป็น comedolytic และ exfoliative effect</t>
        </is>
      </c>
      <c r="E26" s="34" t="inlineStr">
        <is>
          <t>Isotretinoin และ tretinoin เป็นอนุพันธ์ของ retinoid ที่มี comedolytic effect</t>
        </is>
      </c>
      <c r="F26" s="34" t="inlineStr">
        <is>
          <t>Systemic antibacterial ที่ได้ผลดีในการรักษาสิวอักเสบคือ tetracycline, erythromycin และ clindamycin</t>
        </is>
      </c>
      <c r="G26" s="34" t="inlineStr">
        <is>
          <t>การใช้ benzoyl peroxide ร่วมกับ tretinoin จะช่วยเสริมฤทธิ์กันได้ดี</t>
        </is>
      </c>
      <c r="H26" s="34" t="inlineStr">
        <is>
          <t>Cyproterone acetate เป็น progesterone ที่มี anti-androgenic effect เนื่องจากไปแย่งจับตัวรับของ dihydrotestosterone</t>
        </is>
      </c>
      <c r="I26" s="33" t="inlineStr">
        <is>
          <t>4</t>
        </is>
      </c>
      <c r="J26" s="34"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35" t="n"/>
      <c r="L26" s="34" t="inlineStr">
        <is>
          <t>Acne</t>
        </is>
      </c>
      <c r="M26" s="35" t="inlineStr">
        <is>
          <t>Clinic</t>
        </is>
      </c>
      <c r="N26" s="34" t="inlineStr">
        <is>
          <t>ข้อ 24 Pharma Plus เล่มม่วง (เฉลยข้อ ง)</t>
        </is>
      </c>
      <c r="O26" s="35" t="inlineStr">
        <is>
          <t>Mock</t>
        </is>
      </c>
      <c r="P26" s="35" t="inlineStr">
        <is>
          <t>Pharma Plus เล่มม่วง</t>
        </is>
      </c>
    </row>
    <row r="27" ht="13.2" customHeight="1" s="49">
      <c r="A27" s="33" t="n">
        <v>25</v>
      </c>
      <c r="B27" s="34" t="inlineStr">
        <is>
          <t>คำแนะนำในการรักษาสิวที่ไม่เหมาะสมคือ</t>
        </is>
      </c>
      <c r="C27" s="35" t="n"/>
      <c r="D27" s="34" t="inlineStr">
        <is>
          <t>การทา benzoyl peroxide ในขณะที่ยังล้างหน้าไม่แห้งสนิทจะช่วยเพิ่มการระคายเคือง</t>
        </is>
      </c>
      <c r="E27" s="34" t="inlineStr">
        <is>
          <t>ควรทา antibacterial agent หลังล้างหน้าเพื่อให้สามารถดูดซึมเข้าสู่ผิวหนังได้ดี</t>
        </is>
      </c>
      <c r="F27" s="34" t="inlineStr">
        <is>
          <t>ควรทา tretinoin ในขณะผิวแห้ง โดยกรณีที่ผู้ป่วยมีผิวมัน ควรเลือกใช้ผลิตภัณฑ์ที่เป็นครีม</t>
        </is>
      </c>
      <c r="G27" s="34" t="inlineStr">
        <is>
          <t>ไม่ควรให้สตรีมีครรภ์รับประทานยา isotretinoin เนื่องจากอาจมีผลเสียต่อทารกในครรภ์</t>
        </is>
      </c>
      <c r="H27" s="34" t="inlineStr">
        <is>
          <t>ผู้ป่วยที่ทายา adapalene ควรหลีกเลี่ยงแสงแดด และไม่ควรใช้ยานี้ในสตรีมีครรภ์หรือให้นมบุตร</t>
        </is>
      </c>
      <c r="I27" s="33" t="n">
        <v>3</v>
      </c>
      <c r="J27" s="34"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35" t="n"/>
      <c r="L27" s="34" t="inlineStr">
        <is>
          <t>Acne</t>
        </is>
      </c>
      <c r="M27" s="35" t="inlineStr">
        <is>
          <t>Clinic</t>
        </is>
      </c>
      <c r="N27" s="34" t="inlineStr">
        <is>
          <t>ข้อ 25 Pharma Plus เล่มม่วง (เฉลยข้อ ข)</t>
        </is>
      </c>
      <c r="O27" s="35" t="inlineStr">
        <is>
          <t>Mock</t>
        </is>
      </c>
      <c r="P27" s="35" t="inlineStr">
        <is>
          <t>Pharma Plus เล่มม่วง</t>
        </is>
      </c>
    </row>
    <row r="28" ht="13.2" customHeight="1" s="49">
      <c r="A28" s="33" t="n">
        <v>26</v>
      </c>
      <c r="B28" s="34"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35" t="n"/>
      <c r="D28" s="34" t="inlineStr">
        <is>
          <t>บัวบก</t>
        </is>
      </c>
      <c r="E28" s="34" t="inlineStr">
        <is>
          <t>ขมิ้นชัน</t>
        </is>
      </c>
      <c r="F28" s="34" t="inlineStr">
        <is>
          <t>ว่านหางจระเข้</t>
        </is>
      </c>
      <c r="G28" s="34" t="inlineStr">
        <is>
          <t>หม่อน</t>
        </is>
      </c>
      <c r="H28" s="34" t="inlineStr">
        <is>
          <t>แตงกวา</t>
        </is>
      </c>
      <c r="I28" s="33" t="inlineStr">
        <is>
          <t>1</t>
        </is>
      </c>
      <c r="J28" s="34"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35" t="n"/>
      <c r="L28" s="34" t="inlineStr">
        <is>
          <t>Acne</t>
        </is>
      </c>
      <c r="M28" s="35" t="inlineStr">
        <is>
          <t>Clinic</t>
        </is>
      </c>
      <c r="N28" s="34" t="inlineStr">
        <is>
          <t>ข้อ 26 Pharma Plus เล่มม่วง (เฉลยข้อ ก)</t>
        </is>
      </c>
      <c r="O28" s="35" t="inlineStr">
        <is>
          <t>Mock</t>
        </is>
      </c>
      <c r="P28" s="35" t="inlineStr">
        <is>
          <t>Pharma Plus เล่มม่วง</t>
        </is>
      </c>
    </row>
    <row r="29" ht="13.2" customHeight="1" s="49">
      <c r="A29" s="33" t="n">
        <v>27</v>
      </c>
      <c r="B29" s="34" t="inlineStr">
        <is>
          <t>อาหารประเภทใดที่ต้องแนะนำให้ผู้ป่วยรายนี้งดหรือบริโภคให้น้อยลง</t>
        </is>
      </c>
      <c r="C29" s="35" t="n"/>
      <c r="D29" s="34" t="inlineStr">
        <is>
          <t>อาหารที่มีไขมันและคาร์โบไฮเดรตสูง</t>
        </is>
      </c>
      <c r="E29" s="34" t="inlineStr">
        <is>
          <t>อาหารที่มีโปรตีนและไฟเบอร์สูง</t>
        </is>
      </c>
      <c r="F29" s="34" t="inlineStr">
        <is>
          <t>อาหารที่มีวิตามิน และ แร่ธาตุสูง</t>
        </is>
      </c>
      <c r="G29" s="34" t="inlineStr">
        <is>
          <t>อาหารที่มีเกลือและวิตามินสูง</t>
        </is>
      </c>
      <c r="H29" s="34" t="inlineStr">
        <is>
          <t>อาหารที่มีรสเผ็ดและรสเปรี้ยว</t>
        </is>
      </c>
      <c r="I29" s="33" t="inlineStr">
        <is>
          <t>1</t>
        </is>
      </c>
      <c r="J29" s="34"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35" t="n"/>
      <c r="L29" s="34" t="inlineStr">
        <is>
          <t>Acne</t>
        </is>
      </c>
      <c r="M29" s="35" t="inlineStr">
        <is>
          <t>Clinic</t>
        </is>
      </c>
      <c r="N29" s="34" t="inlineStr">
        <is>
          <t>ข้อ 27 Pharma Plus เล่มม่วง (เฉลยข้อ ก)</t>
        </is>
      </c>
      <c r="O29" s="35" t="inlineStr">
        <is>
          <t>Mock</t>
        </is>
      </c>
      <c r="P29" s="35" t="inlineStr">
        <is>
          <t>Pharma Plus เล่มม่วง</t>
        </is>
      </c>
    </row>
    <row r="30" ht="13.2" customHeight="1" s="49">
      <c r="A30" s="33" t="n">
        <v>28</v>
      </c>
      <c r="B30" s="34"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35" t="n"/>
      <c r="D30" s="34" t="inlineStr">
        <is>
          <t>Norethindrone acetate 3 mg &amp; ethinylestradiol 0.05 mg</t>
        </is>
      </c>
      <c r="E30" s="34" t="inlineStr">
        <is>
          <t>Desogestrel 0.15 mg &amp; ethinylestradiol 0.03 mg</t>
        </is>
      </c>
      <c r="F30" s="34" t="inlineStr">
        <is>
          <t>Ethynodiol diacetate 1 mg &amp; ethinylestradiol 0.045 mg</t>
        </is>
      </c>
      <c r="G30" s="34" t="inlineStr">
        <is>
          <t>Cyproterone acetate 2 mg &amp; ethinylestradiol 0.035 mg</t>
        </is>
      </c>
      <c r="H30" s="34" t="inlineStr">
        <is>
          <t>Levonorgestrel 0.15 mg &amp; ethinylestradiol 0.025 mg</t>
        </is>
      </c>
      <c r="I30" s="33" t="inlineStr">
        <is>
          <t>4</t>
        </is>
      </c>
      <c r="J30" s="34"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35" t="n"/>
      <c r="L30" s="34" t="inlineStr">
        <is>
          <t>Acne</t>
        </is>
      </c>
      <c r="M30" s="35" t="inlineStr">
        <is>
          <t>Clinic</t>
        </is>
      </c>
      <c r="N30" s="34" t="inlineStr">
        <is>
          <t>ข้อ 28 Pharma Plus เล่มม่วง (เฉลยข้อ ง)</t>
        </is>
      </c>
      <c r="O30" s="35" t="inlineStr">
        <is>
          <t>Mock</t>
        </is>
      </c>
      <c r="P30" s="35" t="inlineStr">
        <is>
          <t>Pharma Plus เล่มม่วง</t>
        </is>
      </c>
    </row>
    <row r="31" ht="13.2" customHeight="1" s="49">
      <c r="A31" s="33" t="n">
        <v>29</v>
      </c>
      <c r="B31" s="34"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35" t="n"/>
      <c r="D31" s="34" t="inlineStr">
        <is>
          <t>Aloe vera gel</t>
        </is>
      </c>
      <c r="E31" s="34" t="inlineStr">
        <is>
          <t>Capsaicin gel</t>
        </is>
      </c>
      <c r="F31" s="34" t="inlineStr">
        <is>
          <t>Mupirocin ointment</t>
        </is>
      </c>
      <c r="G31" s="34" t="inlineStr">
        <is>
          <t>Gentamicin cream</t>
        </is>
      </c>
      <c r="H31" s="34" t="inlineStr">
        <is>
          <t>Silver sulfadiazine cream</t>
        </is>
      </c>
      <c r="I31" s="33" t="n">
        <v>5</v>
      </c>
      <c r="J31" s="34"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35" t="n"/>
      <c r="L31" s="34" t="inlineStr">
        <is>
          <t>Wound</t>
        </is>
      </c>
      <c r="M31" s="35" t="inlineStr">
        <is>
          <t>Clinic</t>
        </is>
      </c>
      <c r="N31" s="34" t="inlineStr">
        <is>
          <t>ข้อ 29 Pharma Plus เล่มม่วง (เฉลยข้อ จ)</t>
        </is>
      </c>
      <c r="O31" s="35" t="inlineStr">
        <is>
          <t>Mock</t>
        </is>
      </c>
      <c r="P31" s="35" t="inlineStr">
        <is>
          <t>Pharma Plus เล่มม่วง</t>
        </is>
      </c>
    </row>
    <row r="32" ht="13.2" customHeight="1" s="49">
      <c r="A32" s="33" t="n">
        <v>30</v>
      </c>
      <c r="B32" s="34" t="inlineStr">
        <is>
          <t>Mupirocin ointment มีข้อดีกว่า gentamicin cream อย่างไร</t>
        </is>
      </c>
      <c r="C32" s="35" t="n"/>
      <c r="D32" s="34" t="inlineStr">
        <is>
          <t>มีคุณสมบัติครอบคลุมเชื้อกลุ่ม anaerobic</t>
        </is>
      </c>
      <c r="E32" s="34" t="inlineStr">
        <is>
          <t>มีคุณสมบัติครอบคลุมเชื้อ MRSA</t>
        </is>
      </c>
      <c r="F32" s="34" t="inlineStr">
        <is>
          <t>มีคุณสมบัติครอบคลุมเชื้อ Pseudomonas aeruginosa</t>
        </is>
      </c>
      <c r="G32" s="34" t="inlineStr">
        <is>
          <t>ระคายเคืองน้อยกว่าและหายเร็วกว่า</t>
        </is>
      </c>
      <c r="H32" s="34" t="inlineStr">
        <is>
          <t>ดูดซึมเข้าผิวหนังได้ดี ใช้ในการติดเชื้อที่บริเวณผิวหนัง</t>
        </is>
      </c>
      <c r="I32" s="33" t="n">
        <v>2</v>
      </c>
      <c r="J32" s="34"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5" t="n"/>
      <c r="L32" s="34" t="inlineStr">
        <is>
          <t>Wound</t>
        </is>
      </c>
      <c r="M32" s="35" t="inlineStr">
        <is>
          <t>Clinic</t>
        </is>
      </c>
      <c r="N32" s="34" t="inlineStr">
        <is>
          <t>ข้อ 30 Pharma Plus เล่มม่วง (เฉลยข้อ ข)</t>
        </is>
      </c>
      <c r="O32" s="35" t="inlineStr">
        <is>
          <t>Mock</t>
        </is>
      </c>
      <c r="P32" s="35" t="inlineStr">
        <is>
          <t>Pharma Plus เล่มม่วง</t>
        </is>
      </c>
    </row>
    <row r="33" ht="13.2" customHeight="1" s="49">
      <c r="A33" s="33" t="n">
        <v>31</v>
      </c>
      <c r="B33" s="34" t="inlineStr">
        <is>
          <t>สมุนไพรใดนำมาใช้รักษาแผลเป็น</t>
        </is>
      </c>
      <c r="C33" s="35" t="n"/>
      <c r="D33" s="34" t="inlineStr">
        <is>
          <t>หอมหัวใหญ่</t>
        </is>
      </c>
      <c r="E33" s="34" t="inlineStr">
        <is>
          <t>กระเทียม</t>
        </is>
      </c>
      <c r="F33" s="34" t="inlineStr">
        <is>
          <t>พริกไทย</t>
        </is>
      </c>
      <c r="G33" s="34" t="inlineStr">
        <is>
          <t>มะกรูด</t>
        </is>
      </c>
      <c r="H33" s="34" t="inlineStr">
        <is>
          <t>ข่า</t>
        </is>
      </c>
      <c r="I33" s="33" t="inlineStr">
        <is>
          <t>1</t>
        </is>
      </c>
      <c r="J33" s="34"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35" t="n"/>
      <c r="L33" s="34" t="inlineStr">
        <is>
          <t>Wound</t>
        </is>
      </c>
      <c r="M33" s="35" t="inlineStr">
        <is>
          <t>Clinic</t>
        </is>
      </c>
      <c r="N33" s="34" t="inlineStr">
        <is>
          <t>ข้อ 31 Pharma Plus เล่มม่วง (เฉลยข้อ ก)</t>
        </is>
      </c>
      <c r="O33" s="35" t="inlineStr">
        <is>
          <t>Mock</t>
        </is>
      </c>
      <c r="P33" s="35" t="inlineStr">
        <is>
          <t>Pharma Plus เล่มม่วง</t>
        </is>
      </c>
    </row>
    <row r="34" ht="13.2" customHeight="1" s="49">
      <c r="A34" s="33" t="n">
        <v>32</v>
      </c>
      <c r="B34" s="34" t="inlineStr">
        <is>
          <t>สมุนไพรใดที่นำมาใช้เพื่อสมานแผล</t>
        </is>
      </c>
      <c r="C34" s="35" t="n"/>
      <c r="D34" s="34" t="inlineStr">
        <is>
          <t>ขมิ้น</t>
        </is>
      </c>
      <c r="E34" s="34" t="inlineStr">
        <is>
          <t>บัวบก</t>
        </is>
      </c>
      <c r="F34" s="34" t="inlineStr">
        <is>
          <t>พญายอ</t>
        </is>
      </c>
      <c r="G34" s="34" t="inlineStr">
        <is>
          <t>ทองพันชั่ง</t>
        </is>
      </c>
      <c r="H34" s="34" t="inlineStr">
        <is>
          <t>สะระแหน่</t>
        </is>
      </c>
      <c r="I34" s="33" t="inlineStr">
        <is>
          <t>2</t>
        </is>
      </c>
      <c r="J34" s="34"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35" t="n"/>
      <c r="L34" s="34" t="inlineStr">
        <is>
          <t>Wound</t>
        </is>
      </c>
      <c r="M34" s="35" t="inlineStr">
        <is>
          <t>Clinic</t>
        </is>
      </c>
      <c r="N34" s="34" t="inlineStr">
        <is>
          <t>ข้อ 32 Pharma Plus เล่มม่วง (เฉลยข้อ ข)</t>
        </is>
      </c>
      <c r="O34" s="35" t="inlineStr">
        <is>
          <t>Mock</t>
        </is>
      </c>
      <c r="P34" s="35" t="inlineStr">
        <is>
          <t>Pharma Plus เล่มม่วง</t>
        </is>
      </c>
    </row>
    <row r="35" ht="13.2" customHeight="1" s="49">
      <c r="A35" s="33" t="n">
        <v>33</v>
      </c>
      <c r="B35" s="34" t="inlineStr">
        <is>
          <t>อีก 1 สัปดาห์ต่อมา ผู้ป่วยมีภาวะแทรกซ้อน คือ cellulitis ได้เข้ารับการรักษาที่โรงพยาบาล ผู้ป่วยควรได้รับยาใด</t>
        </is>
      </c>
      <c r="C35" s="35" t="n"/>
      <c r="D35" s="34" t="inlineStr">
        <is>
          <t>Amoxicillin รับประทาน</t>
        </is>
      </c>
      <c r="E35" s="34" t="inlineStr">
        <is>
          <t>Cefdinir รับประทาน</t>
        </is>
      </c>
      <c r="F35" s="34" t="inlineStr">
        <is>
          <t>Ceftriaxone ฉีด</t>
        </is>
      </c>
      <c r="G35" s="34" t="inlineStr">
        <is>
          <t>Cloxacillin รับประทาน</t>
        </is>
      </c>
      <c r="H35" s="34" t="inlineStr">
        <is>
          <t>Penicillin G ฉีด</t>
        </is>
      </c>
      <c r="I35" s="33" t="n">
        <v>4</v>
      </c>
      <c r="J35" s="34"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35" t="n"/>
      <c r="L35" s="34" t="inlineStr">
        <is>
          <t>Bacterial Skin Infection</t>
        </is>
      </c>
      <c r="M35" s="35" t="inlineStr">
        <is>
          <t>Clinic</t>
        </is>
      </c>
      <c r="N35" s="34" t="inlineStr">
        <is>
          <t>ข้อ 33 Pharma Plus เล่มม่วง (เฉลยข้อ ง)</t>
        </is>
      </c>
      <c r="O35" s="35" t="inlineStr">
        <is>
          <t>Mock</t>
        </is>
      </c>
      <c r="P35" s="35" t="inlineStr">
        <is>
          <t>Pharma Plus เล่มม่วง</t>
        </is>
      </c>
    </row>
    <row r="36" ht="13.2" customHeight="1" s="49">
      <c r="A36" s="33" t="n">
        <v>34</v>
      </c>
      <c r="B36" s="34" t="inlineStr">
        <is>
          <t>ถ้าผู้ป่วย cellulitis แพ้ penicillin ควรให้ยาอะไรแทน</t>
        </is>
      </c>
      <c r="C36" s="35" t="n"/>
      <c r="D36" s="34" t="inlineStr">
        <is>
          <t>Clindamycin</t>
        </is>
      </c>
      <c r="E36" s="34" t="inlineStr">
        <is>
          <t>Cotrimoxazole</t>
        </is>
      </c>
      <c r="F36" s="34" t="inlineStr">
        <is>
          <t>Ciprofloxacin</t>
        </is>
      </c>
      <c r="G36" s="34" t="inlineStr">
        <is>
          <t>Doxycycline</t>
        </is>
      </c>
      <c r="H36" s="34" t="inlineStr">
        <is>
          <t>Erythromycin</t>
        </is>
      </c>
      <c r="I36" s="33" t="inlineStr">
        <is>
          <t>1</t>
        </is>
      </c>
      <c r="J36" s="34"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35" t="n"/>
      <c r="L36" s="34" t="inlineStr">
        <is>
          <t>Superficial fungal</t>
        </is>
      </c>
      <c r="M36" s="35" t="inlineStr">
        <is>
          <t>Clinic</t>
        </is>
      </c>
      <c r="N36" s="34" t="inlineStr">
        <is>
          <t>ข้อ 34 Pharma Plus เล่มม่วง (เฉลยข้อ ก ข ง)</t>
        </is>
      </c>
      <c r="O36" s="35" t="inlineStr">
        <is>
          <t>Mock</t>
        </is>
      </c>
      <c r="P36" s="35" t="inlineStr">
        <is>
          <t>Pharma Plus เล่มม่วง</t>
        </is>
      </c>
    </row>
    <row r="37" ht="13.2" customHeight="1" s="49">
      <c r="A37" s="33" t="n">
        <v>35</v>
      </c>
      <c r="B37" s="34"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35" t="n"/>
      <c r="D37" s="34" t="inlineStr">
        <is>
          <t>Tinea capitis</t>
        </is>
      </c>
      <c r="E37" s="34" t="inlineStr">
        <is>
          <t>Tinea corporis</t>
        </is>
      </c>
      <c r="F37" s="34" t="inlineStr">
        <is>
          <t>Tinea cruris</t>
        </is>
      </c>
      <c r="G37" s="34" t="inlineStr">
        <is>
          <t>Tinea versicolor</t>
        </is>
      </c>
      <c r="H37" s="34" t="inlineStr">
        <is>
          <t>Tinea pedis</t>
        </is>
      </c>
      <c r="I37" s="33" t="n">
        <v>1</v>
      </c>
      <c r="J37" s="34"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35" t="n"/>
      <c r="L37" s="34" t="inlineStr">
        <is>
          <t>Superficial fungal</t>
        </is>
      </c>
      <c r="M37" s="35" t="inlineStr">
        <is>
          <t>Clinic</t>
        </is>
      </c>
      <c r="N37" s="34" t="inlineStr">
        <is>
          <t>ข้อ 35 Pharma Plus เล่มม่วง (เฉลยข้อ ก)</t>
        </is>
      </c>
      <c r="O37" s="35" t="inlineStr">
        <is>
          <t>Mock</t>
        </is>
      </c>
      <c r="P37" s="35" t="inlineStr">
        <is>
          <t>Pharma Plus เล่มม่วง</t>
        </is>
      </c>
    </row>
    <row r="38" ht="13.2" customHeight="1" s="49">
      <c r="A38" s="33" t="n">
        <v>36</v>
      </c>
      <c r="B38" s="34"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35" t="n"/>
      <c r="D38" s="34" t="inlineStr">
        <is>
          <t>14 วัน</t>
        </is>
      </c>
      <c r="E38" s="34" t="inlineStr">
        <is>
          <t>2 เดือน</t>
        </is>
      </c>
      <c r="F38" s="34" t="inlineStr">
        <is>
          <t>3 เดือน</t>
        </is>
      </c>
      <c r="G38" s="34" t="inlineStr">
        <is>
          <t>4 เดือน</t>
        </is>
      </c>
      <c r="H38" s="34" t="inlineStr">
        <is>
          <t>5 เดือน</t>
        </is>
      </c>
      <c r="I38" s="33" t="inlineStr">
        <is>
          <t>2</t>
        </is>
      </c>
      <c r="J38" s="34"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35" t="n"/>
      <c r="L38" s="34" t="inlineStr">
        <is>
          <t>Eczema &amp; Dermatitis</t>
        </is>
      </c>
      <c r="M38" s="35" t="inlineStr">
        <is>
          <t>Clinic</t>
        </is>
      </c>
      <c r="N38" s="34" t="inlineStr">
        <is>
          <t>ข้อ 36 Pharma Plus เล่มม่วง (เฉลยข้อ ข)</t>
        </is>
      </c>
      <c r="O38" s="35" t="inlineStr">
        <is>
          <t>Mock</t>
        </is>
      </c>
      <c r="P38" s="35" t="inlineStr">
        <is>
          <t>Pharma Plus เล่มม่วง</t>
        </is>
      </c>
    </row>
    <row r="39" ht="13.2" customHeight="1" s="49">
      <c r="A39" s="33" t="n">
        <v>37</v>
      </c>
      <c r="B39" s="34" t="inlineStr">
        <is>
          <t>ข้อใดคือ กลไกการออกฤทธิ์ของยา griseofulvin</t>
        </is>
      </c>
      <c r="C39" s="35" t="n"/>
      <c r="D39" s="34" t="inlineStr">
        <is>
          <t>ยับยั้งและรบกวนการสังเคราะห์ ergosterol</t>
        </is>
      </c>
      <c r="E39" s="34" t="inlineStr">
        <is>
          <t>ยับยั้งการสร้าง mycolic acid ใน cell wall</t>
        </is>
      </c>
      <c r="F39" s="34" t="inlineStr">
        <is>
          <t>ยับยั้งการสร้าง microtubule ของ dermatophytes</t>
        </is>
      </c>
      <c r="G39" s="34" t="inlineStr">
        <is>
          <t>จับกับ phospholipids ยับยั้งการสร้าง cell wall</t>
        </is>
      </c>
      <c r="H39" s="34" t="inlineStr">
        <is>
          <t>จับกับ sterol ยับยั้งการสร้างผนังเซลล์</t>
        </is>
      </c>
      <c r="I39" s="33" t="inlineStr">
        <is>
          <t>3</t>
        </is>
      </c>
      <c r="J39" s="34"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35" t="n"/>
      <c r="L39" s="34" t="inlineStr">
        <is>
          <t>Superficial fungal</t>
        </is>
      </c>
      <c r="M39" s="35" t="inlineStr">
        <is>
          <t>Clinic</t>
        </is>
      </c>
      <c r="N39" s="34" t="inlineStr">
        <is>
          <t>ข้อ 37 Pharma Plus เล่มม่วง (เฉลยข้อ ค)</t>
        </is>
      </c>
      <c r="O39" s="35" t="inlineStr">
        <is>
          <t>Mock</t>
        </is>
      </c>
      <c r="P39" s="35" t="inlineStr">
        <is>
          <t>Pharma Plus เล่มม่วง</t>
        </is>
      </c>
    </row>
    <row r="40" ht="13.2" customHeight="1" s="49">
      <c r="A40" s="33" t="n">
        <v>38</v>
      </c>
      <c r="B40" s="34"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35" t="n"/>
      <c r="D40" s="34" t="inlineStr">
        <is>
          <t>มีเฉพาะยาฉีดเท่านั้น</t>
        </is>
      </c>
      <c r="E40" s="34" t="inlineStr">
        <is>
          <t>มีเฉพาะยาใช้ภายนอก</t>
        </is>
      </c>
      <c r="F40" s="34" t="inlineStr">
        <is>
          <t>มีอาการข้างเคียงน้อย</t>
        </is>
      </c>
      <c r="G40" s="34" t="inlineStr">
        <is>
          <t>ถูกเมตาบอไลต์ช้า อยู่ในร่างกายได้นาน</t>
        </is>
      </c>
      <c r="H40" s="34" t="inlineStr">
        <is>
          <t>มีปฏิกิริยาระหว่างยาลดลง</t>
        </is>
      </c>
      <c r="I40" s="33" t="n">
        <v>4</v>
      </c>
      <c r="J40" s="34"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35" t="n"/>
      <c r="L40" s="34" t="inlineStr">
        <is>
          <t>Superficial fungal</t>
        </is>
      </c>
      <c r="M40" s="35" t="inlineStr">
        <is>
          <t>Clinic</t>
        </is>
      </c>
      <c r="N40" s="34" t="inlineStr">
        <is>
          <t>ข้อ 38 Pharma Plus เล่มม่วง (เฉลยข้อ ง)</t>
        </is>
      </c>
      <c r="O40" s="35" t="inlineStr">
        <is>
          <t>Mock</t>
        </is>
      </c>
      <c r="P40" s="35" t="inlineStr">
        <is>
          <t>Pharma Plus เล่มม่วง</t>
        </is>
      </c>
    </row>
    <row r="41" ht="13.2" customHeight="1" s="49">
      <c r="A41" s="33" t="n">
        <v>39</v>
      </c>
      <c r="B41" s="34"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35" t="n"/>
      <c r="D41" s="34" t="inlineStr">
        <is>
          <t>Trichophyton spp.</t>
        </is>
      </c>
      <c r="E41" s="34" t="inlineStr">
        <is>
          <t>Cryptococcus spp.</t>
        </is>
      </c>
      <c r="F41" s="34" t="inlineStr">
        <is>
          <t>Malassezia furfur</t>
        </is>
      </c>
      <c r="G41" s="34" t="inlineStr">
        <is>
          <t>Pneumocystis carinii</t>
        </is>
      </c>
      <c r="H41" s="34" t="inlineStr">
        <is>
          <t>Staphylococcus aureus</t>
        </is>
      </c>
      <c r="I41" s="33" t="inlineStr">
        <is>
          <t>1</t>
        </is>
      </c>
      <c r="J41" s="34"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35" t="n"/>
      <c r="L41" s="34" t="inlineStr">
        <is>
          <t>Superficial fungal</t>
        </is>
      </c>
      <c r="M41" s="35" t="inlineStr">
        <is>
          <t>Clinic</t>
        </is>
      </c>
      <c r="N41" s="34" t="inlineStr">
        <is>
          <t>ข้อ 39 Pharma Plus เล่มม่วง (เฉลยข้อ ก)</t>
        </is>
      </c>
      <c r="O41" s="35" t="inlineStr">
        <is>
          <t>Mock</t>
        </is>
      </c>
      <c r="P41" s="35" t="inlineStr">
        <is>
          <t>Pharma Plus เล่มม่วง</t>
        </is>
      </c>
    </row>
    <row r="42" ht="13.2" customHeight="1" s="49">
      <c r="A42" s="33" t="n">
        <v>40</v>
      </c>
      <c r="B42" s="34"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35" t="n"/>
      <c r="D42" s="34" t="inlineStr">
        <is>
          <t>Whitefield's ointment</t>
        </is>
      </c>
      <c r="E42" s="34" t="inlineStr">
        <is>
          <t>Clotrimazole cream</t>
        </is>
      </c>
      <c r="F42" s="34" t="inlineStr">
        <is>
          <t>Ciclopirox olamine</t>
        </is>
      </c>
      <c r="G42" s="34" t="inlineStr">
        <is>
          <t>Selenium sulfide</t>
        </is>
      </c>
      <c r="H42" s="34" t="inlineStr">
        <is>
          <t>Sulfur dioxide</t>
        </is>
      </c>
      <c r="I42" s="33" t="inlineStr">
        <is>
          <t>3</t>
        </is>
      </c>
      <c r="J42" s="34"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35" t="n"/>
      <c r="L42" s="34" t="inlineStr">
        <is>
          <t>Superficial fungal</t>
        </is>
      </c>
      <c r="M42" s="35" t="inlineStr">
        <is>
          <t>Clinic</t>
        </is>
      </c>
      <c r="N42" s="34" t="inlineStr">
        <is>
          <t>ข้อ 40 Pharma Plus เล่มม่วง (เฉลยข้อ ค)</t>
        </is>
      </c>
      <c r="O42" s="35" t="inlineStr">
        <is>
          <t>Mock</t>
        </is>
      </c>
      <c r="P42" s="35" t="inlineStr">
        <is>
          <t>Pharma Plus เล่มม่วง</t>
        </is>
      </c>
    </row>
    <row r="43" ht="13.2" customHeight="1" s="49">
      <c r="A43" s="33" t="n">
        <v>41</v>
      </c>
      <c r="B43" s="34"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35" t="n"/>
      <c r="D43" s="34" t="inlineStr">
        <is>
          <t>4 สัปดาห์</t>
        </is>
      </c>
      <c r="E43" s="34" t="inlineStr">
        <is>
          <t>2 เดือน</t>
        </is>
      </c>
      <c r="F43" s="34" t="inlineStr">
        <is>
          <t>6 เดือน</t>
        </is>
      </c>
      <c r="G43" s="34" t="inlineStr">
        <is>
          <t>8 เดือน</t>
        </is>
      </c>
      <c r="H43" s="34" t="inlineStr">
        <is>
          <t>จนกว่าเล็บจะเป็นปกติ</t>
        </is>
      </c>
      <c r="I43" s="33" t="n">
        <v>3</v>
      </c>
      <c r="J43" s="34"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35" t="n"/>
      <c r="L43" s="34" t="inlineStr">
        <is>
          <t>Superficial fungal</t>
        </is>
      </c>
      <c r="M43" s="35" t="inlineStr">
        <is>
          <t>Clinic</t>
        </is>
      </c>
      <c r="N43" s="34" t="inlineStr">
        <is>
          <t>ข้อ 41 Pharma Plus เล่มม่วง (เฉลยข้อ )</t>
        </is>
      </c>
      <c r="O43" s="35" t="inlineStr">
        <is>
          <t>Mock</t>
        </is>
      </c>
      <c r="P43" s="35" t="inlineStr">
        <is>
          <t>Pharma Plus เล่มม่วง</t>
        </is>
      </c>
    </row>
    <row r="44" ht="13.2" customHeight="1" s="49">
      <c r="A44" s="33" t="n">
        <v>42</v>
      </c>
      <c r="B44" s="34" t="inlineStr">
        <is>
          <t>ข้อใดไม่ใช่เหตุผลในการให้ยา itraconazole pulse therapy</t>
        </is>
      </c>
      <c r="C44" s="35" t="n"/>
      <c r="D44" s="34" t="inlineStr">
        <is>
          <t>ลดค่าใช้จ่าย</t>
        </is>
      </c>
      <c r="E44" s="34" t="inlineStr">
        <is>
          <t>ลดอาการอันไม่พึงประสงค์จากการใช้ยา</t>
        </is>
      </c>
      <c r="F44" s="34" t="inlineStr">
        <is>
          <t>เพิ่ม compliance ในการรักษา</t>
        </is>
      </c>
      <c r="G44" s="34" t="inlineStr">
        <is>
          <t>การรักษาแบบ pulse therapy ให้ผลการรักษาเหมือนกับการรักษาแบบเดิม</t>
        </is>
      </c>
      <c r="H44" s="34" t="inlineStr">
        <is>
          <t>ลดปัญหาการดื้อยา</t>
        </is>
      </c>
      <c r="I44" s="33" t="inlineStr">
        <is>
          <t>5</t>
        </is>
      </c>
      <c r="J44" s="34"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35" t="n"/>
      <c r="L44" s="34" t="inlineStr">
        <is>
          <t>Superficial fungal</t>
        </is>
      </c>
      <c r="M44" s="35" t="inlineStr">
        <is>
          <t>Clinic</t>
        </is>
      </c>
      <c r="N44" s="34" t="inlineStr">
        <is>
          <t>ข้อ 42 Pharma Plus เล่มม่วง (เฉลยข้อ จ)</t>
        </is>
      </c>
      <c r="O44" s="35" t="inlineStr">
        <is>
          <t>Mock</t>
        </is>
      </c>
      <c r="P44" s="35" t="inlineStr">
        <is>
          <t>Pharma Plus เล่มม่วง</t>
        </is>
      </c>
    </row>
    <row r="45" ht="13.2" customHeight="1" s="49">
      <c r="A45" s="33" t="n">
        <v>43</v>
      </c>
      <c r="B45" s="34" t="inlineStr">
        <is>
          <t>ถ้าใช้ Itraconazole tablet แล้วการรักษาล้มเหลว จะใช้อะไรในการรักษาได้อีก</t>
        </is>
      </c>
      <c r="C45" s="35" t="n"/>
      <c r="D45" s="34" t="inlineStr">
        <is>
          <t>Griseofulvin</t>
        </is>
      </c>
      <c r="E45" s="34" t="inlineStr">
        <is>
          <t>Terbinafine</t>
        </is>
      </c>
      <c r="F45" s="34" t="inlineStr">
        <is>
          <t>Tolnaftate</t>
        </is>
      </c>
      <c r="G45" s="34" t="inlineStr">
        <is>
          <t>Fluconazole</t>
        </is>
      </c>
      <c r="H45" s="34" t="inlineStr">
        <is>
          <t>Miconazole</t>
        </is>
      </c>
      <c r="I45" s="33" t="inlineStr">
        <is>
          <t>2</t>
        </is>
      </c>
      <c r="J45" s="34"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แนวทางเวชปฏิบัติโรคผิวหนังที่พบบ่อย พ.ศ. 2562 (สมาคมแพทย์ผิวหนังแห่งประเทศไทย)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35" t="n"/>
      <c r="L45" s="34" t="inlineStr">
        <is>
          <t>Superficial fungal</t>
        </is>
      </c>
      <c r="M45" s="35" t="inlineStr">
        <is>
          <t>Clinic</t>
        </is>
      </c>
      <c r="N45" s="34" t="inlineStr">
        <is>
          <t>ข้อ 43 Pharma Plus เล่มม่วง (เฉลยข้อ ข)</t>
        </is>
      </c>
      <c r="O45" s="35" t="inlineStr">
        <is>
          <t>Mock</t>
        </is>
      </c>
      <c r="P45" s="35" t="inlineStr">
        <is>
          <t>Pharma Plus เล่มม่วง</t>
        </is>
      </c>
    </row>
    <row r="46" ht="13.2" customHeight="1" s="49">
      <c r="A46" s="33" t="n">
        <v>44</v>
      </c>
      <c r="B46" s="34" t="inlineStr">
        <is>
          <t>กลไกการออกฤทธิ์ของยา amphotericin B</t>
        </is>
      </c>
      <c r="C46" s="35" t="n"/>
      <c r="D46" s="34" t="inlineStr">
        <is>
          <t>ยับยั้ง CYP 450</t>
        </is>
      </c>
      <c r="E46" s="34" t="inlineStr">
        <is>
          <t>ยับยั้งการสร้าง ergosterol</t>
        </is>
      </c>
      <c r="F46" s="34" t="inlineStr">
        <is>
          <t>จับ ergosterol ทำให้เกิดรูรั่วของ cell membrane</t>
        </is>
      </c>
      <c r="G46" s="34" t="inlineStr">
        <is>
          <t>ยับยั้งการสร้าง RNA polymerase</t>
        </is>
      </c>
      <c r="H46" s="34" t="inlineStr">
        <is>
          <t>ยับยั้งการสร้างโปรตีน</t>
        </is>
      </c>
      <c r="I46" s="33" t="inlineStr">
        <is>
          <t>3</t>
        </is>
      </c>
      <c r="J46" s="34"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35" t="n"/>
      <c r="L46" s="34" t="inlineStr">
        <is>
          <t>Superficial fungal</t>
        </is>
      </c>
      <c r="M46" s="35" t="inlineStr">
        <is>
          <t>Clinic</t>
        </is>
      </c>
      <c r="N46" s="34" t="inlineStr">
        <is>
          <t>ข้อ 44 Pharma Plus เล่มม่วง (เฉลยข้อ ค)</t>
        </is>
      </c>
      <c r="O46" s="35" t="inlineStr">
        <is>
          <t>Mock</t>
        </is>
      </c>
      <c r="P46" s="35" t="inlineStr">
        <is>
          <t>Pharma Plus เล่มม่วง</t>
        </is>
      </c>
    </row>
    <row r="47" ht="13.2" customHeight="1" s="49">
      <c r="A47" s="33" t="n">
        <v>45</v>
      </c>
      <c r="B47"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35" t="n"/>
      <c r="D47" s="34" t="inlineStr">
        <is>
          <t>Contact dermatitis</t>
        </is>
      </c>
      <c r="E47" s="34" t="inlineStr">
        <is>
          <t>Psoriasis</t>
        </is>
      </c>
      <c r="F47" s="34" t="inlineStr">
        <is>
          <t>Seborrheic dermatitis</t>
        </is>
      </c>
      <c r="G47" s="34" t="inlineStr">
        <is>
          <t>Dandruff</t>
        </is>
      </c>
      <c r="H47" s="34" t="inlineStr">
        <is>
          <t>Tinea versicolor</t>
        </is>
      </c>
      <c r="I47" s="33" t="inlineStr">
        <is>
          <t>3</t>
        </is>
      </c>
      <c r="J47" s="34"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35" t="n"/>
      <c r="L47" s="34" t="inlineStr">
        <is>
          <t>Superficial fungal</t>
        </is>
      </c>
      <c r="M47" s="35" t="inlineStr">
        <is>
          <t>Clinic</t>
        </is>
      </c>
      <c r="N47" s="34" t="inlineStr">
        <is>
          <t>ข้อ 45 Pharma Plus เล่มม่วง (เฉลยข้อ ค)</t>
        </is>
      </c>
      <c r="O47" s="35" t="inlineStr">
        <is>
          <t>Mock</t>
        </is>
      </c>
      <c r="P47" s="35" t="inlineStr">
        <is>
          <t>Pharma Plus เล่มม่วง</t>
        </is>
      </c>
    </row>
    <row r="48" ht="13.2" customHeight="1" s="49">
      <c r="A48" s="33" t="n">
        <v>46</v>
      </c>
      <c r="B48"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35" t="n"/>
      <c r="D48" s="34" t="inlineStr">
        <is>
          <t>Selenium sulfide shampoo</t>
        </is>
      </c>
      <c r="E48" s="34" t="inlineStr">
        <is>
          <t>Tar shampoo</t>
        </is>
      </c>
      <c r="F48" s="34" t="inlineStr">
        <is>
          <t>Salicylic acid</t>
        </is>
      </c>
      <c r="G48" s="34" t="inlineStr">
        <is>
          <t>Topical steroid</t>
        </is>
      </c>
      <c r="H48" s="34" t="inlineStr">
        <is>
          <t>Ketoconazole shampoo</t>
        </is>
      </c>
      <c r="I48" s="33" t="inlineStr">
        <is>
          <t>3</t>
        </is>
      </c>
      <c r="J48" s="34"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35" t="n"/>
      <c r="L48" s="34" t="inlineStr">
        <is>
          <t>Superficial fungal</t>
        </is>
      </c>
      <c r="M48" s="35" t="inlineStr">
        <is>
          <t>Clinic</t>
        </is>
      </c>
      <c r="N48" s="34" t="inlineStr">
        <is>
          <t>ข้อ 46 Pharma Plus เล่มม่วง (เฉลยข้อ ค)</t>
        </is>
      </c>
      <c r="O48" s="35" t="inlineStr">
        <is>
          <t>Mock</t>
        </is>
      </c>
      <c r="P48" s="35" t="inlineStr">
        <is>
          <t>Pharma Plus เล่มม่วง</t>
        </is>
      </c>
    </row>
    <row r="49" ht="13.2" customHeight="1" s="49">
      <c r="A49" s="33" t="n">
        <v>47</v>
      </c>
      <c r="B49"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35" t="n"/>
      <c r="D49" s="34" t="inlineStr">
        <is>
          <t>0.1% betamethasone valerate &lt; 0.05% betamethasone dipropionate &lt; 0.05% clobetasone propionate</t>
        </is>
      </c>
      <c r="E49" s="34" t="inlineStr">
        <is>
          <t>0.05% clobetasone propionate &lt; 0.1% betamethasone valerate &lt; 0.05% betamethasone dipropionate</t>
        </is>
      </c>
      <c r="F49" s="34" t="inlineStr">
        <is>
          <t>0.05% betamethasone dipropionate &lt; 0.05% clobetasone propionate &lt; 0.1% betamethasone valerate</t>
        </is>
      </c>
      <c r="G49" s="34" t="inlineStr">
        <is>
          <t>0.1% betamethasone valerate &lt; 0.1% triamcinolone acetonide &lt; 0.05% clobetasone propionate</t>
        </is>
      </c>
      <c r="H49" s="34" t="inlineStr">
        <is>
          <t>0.05% clobetasone propionate &lt; 0.1% betamethasone valerate &lt; 0.1% triamcinolone acetonide</t>
        </is>
      </c>
      <c r="I49" s="33" t="n">
        <v>2</v>
      </c>
      <c r="J49" s="34"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35" t="n"/>
      <c r="L49" s="34" t="inlineStr">
        <is>
          <t>Eczema &amp; Dermatitis</t>
        </is>
      </c>
      <c r="M49" s="35" t="inlineStr">
        <is>
          <t>Clinic</t>
        </is>
      </c>
      <c r="N49" s="34" t="inlineStr">
        <is>
          <t>ข้อ 47 Pharma Plus เล่มม่วง (เฉลยข้อ )</t>
        </is>
      </c>
      <c r="O49" s="35" t="inlineStr">
        <is>
          <t>Mock</t>
        </is>
      </c>
      <c r="P49" s="35" t="inlineStr">
        <is>
          <t>Pharma Plus เล่มม่วง</t>
        </is>
      </c>
    </row>
    <row r="50" ht="13.2" customHeight="1" s="49">
      <c r="A50" s="33" t="n">
        <v>48</v>
      </c>
      <c r="B50" s="34" t="inlineStr">
        <is>
          <t>ข้อใดผิด</t>
        </is>
      </c>
      <c r="C50" s="35" t="n"/>
      <c r="D50" s="34" t="inlineStr">
        <is>
          <t>Ketoconazole shampoo ไม่ควรใช้ในเด็กอายุต่ำกว่า 12 ปี</t>
        </is>
      </c>
      <c r="E50" s="34" t="inlineStr">
        <is>
          <t>Dandruff สามารถรักษาได้ด้วย topical corticosteroid</t>
        </is>
      </c>
      <c r="F50" s="34" t="inlineStr">
        <is>
          <t>Sulfur ออกฤทธิ์เป็น keratolytic agent</t>
        </is>
      </c>
      <c r="G50" s="34" t="inlineStr">
        <is>
          <t>ผลข้างเคียงของ coal tar คือ photosensitivity</t>
        </is>
      </c>
      <c r="H50" s="34" t="inlineStr">
        <is>
          <t>Selenium sulfide ช่วยลด hyperproliferation ของ cell</t>
        </is>
      </c>
      <c r="I50" s="33" t="inlineStr">
        <is>
          <t>5</t>
        </is>
      </c>
      <c r="J50" s="34"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5" t="n"/>
      <c r="L50" s="34" t="inlineStr">
        <is>
          <t>Superficial fungal</t>
        </is>
      </c>
      <c r="M50" s="35" t="inlineStr">
        <is>
          <t>Clinic</t>
        </is>
      </c>
      <c r="N50" s="34" t="inlineStr">
        <is>
          <t>ข้อ 48 Pharma Plus เล่มม่วง (เฉลยข้อ จ)</t>
        </is>
      </c>
      <c r="O50" s="35" t="inlineStr">
        <is>
          <t>Mock</t>
        </is>
      </c>
      <c r="P50" s="35" t="inlineStr">
        <is>
          <t>Pharma Plus เล่มม่วง</t>
        </is>
      </c>
    </row>
    <row r="51" ht="13.2" customHeight="1" s="49">
      <c r="A51" s="33" t="n">
        <v>49</v>
      </c>
      <c r="B51" s="34" t="inlineStr">
        <is>
          <t>ยาที่ใช้ในโรคผิวหนังของชายผู้นี้ รายการใดที่ผู้ป่วยไม่สามารถเรียกซื้อได้จากเภสัชกรหากไม่มีใบสั่งยาจากแพทย์</t>
        </is>
      </c>
      <c r="C51" s="35" t="n"/>
      <c r="D51" s="34" t="inlineStr">
        <is>
          <t>Coal tar shampoo</t>
        </is>
      </c>
      <c r="E51" s="34" t="inlineStr">
        <is>
          <t>Dexamethasone cream</t>
        </is>
      </c>
      <c r="F51" s="34" t="inlineStr">
        <is>
          <t>Betamethasone + salicylic ointment</t>
        </is>
      </c>
      <c r="G51" s="34" t="inlineStr">
        <is>
          <t>Hydroxyzine tablet 25 mg</t>
        </is>
      </c>
      <c r="H51" s="34" t="inlineStr">
        <is>
          <t>Methotrexate tab 2.5 mg</t>
        </is>
      </c>
      <c r="I51" s="33" t="inlineStr">
        <is>
          <t>5</t>
        </is>
      </c>
      <c r="J51" s="34"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35" t="n"/>
      <c r="L51" s="34" t="inlineStr">
        <is>
          <t>Superficial fungal</t>
        </is>
      </c>
      <c r="M51" s="35" t="inlineStr">
        <is>
          <t>Clinic</t>
        </is>
      </c>
      <c r="N51" s="34" t="inlineStr">
        <is>
          <t>ข้อ 49 Pharma Plus เล่มม่วง (เฉลยข้อ จ)</t>
        </is>
      </c>
      <c r="O51" s="35" t="inlineStr">
        <is>
          <t>Mock</t>
        </is>
      </c>
      <c r="P51" s="35" t="inlineStr">
        <is>
          <t>Pharma Plus เล่มม่วง</t>
        </is>
      </c>
    </row>
    <row r="52" ht="13.2" customHeight="1" s="49">
      <c r="A52" s="33" t="n">
        <v>50</v>
      </c>
      <c r="B52" s="34"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35" t="n"/>
      <c r="D52" s="34" t="inlineStr">
        <is>
          <t>Tinea versicolor</t>
        </is>
      </c>
      <c r="E52" s="34" t="inlineStr">
        <is>
          <t>Contact dermatitis</t>
        </is>
      </c>
      <c r="F52" s="34" t="inlineStr">
        <is>
          <t>Seborrheic dermatitis</t>
        </is>
      </c>
      <c r="G52" s="34" t="inlineStr">
        <is>
          <t>Psoriasis</t>
        </is>
      </c>
      <c r="H52" s="34" t="inlineStr">
        <is>
          <t>Tinea corporis</t>
        </is>
      </c>
      <c r="I52" s="33" t="inlineStr">
        <is>
          <t>4</t>
        </is>
      </c>
      <c r="J52" s="34"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35" t="n"/>
      <c r="L52" s="34" t="inlineStr">
        <is>
          <t>Eczema &amp; Dermatitis</t>
        </is>
      </c>
      <c r="M52" s="35" t="inlineStr">
        <is>
          <t>Clinic</t>
        </is>
      </c>
      <c r="N52" s="34" t="inlineStr">
        <is>
          <t>ข้อ 50 Pharma Plus เล่มม่วง (เฉลยข้อ ง)</t>
        </is>
      </c>
      <c r="O52" s="35" t="inlineStr">
        <is>
          <t>Mock</t>
        </is>
      </c>
      <c r="P52" s="35" t="inlineStr">
        <is>
          <t>Pharma Plus เล่มม่วง</t>
        </is>
      </c>
    </row>
    <row r="53" ht="13.2" customHeight="1" s="49">
      <c r="A53" s="33" t="n">
        <v>51</v>
      </c>
      <c r="B53" s="34"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35" t="n"/>
      <c r="D53" s="34" t="inlineStr">
        <is>
          <t>Infection</t>
        </is>
      </c>
      <c r="E53" s="34" t="inlineStr">
        <is>
          <t>Allergic reaction</t>
        </is>
      </c>
      <c r="F53" s="34" t="inlineStr">
        <is>
          <t>Autoimmune disease</t>
        </is>
      </c>
      <c r="G53" s="34" t="inlineStr">
        <is>
          <t>Seborrhea inflammation</t>
        </is>
      </c>
      <c r="H53" s="34" t="inlineStr">
        <is>
          <t>ไม่มีข้อใดถูก</t>
        </is>
      </c>
      <c r="I53" s="33" t="inlineStr">
        <is>
          <t>3</t>
        </is>
      </c>
      <c r="J53" s="34"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35" t="n"/>
      <c r="L53" s="34" t="inlineStr">
        <is>
          <t>Eczema &amp; Dermatitis</t>
        </is>
      </c>
      <c r="M53" s="35" t="inlineStr">
        <is>
          <t>Clinic</t>
        </is>
      </c>
      <c r="N53" s="34" t="inlineStr">
        <is>
          <t>ข้อ 51 Pharma Plus เล่มม่วง (เฉลยข้อ ค)</t>
        </is>
      </c>
      <c r="O53" s="35" t="inlineStr">
        <is>
          <t>Mock</t>
        </is>
      </c>
      <c r="P53" s="35" t="inlineStr">
        <is>
          <t>Pharma Plus เล่มม่วง</t>
        </is>
      </c>
    </row>
    <row r="54" ht="13.2" customHeight="1" s="49">
      <c r="A54" s="33" t="n">
        <v>52</v>
      </c>
      <c r="B54" s="34"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35" t="n"/>
      <c r="D54" s="34" t="inlineStr">
        <is>
          <t>Herpes simplex</t>
        </is>
      </c>
      <c r="E54" s="34" t="inlineStr">
        <is>
          <t>Herpes zoster</t>
        </is>
      </c>
      <c r="F54" s="34" t="inlineStr">
        <is>
          <t>Varicella</t>
        </is>
      </c>
      <c r="G54" s="34" t="inlineStr">
        <is>
          <t>Rubella</t>
        </is>
      </c>
      <c r="H54" s="34" t="inlineStr">
        <is>
          <t>Measles</t>
        </is>
      </c>
      <c r="I54" s="33" t="inlineStr">
        <is>
          <t>2</t>
        </is>
      </c>
      <c r="J54" s="34"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35" t="n"/>
      <c r="L54" s="34" t="inlineStr">
        <is>
          <t>Eczema &amp; Dermatitis</t>
        </is>
      </c>
      <c r="M54" s="35" t="inlineStr">
        <is>
          <t>Clinic</t>
        </is>
      </c>
      <c r="N54" s="34" t="inlineStr">
        <is>
          <t>ข้อ 52 Pharma Plus เล่มม่วง (เฉลยข้อ ข)</t>
        </is>
      </c>
      <c r="O54" s="35" t="inlineStr">
        <is>
          <t>Mock</t>
        </is>
      </c>
      <c r="P54" s="35" t="inlineStr">
        <is>
          <t>Pharma Plus เล่มม่วง</t>
        </is>
      </c>
    </row>
    <row r="55" ht="13.2" customHeight="1" s="49">
      <c r="A55" s="33" t="n">
        <v>53</v>
      </c>
      <c r="B55" s="34"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35" t="n"/>
      <c r="D55" s="34" t="inlineStr">
        <is>
          <t>บัวบก</t>
        </is>
      </c>
      <c r="E55" s="34" t="inlineStr">
        <is>
          <t>ไพล</t>
        </is>
      </c>
      <c r="F55" s="34" t="inlineStr">
        <is>
          <t>พญายอ</t>
        </is>
      </c>
      <c r="G55" s="34" t="inlineStr">
        <is>
          <t>มะระขี้นก</t>
        </is>
      </c>
      <c r="H55" s="34" t="inlineStr">
        <is>
          <t>ฟ้าทะลายโจร</t>
        </is>
      </c>
      <c r="I55" s="33" t="inlineStr">
        <is>
          <t>3</t>
        </is>
      </c>
      <c r="J55" s="34"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35" t="n"/>
      <c r="L55" s="34" t="inlineStr">
        <is>
          <t>Eczema &amp; Dermatitis</t>
        </is>
      </c>
      <c r="M55" s="35" t="inlineStr">
        <is>
          <t>Clinic</t>
        </is>
      </c>
      <c r="N55" s="34" t="inlineStr">
        <is>
          <t>ข้อ 53 Pharma Plus เล่มม่วง (เฉลยข้อ ค)</t>
        </is>
      </c>
      <c r="O55" s="35" t="inlineStr">
        <is>
          <t>Mock</t>
        </is>
      </c>
      <c r="P55" s="35" t="inlineStr">
        <is>
          <t>Pharma Plus เล่มม่วง</t>
        </is>
      </c>
    </row>
    <row r="56" ht="13.2" customHeight="1" s="49">
      <c r="A56" s="33" t="n">
        <v>54</v>
      </c>
      <c r="B56" s="34" t="inlineStr">
        <is>
          <t>หากผู้ป่วยหายจากโรคแล้ว แต่ยังมีอาการปวดอยู่ ควรให้ยาชนิดใดบรรเทาอาการ</t>
        </is>
      </c>
      <c r="C56" s="35" t="n"/>
      <c r="D56" s="34" t="inlineStr">
        <is>
          <t>Paracetamol</t>
        </is>
      </c>
      <c r="E56" s="34" t="inlineStr">
        <is>
          <t>Ibuprofen</t>
        </is>
      </c>
      <c r="F56" s="34" t="inlineStr">
        <is>
          <t>Amitriptyline</t>
        </is>
      </c>
      <c r="G56" s="34" t="inlineStr">
        <is>
          <t>Celecoxib</t>
        </is>
      </c>
      <c r="H56" s="34" t="inlineStr">
        <is>
          <t>ข้อ ข. และ ง.</t>
        </is>
      </c>
      <c r="I56" s="33" t="inlineStr">
        <is>
          <t>3</t>
        </is>
      </c>
      <c r="J56" s="34"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35" t="n"/>
      <c r="L56" s="34" t="inlineStr">
        <is>
          <t>Superficial fungal</t>
        </is>
      </c>
      <c r="M56" s="35" t="inlineStr">
        <is>
          <t>Clinic</t>
        </is>
      </c>
      <c r="N56" s="34" t="inlineStr">
        <is>
          <t>ข้อ 54 Pharma Plus เล่มม่วง (เฉลยข้อ ค)</t>
        </is>
      </c>
      <c r="O56" s="35" t="inlineStr">
        <is>
          <t>Mock</t>
        </is>
      </c>
      <c r="P56" s="35" t="inlineStr">
        <is>
          <t>Pharma Plus เล่มม่วง</t>
        </is>
      </c>
    </row>
    <row r="57" ht="13.2" customHeight="1" s="49">
      <c r="A57" s="33" t="n">
        <v>55</v>
      </c>
      <c r="B57" s="34"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35" t="n"/>
      <c r="D57" s="34" t="inlineStr">
        <is>
          <t>Tetracycline capsule, topical clindamycin</t>
        </is>
      </c>
      <c r="E57" s="34" t="inlineStr">
        <is>
          <t>Tetracycline capsule, benzoyl peroxide gel</t>
        </is>
      </c>
      <c r="F57" s="34" t="inlineStr">
        <is>
          <t>Tetracycline capsule, oral clindamycin</t>
        </is>
      </c>
      <c r="G57" s="34" t="inlineStr">
        <is>
          <t>Oral isotretinoin, tetracycline capsule</t>
        </is>
      </c>
      <c r="H57" s="34" t="inlineStr">
        <is>
          <t>Topical retinoid, benzoyl peroxide gel</t>
        </is>
      </c>
      <c r="I57" s="33" t="n">
        <v>5</v>
      </c>
      <c r="J57" s="34"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35" t="n"/>
      <c r="L57" s="34" t="inlineStr">
        <is>
          <t>Acne</t>
        </is>
      </c>
      <c r="M57" s="35" t="inlineStr">
        <is>
          <t>Clinic</t>
        </is>
      </c>
      <c r="N57" s="34" t="inlineStr">
        <is>
          <t>ข้อ 55 Pharma Plus เล่มม่วง (เฉลยข้อ ข)</t>
        </is>
      </c>
      <c r="O57" s="35" t="inlineStr">
        <is>
          <t>Mock</t>
        </is>
      </c>
      <c r="P57" s="35" t="inlineStr">
        <is>
          <t>Pharma Plus เล่มม่วง</t>
        </is>
      </c>
    </row>
    <row r="58" ht="13.2" customHeight="1" s="49">
      <c r="A58" s="33" t="n">
        <v>56</v>
      </c>
      <c r="B58" s="34" t="inlineStr">
        <is>
          <t>Isotretinoin จัดอยู่ใน Pregnancy category อะไร</t>
        </is>
      </c>
      <c r="C58" s="35" t="n"/>
      <c r="D58" s="34" t="inlineStr">
        <is>
          <t>Category A</t>
        </is>
      </c>
      <c r="E58" s="34" t="inlineStr">
        <is>
          <t>Category B</t>
        </is>
      </c>
      <c r="F58" s="34" t="inlineStr">
        <is>
          <t>Category C</t>
        </is>
      </c>
      <c r="G58" s="34" t="inlineStr">
        <is>
          <t>Category D</t>
        </is>
      </c>
      <c r="H58" s="34" t="inlineStr">
        <is>
          <t>Category X</t>
        </is>
      </c>
      <c r="I58" s="33" t="n">
        <v>5</v>
      </c>
      <c r="J58" s="34"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35" t="n"/>
      <c r="L58" s="34" t="inlineStr">
        <is>
          <t>Acne</t>
        </is>
      </c>
      <c r="M58" s="35" t="inlineStr">
        <is>
          <t>Clinic</t>
        </is>
      </c>
      <c r="N58" s="34" t="inlineStr">
        <is>
          <t>ข้อ 56 Pharma Plus เล่มม่วง (เฉลยข้อ จ)</t>
        </is>
      </c>
      <c r="O58" s="35" t="inlineStr">
        <is>
          <t>Mock</t>
        </is>
      </c>
      <c r="P58" s="35" t="inlineStr">
        <is>
          <t>Pharma Plus เล่มม่วง</t>
        </is>
      </c>
    </row>
    <row r="59" ht="13.2" customHeight="1" s="49">
      <c r="A59" s="33" t="n">
        <v>57</v>
      </c>
      <c r="B59" s="34"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35" t="n"/>
      <c r="D59" s="34" t="inlineStr">
        <is>
          <t>Close comedone</t>
        </is>
      </c>
      <c r="E59" s="34" t="inlineStr">
        <is>
          <t>Open comedone</t>
        </is>
      </c>
      <c r="F59" s="34" t="inlineStr">
        <is>
          <t>Pustule</t>
        </is>
      </c>
      <c r="G59" s="34" t="inlineStr">
        <is>
          <t>Nodule</t>
        </is>
      </c>
      <c r="H59" s="34" t="inlineStr">
        <is>
          <t>Cyst</t>
        </is>
      </c>
      <c r="I59" s="33" t="inlineStr">
        <is>
          <t>4</t>
        </is>
      </c>
      <c r="J59" s="34"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35" t="n"/>
      <c r="L59" s="34" t="inlineStr">
        <is>
          <t>Acne</t>
        </is>
      </c>
      <c r="M59" s="35" t="inlineStr">
        <is>
          <t>Clinic</t>
        </is>
      </c>
      <c r="N59" s="34" t="inlineStr">
        <is>
          <t>ข้อ 57 Pharma Plus เล่มม่วง (เฉลยข้อ ง)</t>
        </is>
      </c>
      <c r="O59" s="35" t="inlineStr">
        <is>
          <t>Mock</t>
        </is>
      </c>
      <c r="P59" s="35" t="inlineStr">
        <is>
          <t>Pharma Plus เล่มม่วง</t>
        </is>
      </c>
    </row>
    <row r="60" ht="13.2" customHeight="1" s="49">
      <c r="A60" s="33" t="n">
        <v>58</v>
      </c>
      <c r="B60" s="34" t="inlineStr">
        <is>
          <t>Oral isotretinoin ใช้ในสิวประเภทใด</t>
        </is>
      </c>
      <c r="C60" s="35" t="n"/>
      <c r="D60" s="34" t="inlineStr">
        <is>
          <t>Close comedone</t>
        </is>
      </c>
      <c r="E60" s="34" t="inlineStr">
        <is>
          <t>Open comedone</t>
        </is>
      </c>
      <c r="F60" s="34" t="inlineStr">
        <is>
          <t>Pustule</t>
        </is>
      </c>
      <c r="G60" s="34" t="inlineStr">
        <is>
          <t>Papule</t>
        </is>
      </c>
      <c r="H60" s="34" t="inlineStr">
        <is>
          <t>Cyst</t>
        </is>
      </c>
      <c r="I60" s="33" t="inlineStr">
        <is>
          <t>5</t>
        </is>
      </c>
      <c r="J60" s="34"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35" t="n"/>
      <c r="L60" s="34" t="inlineStr">
        <is>
          <t>Acne</t>
        </is>
      </c>
      <c r="M60" s="35" t="inlineStr">
        <is>
          <t>Clinic</t>
        </is>
      </c>
      <c r="N60" s="34" t="inlineStr">
        <is>
          <t>ข้อ 58 Pharma Plus เล่มม่วง (เฉลยข้อ จ)</t>
        </is>
      </c>
      <c r="O60" s="35" t="inlineStr">
        <is>
          <t>Mock</t>
        </is>
      </c>
      <c r="P60" s="35" t="inlineStr">
        <is>
          <t>Pharma Plus เล่มม่วง</t>
        </is>
      </c>
    </row>
    <row r="61" ht="13.2" customHeight="1" s="49">
      <c r="A61" s="33" t="n">
        <v>59</v>
      </c>
      <c r="B61" s="34" t="inlineStr">
        <is>
          <t>Benzoyl peroxide ไม่มีคุณสมบัติใด</t>
        </is>
      </c>
      <c r="C61" s="35" t="n"/>
      <c r="D61" s="34" t="inlineStr">
        <is>
          <t>Antisebum</t>
        </is>
      </c>
      <c r="E61" s="34" t="inlineStr">
        <is>
          <t>Anti-inflammation</t>
        </is>
      </c>
      <c r="F61" s="34" t="inlineStr">
        <is>
          <t>Anti-infection</t>
        </is>
      </c>
      <c r="G61" s="34" t="inlineStr">
        <is>
          <t>Exfoliative</t>
        </is>
      </c>
      <c r="H61" s="34" t="inlineStr">
        <is>
          <t>Keratolytic</t>
        </is>
      </c>
      <c r="I61" s="33" t="n">
        <v>1</v>
      </c>
      <c r="J61" s="34"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35" t="n"/>
      <c r="L61" s="34" t="inlineStr">
        <is>
          <t>Acne</t>
        </is>
      </c>
      <c r="M61" s="35" t="inlineStr">
        <is>
          <t>Clinic</t>
        </is>
      </c>
      <c r="N61" s="34" t="inlineStr">
        <is>
          <t>ข้อ 59 Pharma Plus เล่มม่วง (เฉลยข้อ ง)</t>
        </is>
      </c>
      <c r="O61" s="35" t="inlineStr">
        <is>
          <t>Mock</t>
        </is>
      </c>
      <c r="P61" s="35" t="inlineStr">
        <is>
          <t>Pharma Plus เล่มม่วง</t>
        </is>
      </c>
    </row>
    <row r="62" ht="13.2" customHeight="1" s="49">
      <c r="A62" s="33" t="n">
        <v>60</v>
      </c>
      <c r="B62" s="34"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35" t="n"/>
      <c r="D62" s="34" t="inlineStr">
        <is>
          <t>Impetigo</t>
        </is>
      </c>
      <c r="E62" s="34" t="inlineStr">
        <is>
          <t>Eczema</t>
        </is>
      </c>
      <c r="F62" s="34" t="inlineStr">
        <is>
          <t>Folliculitis</t>
        </is>
      </c>
      <c r="G62" s="34" t="inlineStr">
        <is>
          <t>Rosacea</t>
        </is>
      </c>
      <c r="H62" s="34" t="inlineStr">
        <is>
          <t>Tenia corporis</t>
        </is>
      </c>
      <c r="I62" s="33" t="inlineStr">
        <is>
          <t>2</t>
        </is>
      </c>
      <c r="J62" s="34"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35" t="n"/>
      <c r="L62" s="34" t="inlineStr">
        <is>
          <t>Eczema &amp; Dermatitis</t>
        </is>
      </c>
      <c r="M62" s="35" t="inlineStr">
        <is>
          <t>Clinic</t>
        </is>
      </c>
      <c r="N62" s="34" t="inlineStr">
        <is>
          <t>ข้อ 60 Pharma Plus เล่มม่วง (เฉลยข้อ ข)</t>
        </is>
      </c>
      <c r="O62" s="35" t="inlineStr">
        <is>
          <t>Mock</t>
        </is>
      </c>
      <c r="P62" s="35" t="inlineStr">
        <is>
          <t>Pharma Plus เล่มม่วง</t>
        </is>
      </c>
    </row>
    <row r="63" ht="13.2" customHeight="1" s="49">
      <c r="A63" s="33" t="n">
        <v>61</v>
      </c>
      <c r="B63" s="34"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35" t="n"/>
      <c r="D63" s="34" t="inlineStr">
        <is>
          <t>Burrow's solution</t>
        </is>
      </c>
      <c r="E63" s="34" t="inlineStr">
        <is>
          <t>Antihistamine cream</t>
        </is>
      </c>
      <c r="F63" s="34" t="inlineStr">
        <is>
          <t>Mupirocin ointment</t>
        </is>
      </c>
      <c r="G63" s="34" t="inlineStr">
        <is>
          <t>Ketoconazole cream</t>
        </is>
      </c>
      <c r="H63" s="34" t="inlineStr">
        <is>
          <t>Topical steroid cream</t>
        </is>
      </c>
      <c r="I63" s="33" t="inlineStr">
        <is>
          <t>5</t>
        </is>
      </c>
      <c r="J63" s="34"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35" t="n"/>
      <c r="L63" s="34" t="inlineStr">
        <is>
          <t>Eczema &amp; Dermatitis</t>
        </is>
      </c>
      <c r="M63" s="35" t="inlineStr">
        <is>
          <t>Clinic</t>
        </is>
      </c>
      <c r="N63" s="34" t="inlineStr">
        <is>
          <t>ข้อ 61 Pharma Plus เล่มม่วง (เฉลยข้อ จ)</t>
        </is>
      </c>
      <c r="O63" s="35" t="inlineStr">
        <is>
          <t>Mock</t>
        </is>
      </c>
      <c r="P63" s="35" t="inlineStr">
        <is>
          <t>Pharma Plus เล่มม่วง</t>
        </is>
      </c>
    </row>
    <row r="64" ht="13.2" customHeight="1" s="49">
      <c r="A64" s="33" t="n">
        <v>62</v>
      </c>
      <c r="B64" s="34" t="inlineStr">
        <is>
          <t>ข้อใดผิดเกี่ยวกับยา hydroxyzine</t>
        </is>
      </c>
      <c r="C64" s="35" t="n"/>
      <c r="D64" s="34" t="inlineStr">
        <is>
          <t>มีความจำเพาะต่อ H1 &gt; H2</t>
        </is>
      </c>
      <c r="E64" s="34" t="inlineStr">
        <is>
          <t>ห้ามรับประทานร่วมกับ alcohol</t>
        </is>
      </c>
      <c r="F64" s="34" t="inlineStr">
        <is>
          <t>ห้ามรับประทานร่วมกับ St.John wort</t>
        </is>
      </c>
      <c r="G64" s="34" t="inlineStr">
        <is>
          <t>ถ้าใช้ขนาดสูงจะมีฤทธิ์เป็น anticonvulsant</t>
        </is>
      </c>
      <c r="H64" s="34" t="inlineStr">
        <is>
          <t>ถ้าใช้ขนาดสูงจะทำให้เกิดอาการชัก และง่วง ได้</t>
        </is>
      </c>
      <c r="I64" s="33" t="n">
        <v>4</v>
      </c>
      <c r="J64" s="34"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35" t="n"/>
      <c r="L64" s="34" t="inlineStr">
        <is>
          <t>Urticaria &amp; Angioedema</t>
        </is>
      </c>
      <c r="M64" s="35" t="inlineStr">
        <is>
          <t>Clinic</t>
        </is>
      </c>
      <c r="N64" s="34" t="inlineStr">
        <is>
          <t>ข้อ 62 Pharma Plus เล่มม่วง (เฉลยข้อ ค ง)</t>
        </is>
      </c>
      <c r="O64" s="35" t="inlineStr">
        <is>
          <t>Mock</t>
        </is>
      </c>
      <c r="P64" s="35" t="inlineStr">
        <is>
          <t>Pharma Plus เล่มม่วง</t>
        </is>
      </c>
    </row>
    <row r="65" ht="13.2" customHeight="1" s="49">
      <c r="A65" s="33" t="n">
        <v>63</v>
      </c>
      <c r="B65" s="34" t="inlineStr">
        <is>
          <t>ยา antihistamine ตัวใดต่อไปนี้มีฤทธิ์ sedative effect มากที่สุด</t>
        </is>
      </c>
      <c r="C65" s="35" t="n"/>
      <c r="D65" s="34" t="inlineStr">
        <is>
          <t>Hydroxyzine</t>
        </is>
      </c>
      <c r="E65" s="34" t="inlineStr">
        <is>
          <t>CPM</t>
        </is>
      </c>
      <c r="F65" s="34" t="inlineStr">
        <is>
          <t>Brompheniramine</t>
        </is>
      </c>
      <c r="G65" s="34" t="inlineStr">
        <is>
          <t>Diphenhydramine</t>
        </is>
      </c>
      <c r="H65" s="34" t="inlineStr">
        <is>
          <t>Cyproheptadine</t>
        </is>
      </c>
      <c r="I65" s="33" t="inlineStr">
        <is>
          <t>4</t>
        </is>
      </c>
      <c r="J65" s="34"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Urticaria &amp; Angioedema</t>
        </is>
      </c>
      <c r="M65" s="35" t="inlineStr">
        <is>
          <t>Clinic</t>
        </is>
      </c>
      <c r="N65" s="34" t="inlineStr">
        <is>
          <t>ข้อ 63 Pharma Plus เล่มม่วง (เฉลยข้อ ง)</t>
        </is>
      </c>
      <c r="O65" s="35" t="inlineStr">
        <is>
          <t>Mock</t>
        </is>
      </c>
      <c r="P65" s="35" t="inlineStr">
        <is>
          <t>Pharma Plus เล่มม่วง</t>
        </is>
      </c>
    </row>
    <row r="66" ht="13.2" customHeight="1" s="49">
      <c r="A66" s="33" t="n">
        <v>64</v>
      </c>
      <c r="B66" s="34" t="inlineStr">
        <is>
          <t>ข้อใดไม่จัดเป็นหัวข้อการทดสอบของยาในรูปแบบ nebulized solution</t>
        </is>
      </c>
      <c r="C66" s="35" t="n"/>
      <c r="D66" s="34" t="inlineStr">
        <is>
          <t>Assay</t>
        </is>
      </c>
      <c r="E66" s="34" t="inlineStr">
        <is>
          <t>Sterility</t>
        </is>
      </c>
      <c r="F66" s="34" t="inlineStr">
        <is>
          <t>Content uniformity</t>
        </is>
      </c>
      <c r="G66" s="34" t="inlineStr">
        <is>
          <t>Particle size</t>
        </is>
      </c>
      <c r="H66" s="34" t="inlineStr">
        <is>
          <t>Impurity</t>
        </is>
      </c>
      <c r="I66" s="33" t="inlineStr">
        <is>
          <t>1</t>
        </is>
      </c>
      <c r="J66" s="34"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5" t="n"/>
      <c r="L66" s="34" t="inlineStr">
        <is>
          <t>Superficial fungal</t>
        </is>
      </c>
      <c r="M66" s="35" t="inlineStr">
        <is>
          <t>Clinic</t>
        </is>
      </c>
      <c r="N66" s="34" t="inlineStr">
        <is>
          <t>Mock PLE-CC 1 ข้อ 102</t>
        </is>
      </c>
      <c r="O66" s="35" t="inlineStr">
        <is>
          <t>Mock</t>
        </is>
      </c>
      <c r="P66" s="35" t="inlineStr">
        <is>
          <t>Mock RxCU83</t>
        </is>
      </c>
      <c r="Q66" s="2" t="n"/>
    </row>
    <row r="67" ht="13.2" customHeight="1" s="49">
      <c r="A67" s="33" t="n">
        <v>65</v>
      </c>
      <c r="B67" s="34" t="inlineStr">
        <is>
          <t>คำแนะนำที่สำคัญที่สุดในการป้องกันการแพร่กระจายของเชื้อ</t>
        </is>
      </c>
      <c r="C67" s="35" t="n"/>
      <c r="D67" s="34" t="inlineStr">
        <is>
          <t>จะไม่แพร่เชื้อถ้ามีตุ่มใสขึ้นแล้ว</t>
        </is>
      </c>
      <c r="E67" s="34" t="inlineStr">
        <is>
          <t>หลีกเลี่ยงการสัมผัสบริเวณที่เป็น และไม่ใช้สิ่งของร่วมกับผู้อื่น</t>
        </is>
      </c>
      <c r="F67" s="34" t="inlineStr">
        <is>
          <t>ปิดพลาสเตอร์ยาบริเวณแผลตลอดเวลา</t>
        </is>
      </c>
      <c r="G67" s="34" t="inlineStr">
        <is>
          <t>ล้างบริเวณนั้นด้วยน ้าและสบู่ทุกวัน</t>
        </is>
      </c>
      <c r="H67" s="34" t="inlineStr">
        <is>
          <t>รับประทานอาหารที่มีวิตามินซีสูง</t>
        </is>
      </c>
      <c r="I67" s="33" t="inlineStr">
        <is>
          <t>1</t>
        </is>
      </c>
      <c r="J67" s="34"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35" t="n"/>
      <c r="L67" s="34" t="inlineStr">
        <is>
          <t>Superficial fungal</t>
        </is>
      </c>
      <c r="M67" s="35" t="inlineStr">
        <is>
          <t>Clinic</t>
        </is>
      </c>
      <c r="N67" s="34" t="inlineStr">
        <is>
          <t>Mock PLE-CC 1 ข้อ 121</t>
        </is>
      </c>
      <c r="O67" s="35" t="inlineStr">
        <is>
          <t>Mock</t>
        </is>
      </c>
      <c r="P67" s="35" t="inlineStr">
        <is>
          <t>Mock RxCU83</t>
        </is>
      </c>
      <c r="Q67" s="2" t="n"/>
    </row>
    <row r="68" ht="13.2" customHeight="1" s="49">
      <c r="A68" s="33" t="n">
        <v>66</v>
      </c>
      <c r="B68" s="34" t="inlineStr">
        <is>
          <t>ข้อใดเป็นการแนะนำเพื่อป้องกันโรคตามพฤติกรรมสุขภาพของผู้บริโภคได้ถูกต้อง</t>
        </is>
      </c>
      <c r="C68" s="35" t="n"/>
      <c r="D68" s="34" t="inlineStr">
        <is>
          <t>แนะนำการปฏิบัติตัว การหลีกเลี่ยงปัจจัยกระตุ้น</t>
        </is>
      </c>
      <c r="E68" s="34" t="inlineStr">
        <is>
          <t>Benzoyl peroxide 2.5% gel</t>
        </is>
      </c>
      <c r="F68" s="34" t="inlineStr">
        <is>
          <t>Acyclovir 5% cream</t>
        </is>
      </c>
      <c r="G68" s="34" t="inlineStr">
        <is>
          <t>แนะน าให้ท าอาชีพอื่น</t>
        </is>
      </c>
      <c r="H68" s="34" t="inlineStr">
        <is>
          <t>แนะน าให้ท าอาชีพอื่น</t>
        </is>
      </c>
      <c r="I68" s="33" t="inlineStr">
        <is>
          <t>1</t>
        </is>
      </c>
      <c r="J68" s="34"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35" t="n"/>
      <c r="L68" s="34" t="inlineStr">
        <is>
          <t>Superficial fungal</t>
        </is>
      </c>
      <c r="M68" s="35" t="inlineStr">
        <is>
          <t>Clinic</t>
        </is>
      </c>
      <c r="N68" s="34" t="inlineStr">
        <is>
          <t>Mock PLE-CC 1 ข้อ 125</t>
        </is>
      </c>
      <c r="O68" s="35" t="inlineStr">
        <is>
          <t>Mock</t>
        </is>
      </c>
      <c r="P68" s="35" t="inlineStr">
        <is>
          <t>Mock RxCU83</t>
        </is>
      </c>
      <c r="Q68" s="2" t="n"/>
    </row>
    <row r="69" ht="13.2" customHeight="1" s="49">
      <c r="A69" s="33" t="n">
        <v>67</v>
      </c>
      <c r="B69" s="34" t="inlineStr">
        <is>
          <t>ยารักษาผื่นที่หน้าในผู้ป่วยรายนี้ได้แก่อะไร</t>
        </is>
      </c>
      <c r="C69" s="35" t="n"/>
      <c r="D69" s="34" t="inlineStr">
        <is>
          <t>aloe vera gel</t>
        </is>
      </c>
      <c r="E69" s="34" t="inlineStr">
        <is>
          <t>Triamcinolone 0.2% cream</t>
        </is>
      </c>
      <c r="F69" s="34" t="inlineStr">
        <is>
          <t>diclofenac cream</t>
        </is>
      </c>
      <c r="G69" s="34" t="inlineStr">
        <is>
          <t>capsaicin cream</t>
        </is>
      </c>
      <c r="H69" s="34" t="inlineStr">
        <is>
          <t>acyclovir cream</t>
        </is>
      </c>
      <c r="I69" s="33" t="inlineStr">
        <is>
          <t>1</t>
        </is>
      </c>
      <c r="J69" s="34"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35" t="n"/>
      <c r="L69" s="34" t="inlineStr">
        <is>
          <t>Eczema &amp; Dermatitis</t>
        </is>
      </c>
      <c r="M69" s="35" t="inlineStr">
        <is>
          <t>Clinic</t>
        </is>
      </c>
      <c r="N69" s="34" t="inlineStr">
        <is>
          <t>PLE_CC1_2567_Key ข้อ 57</t>
        </is>
      </c>
      <c r="O69" s="35" t="inlineStr">
        <is>
          <t>ข้อสอบจริง</t>
        </is>
      </c>
      <c r="P69" s="35" t="inlineStr">
        <is>
          <t>ปี 2567</t>
        </is>
      </c>
      <c r="Q69" s="2" t="n"/>
    </row>
    <row r="70" ht="13.2" customHeight="1" s="49">
      <c r="A70" s="33" t="n">
        <v>68</v>
      </c>
      <c r="B70" s="34" t="inlineStr">
        <is>
          <t>จากข้อมูลทั้งหมด ลักษณะอาการแพ้ยาที่เกิดขึ้นในผู้ป่วยรายนี้ตรงกับข้อใดมากที่สุด</t>
        </is>
      </c>
      <c r="C70" s="35" t="n"/>
      <c r="D70" s="34" t="inlineStr">
        <is>
          <t>Urticaria</t>
        </is>
      </c>
      <c r="E70" s="34" t="inlineStr">
        <is>
          <t>Angioedema</t>
        </is>
      </c>
      <c r="F70" s="34" t="inlineStr">
        <is>
          <t>Stevens-Johnson Syndrome (SJS)</t>
        </is>
      </c>
      <c r="G70" s="34" t="inlineStr">
        <is>
          <t>Erythema multiforme</t>
        </is>
      </c>
      <c r="H70" s="34" t="inlineStr">
        <is>
          <t>Morbilliform rash (MP rash) + &lt; PLE-PC1 Preparation 2567 Azithromy = 3 Ceftriazone 4 /</t>
        </is>
      </c>
      <c r="I70" s="33" t="inlineStr">
        <is>
          <t>1</t>
        </is>
      </c>
      <c r="J70" s="34"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35" t="n"/>
      <c r="L70" s="34" t="inlineStr">
        <is>
          <t>Superficial fungal</t>
        </is>
      </c>
      <c r="M70" s="35" t="inlineStr">
        <is>
          <t>Clinic</t>
        </is>
      </c>
      <c r="N70" s="34" t="inlineStr">
        <is>
          <t>PLE_CC1_2567_Key ข้อ 76</t>
        </is>
      </c>
      <c r="O70" s="35" t="inlineStr">
        <is>
          <t>ข้อสอบจริง</t>
        </is>
      </c>
      <c r="P70" s="35" t="inlineStr">
        <is>
          <t>ปี 2567</t>
        </is>
      </c>
      <c r="Q70" s="2" t="n"/>
    </row>
    <row r="71" ht="13.2" customHeight="1" s="49">
      <c r="A71" s="33" t="n">
        <v>69</v>
      </c>
      <c r="B71" s="34"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35" t="n"/>
      <c r="D71" s="34" t="inlineStr">
        <is>
          <t>Cefixime</t>
        </is>
      </c>
      <c r="E71" s="34" t="inlineStr">
        <is>
          <t>Levofloxacin</t>
        </is>
      </c>
      <c r="F71" s="34" t="inlineStr">
        <is>
          <t>Clindamycin</t>
        </is>
      </c>
      <c r="G71" s="34" t="inlineStr">
        <is>
          <t>Erythromycin</t>
        </is>
      </c>
      <c r="H71" s="34" t="inlineStr">
        <is>
          <t>Amoxicillin clavulanate</t>
        </is>
      </c>
      <c r="I71" s="33" t="n">
        <v>4</v>
      </c>
      <c r="J71" s="34"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35" t="n"/>
      <c r="L71" s="34" t="inlineStr">
        <is>
          <t>Respiratory &amp; Antibiotics</t>
        </is>
      </c>
      <c r="M71" s="35" t="inlineStr">
        <is>
          <t>Clinic</t>
        </is>
      </c>
      <c r="N71" s="34" t="inlineStr">
        <is>
          <t>PLE_CC1_2567_Set1_Key ข้อ 36</t>
        </is>
      </c>
      <c r="O71" s="35" t="inlineStr">
        <is>
          <t>ข้อสอบจริง</t>
        </is>
      </c>
      <c r="P71" s="35" t="inlineStr">
        <is>
          <t>ปี 2567</t>
        </is>
      </c>
      <c r="Q71" s="2" t="n"/>
    </row>
    <row r="72" ht="13.2" customHeight="1" s="49">
      <c r="A72" s="33" t="n">
        <v>70</v>
      </c>
      <c r="B72" s="34" t="inlineStr">
        <is>
          <t>โครงสร้างเคมีหลักของยาต้านเชื้อรากลุ่ม Azole (เช่น Ketoconazole, Itraconazole) มีคุณสมบัติเด่นในการออกฤทธิ์ยับยั้งเอนไซม์ใดของเชื้อรา</t>
        </is>
      </c>
      <c r="C72" s="35" t="n"/>
      <c r="D72" s="34" t="inlineStr">
        <is>
          <t>ยับยั้ง Lanosterol 14-alpha-demethylase (CYP51)</t>
        </is>
      </c>
      <c r="E72" s="34" t="inlineStr">
        <is>
          <t>ยับยั้ง Squalene epoxidase</t>
        </is>
      </c>
      <c r="F72" s="34" t="inlineStr">
        <is>
          <t>ยับยั้ง Beta-(1,3)-D-glucan synthase</t>
        </is>
      </c>
      <c r="G72" s="34" t="inlineStr">
        <is>
          <t>ยับยั้ง Thymidylate synthase</t>
        </is>
      </c>
      <c r="H72" s="34" t="inlineStr">
        <is>
          <t>ยับยั้ง Fungal RNA polymerase</t>
        </is>
      </c>
      <c r="I72" s="33" t="n">
        <v>1</v>
      </c>
      <c r="J72" s="34"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35" t="n"/>
      <c r="L72" s="34" t="inlineStr">
        <is>
          <t>Superficial fungal</t>
        </is>
      </c>
      <c r="M72" s="35" t="inlineStr">
        <is>
          <t>Clinic</t>
        </is>
      </c>
      <c r="N72" s="34" t="inlineStr">
        <is>
          <t>PLE_CC1_2567_Set1_Key ข้อ 41</t>
        </is>
      </c>
      <c r="O72" s="35" t="inlineStr">
        <is>
          <t>ข้อสอบจริง</t>
        </is>
      </c>
      <c r="P72" s="35" t="inlineStr">
        <is>
          <t>ปี 2567</t>
        </is>
      </c>
      <c r="Q72" s="2" t="n"/>
    </row>
    <row r="73" ht="13.2" customHeight="1" s="49">
      <c r="A73" s="33" t="n">
        <v>71</v>
      </c>
      <c r="B73" s="34" t="inlineStr">
        <is>
          <t>โครงสร้างหมายเลขใดของ triamcinolone acetonide มีบทบาทสำคัญในการเพิ่ม lipophilicity และความแรงของยา</t>
        </is>
      </c>
      <c r="C73" s="35" t="n"/>
      <c r="D73" s="34" t="inlineStr">
        <is>
          <t>ตำแหน่ง 1, 2 double bond</t>
        </is>
      </c>
      <c r="E73" s="34" t="inlineStr">
        <is>
          <t>ตำแหน่ง 9-alpha fluoro</t>
        </is>
      </c>
      <c r="F73" s="34" t="inlineStr">
        <is>
          <t>ตำแหน่ง 16-alpha, 17-alpha acetonide (ketal)</t>
        </is>
      </c>
      <c r="G73" s="34" t="inlineStr">
        <is>
          <t>ตำแหน่ง 11-beta hydroxyl</t>
        </is>
      </c>
      <c r="H73" s="34" t="inlineStr">
        <is>
          <t>ตำแหน่ง 21-hydroxyl</t>
        </is>
      </c>
      <c r="I73" s="33" t="n">
        <v>3</v>
      </c>
      <c r="J73" s="34"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35" t="n"/>
      <c r="L73" s="34" t="inlineStr">
        <is>
          <t>Eczema &amp; Dermatitis</t>
        </is>
      </c>
      <c r="M73" s="35" t="inlineStr">
        <is>
          <t>Clinic</t>
        </is>
      </c>
      <c r="N73" s="34" t="inlineStr">
        <is>
          <t>PLE_CC1_2567_Set1_Key ข้อ 95</t>
        </is>
      </c>
      <c r="O73" s="35" t="inlineStr">
        <is>
          <t>ข้อสอบจริง</t>
        </is>
      </c>
      <c r="P73" s="35" t="inlineStr">
        <is>
          <t>ปี 2567</t>
        </is>
      </c>
      <c r="Q73" s="2" t="n"/>
    </row>
    <row r="74" ht="13.2" customHeight="1" s="49">
      <c r="A74" s="33" t="n">
        <v>72</v>
      </c>
      <c r="B74" s="34"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74" s="35" t="n"/>
      <c r="D74" s="34" t="inlineStr">
        <is>
          <t>Silver sulfadiazine 1% cream</t>
        </is>
      </c>
      <c r="E74" s="34" t="inlineStr">
        <is>
          <t>Triamcinolone acetonide 0.1% cream</t>
        </is>
      </c>
      <c r="F74" s="34" t="inlineStr">
        <is>
          <t>Ketoconazole 2% cream</t>
        </is>
      </c>
      <c r="G74" s="34" t="inlineStr">
        <is>
          <t>Benzoyl peroxide 2.5% gel</t>
        </is>
      </c>
      <c r="H74" s="34" t="inlineStr">
        <is>
          <t>Clobetasol propionate 0.05% cream</t>
        </is>
      </c>
      <c r="I74" s="33" t="n">
        <v>1</v>
      </c>
      <c r="J74" s="34"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74" s="35" t="n"/>
      <c r="L74" s="34" t="inlineStr">
        <is>
          <t>Wound</t>
        </is>
      </c>
      <c r="M74" s="35" t="inlineStr">
        <is>
          <t>Clinic</t>
        </is>
      </c>
      <c r="N74" s="34" t="inlineStr">
        <is>
          <t>PLE-CC1 ปี 2566 Day 1 ข้อ 119</t>
        </is>
      </c>
      <c r="O74" s="35" t="inlineStr">
        <is>
          <t>ข้อสอบจริง</t>
        </is>
      </c>
      <c r="P74" s="35" t="inlineStr">
        <is>
          <t>ปี 2566</t>
        </is>
      </c>
      <c r="Q74" s="2" t="n"/>
    </row>
    <row r="75" ht="13.2" customHeight="1" s="49">
      <c r="A75" s="33" t="n">
        <v>73</v>
      </c>
      <c r="B75" s="34" t="inlineStr">
        <is>
          <t>ผูป%วยรายนี้จัดอยู;ใน class ใด ตาม Canadian cardiovascular society</t>
        </is>
      </c>
      <c r="C75" s="35" t="n"/>
      <c r="D75" s="34" t="inlineStr">
        <is>
          <t>Class I PLE-CC1 Preparation 2565 เฉลยโดย MUPY53</t>
        </is>
      </c>
      <c r="E75" s="34" t="inlineStr">
        <is>
          <t>Adapalene 0.1% gel</t>
        </is>
      </c>
      <c r="F75" s="34" t="inlineStr">
        <is>
          <t>Mupirocin 2% ointment</t>
        </is>
      </c>
      <c r="G75" s="34" t="inlineStr">
        <is>
          <t>Betamethasone dipropionate 0.05% cream</t>
        </is>
      </c>
      <c r="H75" s="34" t="n"/>
      <c r="I75" s="33" t="inlineStr">
        <is>
          <t>1</t>
        </is>
      </c>
      <c r="J75" s="34"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35" t="n"/>
      <c r="L75" s="34" t="inlineStr">
        <is>
          <t>Superficial fungal</t>
        </is>
      </c>
      <c r="M75" s="35" t="inlineStr">
        <is>
          <t>Clinic</t>
        </is>
      </c>
      <c r="N75" s="34" t="inlineStr">
        <is>
          <t>PLE_CC1_2565_Day1_Key ข้อ 6</t>
        </is>
      </c>
      <c r="O75" s="35" t="inlineStr">
        <is>
          <t>ข้อสอบจริง</t>
        </is>
      </c>
      <c r="P75" s="35" t="inlineStr">
        <is>
          <t>ปี 2565</t>
        </is>
      </c>
      <c r="Q75" s="2" t="n"/>
    </row>
    <row r="76" ht="13.2" customHeight="1" s="49">
      <c r="A76" s="33" t="n">
        <v>74</v>
      </c>
      <c r="B76" s="34" t="inlineStr">
        <is>
          <t>ถามคนไขเปMนอะไร/สาเหตุที่เกิดโรค</t>
        </is>
      </c>
      <c r="C76" s="35" t="n"/>
      <c r="D76" s="34" t="inlineStr">
        <is>
          <t>herpes simplex</t>
        </is>
      </c>
      <c r="E76" s="34" t="inlineStr">
        <is>
          <t>herpes zoster</t>
        </is>
      </c>
      <c r="F76" s="34" t="inlineStr">
        <is>
          <t>seborrheic dermatitis</t>
        </is>
      </c>
      <c r="G76" s="34" t="inlineStr">
        <is>
          <t>atopic dermatitis</t>
        </is>
      </c>
      <c r="H76" s="34" t="inlineStr">
        <is>
          <t>scalp psoriasis #kมlใสSนตามปลายประสาท และ# neuropathic pain KวมLวย</t>
        </is>
      </c>
      <c r="I76" s="33" t="inlineStr">
        <is>
          <t>1</t>
        </is>
      </c>
      <c r="J76" s="34"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35" t="n"/>
      <c r="L76" s="34" t="inlineStr">
        <is>
          <t>Superficial fungal</t>
        </is>
      </c>
      <c r="M76" s="35" t="inlineStr">
        <is>
          <t>Clinic</t>
        </is>
      </c>
      <c r="N76" s="34" t="inlineStr">
        <is>
          <t>PLE_CC1_2565_Day1_Key ข้อ 10</t>
        </is>
      </c>
      <c r="O76" s="35" t="inlineStr">
        <is>
          <t>ข้อสอบจริง</t>
        </is>
      </c>
      <c r="P76" s="35" t="inlineStr">
        <is>
          <t>ปี 2565</t>
        </is>
      </c>
      <c r="Q76" s="2" t="n"/>
    </row>
    <row r="77" ht="13.2" customHeight="1" s="49">
      <c r="A77" s="33" t="n">
        <v>75</v>
      </c>
      <c r="B77" s="34" t="inlineStr">
        <is>
          <t>6 เดือนต;อมา ใหผูป%วยเปลี่ยนมาใชselegiline transdermal patch ในแผ;นแปะ selegiline transdermal patch สิ่งใดทำใหเกิดผื่น</t>
        </is>
      </c>
      <c r="C77" s="35" t="n"/>
      <c r="D77" s="34" t="inlineStr">
        <is>
          <t>Membrane</t>
        </is>
      </c>
      <c r="E77" s="34" t="inlineStr">
        <is>
          <t>Liner</t>
        </is>
      </c>
      <c r="F77" s="34" t="inlineStr">
        <is>
          <t>Adhesive</t>
        </is>
      </c>
      <c r="G77" s="34" t="inlineStr">
        <is>
          <t>Back</t>
        </is>
      </c>
      <c r="H77" s="34" t="inlineStr">
        <is>
          <t>Peel strip</t>
        </is>
      </c>
      <c r="I77" s="33" t="inlineStr">
        <is>
          <t>4</t>
        </is>
      </c>
      <c r="J77" s="34"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35" t="n"/>
      <c r="L77" s="34" t="inlineStr">
        <is>
          <t>Eczema &amp; Dermatitis</t>
        </is>
      </c>
      <c r="M77" s="35" t="inlineStr">
        <is>
          <t>Clinic</t>
        </is>
      </c>
      <c r="N77" s="34" t="inlineStr">
        <is>
          <t>PLE_CC1_2565_Day1_Key ข้อ 46</t>
        </is>
      </c>
      <c r="O77" s="35" t="inlineStr">
        <is>
          <t>ข้อสอบจริง</t>
        </is>
      </c>
      <c r="P77" s="35" t="inlineStr">
        <is>
          <t>ปี 2565</t>
        </is>
      </c>
      <c r="Q77" s="2" t="n"/>
    </row>
    <row r="78" ht="13.2" customHeight="1" s="49">
      <c r="A78" s="33" t="n">
        <v>76</v>
      </c>
      <c r="B78" s="34" t="inlineStr">
        <is>
          <t>เปMนผื่นแพลักษณะแบบใด</t>
        </is>
      </c>
      <c r="C78" s="35" t="n"/>
      <c r="D78" s="34" t="inlineStr">
        <is>
          <t>Urticaria</t>
        </is>
      </c>
      <c r="E78" s="34" t="inlineStr">
        <is>
          <t>Maculopapular rash</t>
        </is>
      </c>
      <c r="F78" s="34" t="inlineStr">
        <is>
          <t>Angioedema</t>
        </is>
      </c>
      <c r="G78" s="34" t="inlineStr">
        <is>
          <t>Fix drug eruption</t>
        </is>
      </c>
      <c r="H78" s="34" t="inlineStr">
        <is>
          <t>Exfoliative CPT I, midterm, CPT1 บรรยาย 2 กย 67 (13 2ง 16 น.) ADR for Pharmacy Practice, page 23</t>
        </is>
      </c>
      <c r="I78" s="33" t="inlineStr">
        <is>
          <t>1</t>
        </is>
      </c>
      <c r="J78" s="34"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35" t="n"/>
      <c r="L78" s="34" t="inlineStr">
        <is>
          <t>Eczema &amp; Dermatitis</t>
        </is>
      </c>
      <c r="M78" s="35" t="inlineStr">
        <is>
          <t>Clinic</t>
        </is>
      </c>
      <c r="N78" s="34" t="inlineStr">
        <is>
          <t>PLE_CC1_2565_Day1_Key ข้อ 41</t>
        </is>
      </c>
      <c r="O78" s="35" t="inlineStr">
        <is>
          <t>ข้อสอบจริง</t>
        </is>
      </c>
      <c r="P78" s="35" t="inlineStr">
        <is>
          <t>ปี 2565</t>
        </is>
      </c>
      <c r="Q78" s="2" t="n"/>
    </row>
    <row r="79" ht="13.2" customHeight="1" s="49">
      <c r="A79" s="33" t="n">
        <v>77</v>
      </c>
      <c r="B79" s="34" t="inlineStr">
        <is>
          <t>ยาที่ใชรักษาคืออะไร ิ โลน</t>
        </is>
      </c>
      <c r="C79" s="35" t="n"/>
      <c r="D79" s="34" t="inlineStr">
        <is>
          <t>Oral ivermectin</t>
        </is>
      </c>
      <c r="E79" s="34" t="inlineStr">
        <is>
          <t>Permethrin cream</t>
        </is>
      </c>
      <c r="F79" s="34" t="inlineStr">
        <is>
          <t>Gamma benzene hexachloride</t>
        </is>
      </c>
      <c r="G79" s="34" t="inlineStr">
        <is>
          <t>Steroid ซักอย;าง</t>
        </is>
      </c>
      <c r="H79" s="34" t="inlineStr">
        <is>
          <t>2% ketoconazole cream Hา 1st line ไIไ-ผล ิ 1st line เJอKนLนไIไ-ผล ADR เยอะ (neurptoxic) ลดแFอาการGน?</t>
        </is>
      </c>
      <c r="I79" s="33" t="inlineStr">
        <is>
          <t>1</t>
        </is>
      </c>
      <c r="J79" s="34"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35" t="n"/>
      <c r="L79" s="34" t="inlineStr">
        <is>
          <t>Superficial fungal</t>
        </is>
      </c>
      <c r="M79" s="35" t="inlineStr">
        <is>
          <t>Clinic</t>
        </is>
      </c>
      <c r="N79" s="34" t="inlineStr">
        <is>
          <t>PLE_CC1_2565_Day1_Key ข้อ 50</t>
        </is>
      </c>
      <c r="O79" s="35" t="inlineStr">
        <is>
          <t>ข้อสอบจริง</t>
        </is>
      </c>
      <c r="P79" s="35" t="inlineStr">
        <is>
          <t>ปี 2565</t>
        </is>
      </c>
      <c r="Q79" s="2" t="n"/>
    </row>
    <row r="80" ht="13.2" customHeight="1" s="49">
      <c r="A80" s="33" t="n">
        <v>78</v>
      </c>
      <c r="B80" s="34" t="inlineStr">
        <is>
          <t>เปQนโรคอะไร ………………………………………………………………………………………………………………………………………………………… ………………………………………………………………………………………………………………………………………………………….. Tinea Pedis</t>
        </is>
      </c>
      <c r="C80" s="35" t="n"/>
      <c r="D80" s="34" t="inlineStr">
        <is>
          <t>Adapalene 0.1% gel</t>
        </is>
      </c>
      <c r="E80" s="34" t="inlineStr">
        <is>
          <t>Mupirocin 2% ointment</t>
        </is>
      </c>
      <c r="F80" s="34" t="inlineStr">
        <is>
          <t>Betamethasone dipropionate 0.05% cream</t>
        </is>
      </c>
      <c r="G80" s="34" t="inlineStr">
        <is>
          <t>Clotrimazole 1% cream</t>
        </is>
      </c>
      <c r="H80" s="34" t="n"/>
      <c r="I80" s="33" t="inlineStr">
        <is>
          <t>1</t>
        </is>
      </c>
      <c r="J80" s="34"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35" t="n"/>
      <c r="L80" s="34" t="inlineStr">
        <is>
          <t>Superficial fungal</t>
        </is>
      </c>
      <c r="M80" s="35" t="inlineStr">
        <is>
          <t>Clinic</t>
        </is>
      </c>
      <c r="N80" s="34" t="inlineStr">
        <is>
          <t>PLE_CC1_2565_Day2_Key ข้อ 32</t>
        </is>
      </c>
      <c r="O80" s="35" t="inlineStr">
        <is>
          <t>ข้อสอบจริง</t>
        </is>
      </c>
      <c r="P80" s="35" t="inlineStr">
        <is>
          <t>ปี 2565</t>
        </is>
      </c>
      <c r="Q80" s="2" t="n"/>
    </row>
    <row r="81" ht="13.2" customHeight="1" s="49">
      <c r="A81" s="33" t="n">
        <v>79</v>
      </c>
      <c r="B81" s="34" t="inlineStr">
        <is>
          <t>กลไกการออกฤทธิ์ของยาต้านเชื้อรา Ketoconazole ในการรักษาโรคเชื้อราที่ผิวหนังคือข้อใด</t>
        </is>
      </c>
      <c r="C81" s="35" t="n"/>
      <c r="D81" s="34" t="inlineStr">
        <is>
          <t>ยับยั้งเอนไซม์ 14-alpha-demethylase ขัดขวางการสังเคราะห์ Ergosterol ที่เยื่อหุ้มเซลล์เชื้อรา</t>
        </is>
      </c>
      <c r="E81" s="34" t="inlineStr">
        <is>
          <t>ยับยั้งเอนไซม์ Squalene epoxidase</t>
        </is>
      </c>
      <c r="F81" s="34" t="inlineStr">
        <is>
          <t>จับกับ Ergosterol ทำให้เยื่อหุ้มเซลล์รั่ว</t>
        </is>
      </c>
      <c r="G81" s="34" t="inlineStr">
        <is>
          <t>ยับยั้งการสร้างผนังเซลล์ของเชื้อรา</t>
        </is>
      </c>
      <c r="H81" s="34" t="inlineStr">
        <is>
          <t>ยับยั้งกระบวนการแบ่งตัวแบบ Mitosis</t>
        </is>
      </c>
      <c r="I81" s="33" t="n">
        <v>1</v>
      </c>
      <c r="J81" s="34"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Superficial fungal</t>
        </is>
      </c>
      <c r="M81" s="35" t="inlineStr">
        <is>
          <t>Clinic</t>
        </is>
      </c>
      <c r="N81" s="34" t="inlineStr">
        <is>
          <t>PLE_CC1_2565_Day2_Key ข้อ 34</t>
        </is>
      </c>
      <c r="O81" s="35" t="inlineStr">
        <is>
          <t>ข้อสอบจริง</t>
        </is>
      </c>
      <c r="P81" s="35" t="inlineStr">
        <is>
          <t>ปี 2565</t>
        </is>
      </c>
      <c r="Q81" s="2" t="n"/>
    </row>
    <row r="82" ht="13.2" customHeight="1" s="49">
      <c r="A82" s="33" t="n">
        <v>80</v>
      </c>
      <c r="B82" s="34" t="inlineStr">
        <is>
          <t>stiffening agent คืออะไร</t>
        </is>
      </c>
      <c r="C82" s="35" t="n"/>
      <c r="D82" s="34" t="inlineStr">
        <is>
          <t>glycerin</t>
        </is>
      </c>
      <c r="E82" s="34" t="inlineStr">
        <is>
          <t>Propylene glycol</t>
        </is>
      </c>
      <c r="F82" s="34" t="inlineStr">
        <is>
          <t>SLS</t>
        </is>
      </c>
      <c r="G82" s="34" t="inlineStr">
        <is>
          <t>Cetearyl palmitate</t>
        </is>
      </c>
      <c r="H82" s="34" t="inlineStr">
        <is>
          <t>Mineral oil</t>
        </is>
      </c>
      <c r="I82" s="33" t="inlineStr">
        <is>
          <t>1</t>
        </is>
      </c>
      <c r="J82" s="34"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35" t="n"/>
      <c r="L82" s="34" t="inlineStr">
        <is>
          <t>Superficial fungal</t>
        </is>
      </c>
      <c r="M82" s="35" t="inlineStr">
        <is>
          <t>Clinic</t>
        </is>
      </c>
      <c r="N82" s="34" t="inlineStr">
        <is>
          <t>PLE_CC1_2565_Day2_Key ข้อ 39</t>
        </is>
      </c>
      <c r="O82" s="35" t="inlineStr">
        <is>
          <t>ข้อสอบจริง</t>
        </is>
      </c>
      <c r="P82" s="35" t="inlineStr">
        <is>
          <t>ปี 2565</t>
        </is>
      </c>
      <c r="Q82" s="2" t="n"/>
    </row>
    <row r="83" ht="13.2" customHeight="1" s="49">
      <c r="A83" s="33" t="n">
        <v>81</v>
      </c>
      <c r="B83" s="34" t="inlineStr">
        <is>
          <t>ยาทาคอร์ติโคสเตียรอยด์ชนิดใดต่อไปนี้ไม่เหมาะสมอย่างยิ่งที่จะนำมาใช้ทาบริเวณใบหน้า</t>
        </is>
      </c>
      <c r="C83" s="35" t="n"/>
      <c r="D83" s="34" t="inlineStr">
        <is>
          <t>Clobetasol propionate 0.05% cream</t>
        </is>
      </c>
      <c r="E83" s="34" t="inlineStr">
        <is>
          <t>Hydrocortisone 1% cream</t>
        </is>
      </c>
      <c r="F83" s="34" t="inlineStr">
        <is>
          <t>Desonide 0.05% lotion</t>
        </is>
      </c>
      <c r="G83" s="34" t="inlineStr">
        <is>
          <t>Ketoconazole 2% cream</t>
        </is>
      </c>
      <c r="H83" s="34" t="inlineStr">
        <is>
          <t>Triamcinolone acetonide 0.02% cream</t>
        </is>
      </c>
      <c r="I83" s="33" t="n">
        <v>1</v>
      </c>
      <c r="J83" s="34"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35" t="n"/>
      <c r="L83" s="34" t="inlineStr">
        <is>
          <t>Eczema &amp; Dermatitis</t>
        </is>
      </c>
      <c r="M83" s="35" t="inlineStr">
        <is>
          <t>Clinic</t>
        </is>
      </c>
      <c r="N83" s="34" t="inlineStr">
        <is>
          <t>PLE_CC1_2565_Day2_Key ข้อ 36</t>
        </is>
      </c>
      <c r="O83" s="35" t="inlineStr">
        <is>
          <t>ข้อสอบจริง</t>
        </is>
      </c>
      <c r="P83" s="35" t="inlineStr">
        <is>
          <t>ปี 2565</t>
        </is>
      </c>
      <c r="Q83" s="2" t="n"/>
    </row>
    <row r="84" ht="13.2" customHeight="1" s="49">
      <c r="A84" s="33" t="n">
        <v>82</v>
      </c>
      <c r="B84" s="34" t="inlineStr">
        <is>
          <t>ผื่นลมพิษ ไมUออก UTIs, URIs เลยในป_ 2565 (ธ.ค.)</t>
        </is>
      </c>
      <c r="C84" s="35" t="n"/>
      <c r="D84" s="34" t="inlineStr">
        <is>
          <t>Isotretinoin 10 mg OD</t>
        </is>
      </c>
      <c r="E84" s="34" t="inlineStr">
        <is>
          <t>Terbinafine 1% cream</t>
        </is>
      </c>
      <c r="F84" s="34" t="inlineStr">
        <is>
          <t>Adapalene 0.1% gel</t>
        </is>
      </c>
      <c r="G84" s="34" t="inlineStr">
        <is>
          <t>Mupirocin 2% ointment</t>
        </is>
      </c>
      <c r="H84" s="34" t="n"/>
      <c r="I84" s="33" t="inlineStr">
        <is>
          <t>1</t>
        </is>
      </c>
      <c r="J84" s="34"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35" t="n"/>
      <c r="L84" s="34" t="inlineStr">
        <is>
          <t>Eczema &amp; Dermatitis</t>
        </is>
      </c>
      <c r="M84" s="35" t="inlineStr">
        <is>
          <t>Clinic</t>
        </is>
      </c>
      <c r="N84" s="34" t="inlineStr">
        <is>
          <t>PLE_CC1_2565_Day2_Key ข้อ 7</t>
        </is>
      </c>
      <c r="O84" s="35" t="inlineStr">
        <is>
          <t>ข้อสอบจริง</t>
        </is>
      </c>
      <c r="P84" s="35" t="inlineStr">
        <is>
          <t>ปี 2565</t>
        </is>
      </c>
      <c r="Q84" s="2" t="n"/>
    </row>
    <row r="85" ht="13.2" customHeight="1" s="49">
      <c r="A85" s="33" t="n">
        <v>83</v>
      </c>
      <c r="B85" s="34" t="inlineStr">
        <is>
          <t>เชื้อราใดเป็นสาเหตุหลักของการเกิดโรคกลากที่หนังศีรษะ (Tinea capitis)</t>
        </is>
      </c>
      <c r="C85" s="35" t="n"/>
      <c r="D85" s="34" t="inlineStr">
        <is>
          <t>Malassezia furfur</t>
        </is>
      </c>
      <c r="E85" s="34" t="inlineStr">
        <is>
          <t>Trichophyton rubrum และ Microsporum spp.</t>
        </is>
      </c>
      <c r="F85" s="34" t="inlineStr">
        <is>
          <t>Candida albicans</t>
        </is>
      </c>
      <c r="G85" s="34" t="inlineStr">
        <is>
          <t>Aspergillus niger</t>
        </is>
      </c>
      <c r="H85" s="34" t="inlineStr">
        <is>
          <t>Epidermophyton floccosum</t>
        </is>
      </c>
      <c r="I85" s="33" t="n">
        <v>2</v>
      </c>
      <c r="J85" s="34"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35" t="n"/>
      <c r="L85" s="34" t="inlineStr">
        <is>
          <t>Superficial fungal</t>
        </is>
      </c>
      <c r="M85" s="35" t="inlineStr">
        <is>
          <t>Clinic</t>
        </is>
      </c>
      <c r="N85" s="34" t="inlineStr">
        <is>
          <t>PLE_CC1_2564_All_Key ข้อ 15</t>
        </is>
      </c>
      <c r="O85" s="35" t="inlineStr">
        <is>
          <t>ข้อสอบจริง</t>
        </is>
      </c>
      <c r="P85" s="35" t="inlineStr">
        <is>
          <t>ปี 2564</t>
        </is>
      </c>
      <c r="Q85" s="2" t="n"/>
    </row>
    <row r="86" ht="13.2" customHeight="1" s="49">
      <c r="A86" s="33" t="n">
        <v>84</v>
      </c>
      <c r="B86" s="34" t="inlineStr">
        <is>
          <t>ยาต้านเชื้อรา Ketoconazole และ Itraconazole มีฤทธิ์เป็น Strong inhibitor ต่อเอนไซม์ CYP ชนิดใด</t>
        </is>
      </c>
      <c r="C86" s="35" t="n"/>
      <c r="D86" s="34" t="inlineStr">
        <is>
          <t>CYP2C9</t>
        </is>
      </c>
      <c r="E86" s="34" t="inlineStr">
        <is>
          <t>CYP2C19</t>
        </is>
      </c>
      <c r="F86" s="34" t="inlineStr">
        <is>
          <t>CYP3A4</t>
        </is>
      </c>
      <c r="G86" s="34" t="inlineStr">
        <is>
          <t>CYP2D6</t>
        </is>
      </c>
      <c r="H86" s="34" t="inlineStr">
        <is>
          <t>CYP1A2</t>
        </is>
      </c>
      <c r="I86" s="33" t="n">
        <v>3</v>
      </c>
      <c r="J86" s="34"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35" t="n"/>
      <c r="L86" s="34" t="inlineStr">
        <is>
          <t>Superficial fungal</t>
        </is>
      </c>
      <c r="M86" s="35" t="inlineStr">
        <is>
          <t>Clinic</t>
        </is>
      </c>
      <c r="N86" s="34" t="inlineStr">
        <is>
          <t>PLE_CC1_2564_All_Key ข้อ 65</t>
        </is>
      </c>
      <c r="O86" s="35" t="inlineStr">
        <is>
          <t>ข้อสอบจริง</t>
        </is>
      </c>
      <c r="P86" s="35" t="inlineStr">
        <is>
          <t>ปี 2564</t>
        </is>
      </c>
      <c r="Q86" s="2" t="n"/>
    </row>
    <row r="87" ht="13.2" customHeight="1" s="49">
      <c r="A87" s="33" t="n">
        <v>85</v>
      </c>
      <c r="B87" s="34" t="inlineStr">
        <is>
          <t>สาวเป็นสิวหนองมากกว่า 5 จุดบนใบหน้า สิวหนองเป็นตุ่มแบบใด</t>
        </is>
      </c>
      <c r="C87" s="35" t="n"/>
      <c r="D87" s="34" t="inlineStr">
        <is>
          <t>Papule</t>
        </is>
      </c>
      <c r="E87" s="34" t="inlineStr">
        <is>
          <t>Pustule</t>
        </is>
      </c>
      <c r="F87" s="34" t="inlineStr">
        <is>
          <t>Nodule</t>
        </is>
      </c>
      <c r="G87" s="34" t="inlineStr">
        <is>
          <t>Cyst</t>
        </is>
      </c>
      <c r="H87" s="34" t="n"/>
      <c r="I87" s="33" t="n">
        <v>2</v>
      </c>
      <c r="J87" s="34"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35" t="n"/>
      <c r="L87" s="34" t="inlineStr">
        <is>
          <t>Acne</t>
        </is>
      </c>
      <c r="M87" s="35" t="inlineStr">
        <is>
          <t>Clinic</t>
        </is>
      </c>
      <c r="N87" s="34" t="inlineStr">
        <is>
          <t>PLE_CC1_2564_All_Key ข้อ 81</t>
        </is>
      </c>
      <c r="O87" s="35" t="inlineStr">
        <is>
          <t>ข้อสอบจริง</t>
        </is>
      </c>
      <c r="P87" s="35" t="inlineStr">
        <is>
          <t>ปี 2564</t>
        </is>
      </c>
      <c r="Q87" s="2" t="n"/>
    </row>
    <row r="88" ht="13.2" customHeight="1" s="49">
      <c r="A88" s="33" t="n">
        <v>86</v>
      </c>
      <c r="B88" s="34" t="inlineStr">
        <is>
          <t>สถานการณ์วัยรุ่นยกพวกตีกัน จงตอบวิธีการห้ามเลือดที่ถูกต้อง</t>
        </is>
      </c>
      <c r="C88" s="35" t="n"/>
      <c r="D88" s="34" t="inlineStr">
        <is>
          <t>เอาน้ำล้าง</t>
        </is>
      </c>
      <c r="E88" s="34" t="inlineStr">
        <is>
          <t>ขันชะเนาะ</t>
        </is>
      </c>
      <c r="F88" s="34" t="inlineStr">
        <is>
          <t>เอาผ้าสะอาดกด</t>
        </is>
      </c>
      <c r="G88" s="34" t="inlineStr">
        <is>
          <t>เอาเชือกรัด</t>
        </is>
      </c>
      <c r="H88" s="34" t="n"/>
      <c r="I88" s="33" t="n">
        <v>3</v>
      </c>
      <c r="J88" s="34"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35" t="n"/>
      <c r="L88" s="34" t="inlineStr">
        <is>
          <t>Wound</t>
        </is>
      </c>
      <c r="M88" s="35" t="inlineStr">
        <is>
          <t>Clinic</t>
        </is>
      </c>
      <c r="N88" s="34" t="inlineStr">
        <is>
          <t>PLE_CC1_2564_All_Key ข้อ 88</t>
        </is>
      </c>
      <c r="O88" s="35" t="inlineStr">
        <is>
          <t>ข้อสอบจริง</t>
        </is>
      </c>
      <c r="P88" s="35" t="inlineStr">
        <is>
          <t>ปี 2564</t>
        </is>
      </c>
      <c r="Q88" s="2" t="n"/>
    </row>
    <row r="89" ht="13.2" customHeight="1" s="49">
      <c r="A89" s="33" t="n">
        <v>87</v>
      </c>
      <c r="B89" s="34" t="inlineStr">
        <is>
          <t>เด็กน้อย 1 ขวบครึ่ง ผื่นแดงหน้า แขน น้องไม่มีโรคประจำตัว</t>
        </is>
      </c>
      <c r="C89" s="35" t="n"/>
      <c r="D89" s="34" t="inlineStr">
        <is>
          <t>atopic</t>
        </is>
      </c>
      <c r="E89" s="34" t="inlineStr">
        <is>
          <t>sebderm</t>
        </is>
      </c>
      <c r="F89" s="34" t="inlineStr">
        <is>
          <t>Mupirocin 2% ointment</t>
        </is>
      </c>
      <c r="G89" s="34" t="inlineStr">
        <is>
          <t>Betamethasone dipropionate 0.05% cream</t>
        </is>
      </c>
      <c r="H89" s="34" t="n"/>
      <c r="I89" s="33" t="inlineStr">
        <is>
          <t>1</t>
        </is>
      </c>
      <c r="J89" s="34"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35" t="n"/>
      <c r="L89" s="34" t="inlineStr">
        <is>
          <t>Eczema &amp; Dermatitis</t>
        </is>
      </c>
      <c r="M89" s="35" t="inlineStr">
        <is>
          <t>Clinic</t>
        </is>
      </c>
      <c r="N89" s="34" t="inlineStr">
        <is>
          <t>PLE_CC1_2564_All_Key ข้อ 121</t>
        </is>
      </c>
      <c r="O89" s="35" t="inlineStr">
        <is>
          <t>ข้อสอบจริง</t>
        </is>
      </c>
      <c r="P89" s="35" t="inlineStr">
        <is>
          <t>ปี 2564</t>
        </is>
      </c>
      <c r="Q89" s="2" t="n"/>
    </row>
    <row r="90" ht="13.2" customHeight="1" s="49">
      <c r="A90" s="33" t="n">
        <v>88</v>
      </c>
      <c r="B90" s="34" t="inlineStr">
        <is>
          <t>ยาในข้อใดเป็นสาเหตุสำคัญและมีรายงานการเกิด DRESS Syndrome (Drug Reaction with Eosinophilia and Systemic Symptoms) ชัดเจนที่สุด</t>
        </is>
      </c>
      <c r="C90" s="35" t="n"/>
      <c r="D90" s="34" t="inlineStr">
        <is>
          <t>Diclofenac</t>
        </is>
      </c>
      <c r="E90" s="34" t="inlineStr">
        <is>
          <t>Prednisolone</t>
        </is>
      </c>
      <c r="F90" s="34" t="inlineStr">
        <is>
          <t>Colchicine</t>
        </is>
      </c>
      <c r="G90" s="34" t="inlineStr">
        <is>
          <t>Allopurinol</t>
        </is>
      </c>
      <c r="H90" s="34" t="inlineStr">
        <is>
          <t>Paracetamol</t>
        </is>
      </c>
      <c r="I90" s="33" t="n">
        <v>4</v>
      </c>
      <c r="J90" s="34"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35" t="n"/>
      <c r="L90" s="34" t="inlineStr">
        <is>
          <t>ADR &amp; Allergy</t>
        </is>
      </c>
      <c r="M90" s="35" t="inlineStr">
        <is>
          <t>Clinic</t>
        </is>
      </c>
      <c r="N90" s="34" t="inlineStr">
        <is>
          <t>PLE_CC1_2564_All_Key ข้อ 148</t>
        </is>
      </c>
      <c r="O90" s="35" t="inlineStr">
        <is>
          <t>ข้อสอบจริง</t>
        </is>
      </c>
      <c r="P90" s="35" t="inlineStr">
        <is>
          <t>ปี 2564</t>
        </is>
      </c>
      <c r="Q90" s="2" t="n"/>
    </row>
    <row r="91" ht="13.2" customHeight="1" s="49">
      <c r="A91" s="33" t="n">
        <v>89</v>
      </c>
      <c r="B91" s="34" t="inlineStr">
        <is>
          <t>กลไกขอษ mupirocin</t>
        </is>
      </c>
      <c r="C91" s="35" t="n"/>
      <c r="D91" s="34" t="inlineStr">
        <is>
          <t>ยับยั้ษ transpeptidase ที่ผนัษเอลล์</t>
        </is>
      </c>
      <c r="E91" s="34" t="inlineStr">
        <is>
          <t>ยับยั้ษ transglycosylase ที่ผนัษเอลล์</t>
        </is>
      </c>
      <c r="F91" s="34" t="inlineStr">
        <is>
          <t>ยับยั้ษ DNA synthesis ษ. ยับยั้ษ RNA synthesis ส. ยับยั้ษ tRNA</t>
        </is>
      </c>
      <c r="G91" s="34" t="inlineStr">
        <is>
          <t>Benzoyl peroxide 2.5% gel</t>
        </is>
      </c>
      <c r="H91" s="34" t="n"/>
      <c r="I91" s="33" t="n">
        <v>3</v>
      </c>
      <c r="J91" s="34"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35" t="n"/>
      <c r="L91" s="34" t="inlineStr">
        <is>
          <t>Bacterial Skin Infection</t>
        </is>
      </c>
      <c r="M91" s="35" t="inlineStr">
        <is>
          <t>Clinic</t>
        </is>
      </c>
      <c r="N91" s="34" t="inlineStr">
        <is>
          <t>PLE_CC1_2563_Q ข้อ 52</t>
        </is>
      </c>
      <c r="O91" s="35" t="inlineStr">
        <is>
          <t>ข้อสอบจริง</t>
        </is>
      </c>
      <c r="P91" s="35" t="inlineStr">
        <is>
          <t>ปี 2563</t>
        </is>
      </c>
      <c r="Q91" s="2" t="n"/>
    </row>
    <row r="92" ht="13.2" customHeight="1" s="49">
      <c r="A92" s="33" t="n">
        <v>90</v>
      </c>
      <c r="B92" s="34" t="inlineStr">
        <is>
          <t>ข้อใดเป็นอาการข้าษเคียษสากยาขี้ผึ้ษ mupirocin</t>
        </is>
      </c>
      <c r="C92" s="35" t="n"/>
      <c r="D92" s="34" t="inlineStr">
        <is>
          <t>Photosensitivity</t>
        </is>
      </c>
      <c r="E92" s="34" t="inlineStr">
        <is>
          <t>Acneiform eruption</t>
        </is>
      </c>
      <c r="F92" s="34" t="inlineStr">
        <is>
          <t>Skin irritation ษ. Striae ส. Spider nevi</t>
        </is>
      </c>
      <c r="G92" s="34" t="inlineStr">
        <is>
          <t>Cetirizine 10 mg OD</t>
        </is>
      </c>
      <c r="H92" s="34" t="n"/>
      <c r="I92" s="33" t="inlineStr">
        <is>
          <t>1</t>
        </is>
      </c>
      <c r="J92" s="34"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35" t="n"/>
      <c r="L92" s="34" t="inlineStr">
        <is>
          <t>Superficial fungal</t>
        </is>
      </c>
      <c r="M92" s="35" t="inlineStr">
        <is>
          <t>Clinic</t>
        </is>
      </c>
      <c r="N92" s="34" t="inlineStr">
        <is>
          <t>PLE_CC1_2563_Q ข้อ 53</t>
        </is>
      </c>
      <c r="O92" s="35" t="inlineStr">
        <is>
          <t>ข้อสอบจริง</t>
        </is>
      </c>
      <c r="P92" s="35" t="inlineStr">
        <is>
          <t>ปี 2563</t>
        </is>
      </c>
      <c r="Q92" s="2" t="n"/>
    </row>
    <row r="93" ht="13.2" customHeight="1" s="49">
      <c r="A93" s="33" t="n">
        <v>91</v>
      </c>
      <c r="B93" s="34" t="inlineStr">
        <is>
          <t>ยาใดสามารถให้แทนยาทา Mupirocin ได้ (ผู้ป่วยหกล้มและมีแผล)</t>
        </is>
      </c>
      <c r="C93" s="35" t="n"/>
      <c r="D93" s="34" t="inlineStr">
        <is>
          <t>Gentamicin</t>
        </is>
      </c>
      <c r="E93" s="34" t="inlineStr">
        <is>
          <t>Bacitracin</t>
        </is>
      </c>
      <c r="F93" s="34" t="inlineStr">
        <is>
          <t>Sulfanilamide ษ. Metronidazole</t>
        </is>
      </c>
      <c r="G93" s="34" t="inlineStr">
        <is>
          <t>Adapalene 0.1% gel</t>
        </is>
      </c>
      <c r="H93" s="34" t="n"/>
      <c r="I93" s="33" t="inlineStr">
        <is>
          <t>1</t>
        </is>
      </c>
      <c r="J93" s="34"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35" t="n"/>
      <c r="L93" s="34" t="inlineStr">
        <is>
          <t>Wound</t>
        </is>
      </c>
      <c r="M93" s="35" t="inlineStr">
        <is>
          <t>Clinic</t>
        </is>
      </c>
      <c r="N93" s="34" t="inlineStr">
        <is>
          <t>PLE_CC1_2563_Q ข้อ 54</t>
        </is>
      </c>
      <c r="O93" s="35" t="inlineStr">
        <is>
          <t>ข้อสอบจริง</t>
        </is>
      </c>
      <c r="P93" s="35" t="inlineStr">
        <is>
          <t>ปี 2563</t>
        </is>
      </c>
      <c r="Q93" s="2" t="n"/>
    </row>
    <row r="94" ht="13.2" customHeight="1" s="49">
      <c r="A94" s="33" t="n">
        <v>92</v>
      </c>
      <c r="B94" s="34" t="inlineStr">
        <is>
          <t>เฬื้อที่ทำให้เกิดสิวคือ</t>
        </is>
      </c>
      <c r="C94" s="35" t="n"/>
      <c r="D94" s="34" t="inlineStr">
        <is>
          <t>C. albicans</t>
        </is>
      </c>
      <c r="E94" s="34" t="inlineStr">
        <is>
          <t>H. pylori</t>
        </is>
      </c>
      <c r="F94" s="34" t="inlineStr">
        <is>
          <t>P. acne ษ. S. pyogenes ส. S. aureus</t>
        </is>
      </c>
      <c r="G94" s="34" t="inlineStr">
        <is>
          <t>Clotrimazole 1% cream</t>
        </is>
      </c>
      <c r="H94" s="34" t="n"/>
      <c r="I94" s="33" t="inlineStr">
        <is>
          <t>1</t>
        </is>
      </c>
      <c r="J94" s="34"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35" t="n"/>
      <c r="L94" s="34" t="inlineStr">
        <is>
          <t>Acne</t>
        </is>
      </c>
      <c r="M94" s="35" t="inlineStr">
        <is>
          <t>Clinic</t>
        </is>
      </c>
      <c r="N94" s="34" t="inlineStr">
        <is>
          <t>PLE_CC1_2563_Q ข้อ 57</t>
        </is>
      </c>
      <c r="O94" s="35" t="inlineStr">
        <is>
          <t>ข้อสอบจริง</t>
        </is>
      </c>
      <c r="P94" s="35" t="inlineStr">
        <is>
          <t>ปี 2563</t>
        </is>
      </c>
      <c r="Q94" s="2" t="n"/>
    </row>
    <row r="95" ht="13.2" customHeight="1" s="49">
      <c r="A95" s="33" t="n">
        <v>93</v>
      </c>
      <c r="B95" s="34" t="inlineStr">
        <is>
          <t>Oral isotretinoin ควรให้คำแนะนำอะไรที่เกิดสากผลข้าษเคียษที่สำคัญขอษตัวยา</t>
        </is>
      </c>
      <c r="C95" s="35" t="n"/>
      <c r="D95" s="34" t="inlineStr">
        <is>
          <t>ควรกินก่อนอาหาร30นาที</t>
        </is>
      </c>
      <c r="E95" s="34" t="inlineStr">
        <is>
          <t>ควรษดผลิตภัณฑ์ที่เป็นฮอร์โมน</t>
        </is>
      </c>
      <c r="F95" s="34" t="inlineStr">
        <is>
          <t>ควรทาครีมกันแดด ษ. ไม่ควรใฬ้ผลิตภัณฑ์ทาผิวที่มี vitamin A ส. อาหารไม่มีผลต่อการกินยา</t>
        </is>
      </c>
      <c r="G95" s="34" t="inlineStr">
        <is>
          <t>Clobetasol propionate 0.05% cream</t>
        </is>
      </c>
      <c r="H95" s="34" t="n"/>
      <c r="I95" s="33" t="inlineStr">
        <is>
          <t>1</t>
        </is>
      </c>
      <c r="J95" s="34"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35" t="n"/>
      <c r="L95" s="34" t="inlineStr">
        <is>
          <t>Acne</t>
        </is>
      </c>
      <c r="M95" s="35" t="inlineStr">
        <is>
          <t>Clinic</t>
        </is>
      </c>
      <c r="N95" s="34" t="inlineStr">
        <is>
          <t>PLE_CC1_2563_Q ข้อ 58</t>
        </is>
      </c>
      <c r="O95" s="35" t="inlineStr">
        <is>
          <t>ข้อสอบจริง</t>
        </is>
      </c>
      <c r="P95" s="35" t="inlineStr">
        <is>
          <t>ปี 2563</t>
        </is>
      </c>
      <c r="Q95" s="2" t="n"/>
    </row>
    <row r="96" ht="13.2" customHeight="1" s="49">
      <c r="A96" s="33" t="n">
        <v>94</v>
      </c>
      <c r="B96" s="34" t="inlineStr">
        <is>
          <t>อาการข้างต้นน่าจะเกิดจากยาใดมากที่สุด และเป็นอาการอะไร wasinsider W ↓ X STS</t>
        </is>
      </c>
      <c r="C96" s="35" t="n"/>
      <c r="D96" s="34" t="inlineStr">
        <is>
          <t>Naproxen - angioedema</t>
        </is>
      </c>
      <c r="E96" s="34" t="inlineStr">
        <is>
          <t>Naproxen - anaphylaxis</t>
        </is>
      </c>
      <c r="F96" s="34" t="inlineStr">
        <is>
          <t>Simvastatin - urticaria</t>
        </is>
      </c>
      <c r="G96" s="34" t="inlineStr">
        <is>
          <t>MFM - angioedema</t>
        </is>
      </c>
      <c r="H96" s="34" t="inlineStr">
        <is>
          <t>MFM ı anaphylaxis</t>
        </is>
      </c>
      <c r="I96" s="33" t="inlineStr">
        <is>
          <t>1</t>
        </is>
      </c>
      <c r="J96" s="34"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แนวทางเวชปฏิบัติโรคผิวหนังที่พบบ่อย พ.ศ. 2562 (สมาคมแพทย์ผิวหนังแห่งประเทศไทย)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35" t="n"/>
      <c r="L96" s="34" t="inlineStr">
        <is>
          <t>Superficial fungal</t>
        </is>
      </c>
      <c r="M96" s="35" t="inlineStr">
        <is>
          <t>Clinic</t>
        </is>
      </c>
      <c r="N96" s="34" t="inlineStr">
        <is>
          <t>ข้อ 21 (PLE_CC1_2562_Key.md)</t>
        </is>
      </c>
      <c r="O96" s="35" t="inlineStr">
        <is>
          <t>ข้อสอบจริง</t>
        </is>
      </c>
      <c r="P96" s="35" t="inlineStr">
        <is>
          <t>ปี 2562</t>
        </is>
      </c>
    </row>
    <row r="97" ht="13.2" customHeight="1" s="49">
      <c r="A97" s="33" t="n">
        <v>95</v>
      </c>
      <c r="B97" s="34"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97" s="35" t="n"/>
      <c r="D97" s="34" t="inlineStr">
        <is>
          <t>Sulfamethoxazole</t>
        </is>
      </c>
      <c r="E97" s="34" t="inlineStr">
        <is>
          <t>Celecoxib</t>
        </is>
      </c>
      <c r="F97" s="34" t="inlineStr">
        <is>
          <t>Hydrochlorothiazide</t>
        </is>
      </c>
      <c r="G97" s="34" t="inlineStr">
        <is>
          <t>Furosemide</t>
        </is>
      </c>
      <c r="H97" s="34" t="inlineStr">
        <is>
          <t>มีโอกาสเกิดปฏิกิริยาข้ามกลุ่มได้ทั้งหมดข้างต้น</t>
        </is>
      </c>
      <c r="I97" s="33" t="n">
        <v>5</v>
      </c>
      <c r="J97" s="34"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97" s="35" t="n"/>
      <c r="L97" s="34" t="inlineStr">
        <is>
          <t>ADR &amp; Allergy</t>
        </is>
      </c>
      <c r="M97" s="35" t="inlineStr">
        <is>
          <t>Clinic</t>
        </is>
      </c>
      <c r="N97" s="34" t="inlineStr">
        <is>
          <t>ข้อ 27 (PLE_CC1_2562_Key.md)</t>
        </is>
      </c>
      <c r="O97" s="35" t="inlineStr">
        <is>
          <t>ข้อสอบจริง</t>
        </is>
      </c>
      <c r="P97" s="35" t="inlineStr">
        <is>
          <t>ปี 2562</t>
        </is>
      </c>
    </row>
    <row r="98" ht="13.2" customHeight="1" s="49">
      <c r="A98" s="33" t="n">
        <v>96</v>
      </c>
      <c r="B98" s="34"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35" t="n"/>
      <c r="D98" s="34" t="inlineStr">
        <is>
          <t>RCT</t>
        </is>
      </c>
      <c r="E98" s="34" t="inlineStr">
        <is>
          <t>Prospective case-control</t>
        </is>
      </c>
      <c r="F98" s="34" t="inlineStr">
        <is>
          <t>Retrospective case-control</t>
        </is>
      </c>
      <c r="G98" s="34" t="inlineStr">
        <is>
          <t>Prospective cohort</t>
        </is>
      </c>
      <c r="H98" s="34" t="inlineStr">
        <is>
          <t>Retrospective cohort</t>
        </is>
      </c>
      <c r="I98" s="33" t="n">
        <v>3</v>
      </c>
      <c r="J98" s="34"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แนวทางเวชปฏิบัติโรคผิวหนังที่พบบ่อย พ.ศ. 2562 (สมาคมแพทย์ผิวหนังแห่งประเทศไทย)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35" t="n"/>
      <c r="L98" s="34" t="inlineStr">
        <is>
          <t>Biostatistics &amp; Study Design</t>
        </is>
      </c>
      <c r="M98" s="35" t="inlineStr">
        <is>
          <t>Clinic</t>
        </is>
      </c>
      <c r="N98" s="34" t="inlineStr">
        <is>
          <t>ข้อ 62 (PLE_CC1_2562_Key.md)</t>
        </is>
      </c>
      <c r="O98" s="35" t="inlineStr">
        <is>
          <t>ข้อสอบจริง</t>
        </is>
      </c>
      <c r="P98" s="35" t="inlineStr">
        <is>
          <t>ปี 2562</t>
        </is>
      </c>
    </row>
    <row r="99" ht="13.2" customHeight="1" s="49">
      <c r="A99" s="33" t="n">
        <v>97</v>
      </c>
      <c r="B99" s="34" t="inlineStr">
        <is>
          <t>ข้อใดคือ indirect cost CUTEagomoline WV225 cut as</t>
        </is>
      </c>
      <c r="C99" s="35" t="n"/>
      <c r="D99" s="34" t="inlineStr">
        <is>
          <t>Adapalene 0.1% gel</t>
        </is>
      </c>
      <c r="E99" s="34" t="inlineStr">
        <is>
          <t>Mupirocin 2% ointment</t>
        </is>
      </c>
      <c r="F99" s="34" t="inlineStr">
        <is>
          <t>Betamethasone dipropionate 0.05% cream</t>
        </is>
      </c>
      <c r="G99" s="34" t="inlineStr">
        <is>
          <t>Clotrimazole 1% cream</t>
        </is>
      </c>
      <c r="H99" s="34" t="inlineStr">
        <is>
          <t>Hydrocortisone 1% cream</t>
        </is>
      </c>
      <c r="I99" s="33" t="inlineStr">
        <is>
          <t>1</t>
        </is>
      </c>
      <c r="J99" s="34"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35" t="n"/>
      <c r="L99" s="34" t="inlineStr">
        <is>
          <t>Superficial fungal</t>
        </is>
      </c>
      <c r="M99" s="35" t="inlineStr">
        <is>
          <t>Clinic</t>
        </is>
      </c>
      <c r="N99" s="34" t="inlineStr">
        <is>
          <t>ข้อ 113 (PLE_CC1_2561_Key.md)</t>
        </is>
      </c>
      <c r="O99" s="35" t="inlineStr">
        <is>
          <t>ข้อสอบจริง</t>
        </is>
      </c>
      <c r="P99" s="35" t="inlineStr">
        <is>
          <t>ปี 2561</t>
        </is>
      </c>
    </row>
    <row r="100" ht="13.2" customHeight="1" s="49">
      <c r="A100" s="33" t="n">
        <v>98</v>
      </c>
      <c r="B100" s="34" t="inlineStr">
        <is>
          <t>ข้อใดต่อไปถูกต้องเกี่ยวกับเกลื อน</t>
        </is>
      </c>
      <c r="C100" s="35" t="n"/>
      <c r="D100" s="34" t="inlineStr">
        <is>
          <t>เกิดจากเชื อ Malassezia furfur</t>
        </is>
      </c>
      <c r="E100" s="34" t="inlineStr">
        <is>
          <t>ถ้าอาการรุนแรง จะมีขุย แดง คัน</t>
        </is>
      </c>
      <c r="F100" s="34" t="inlineStr">
        <is>
          <t>ถ้าทดสอบด้วย 10% KOH ไปส่องกล้อง จะเห็น Long pseudohyphae</t>
        </is>
      </c>
      <c r="G100" s="34" t="inlineStr">
        <is>
          <t>ใช้ยาทา Topical selenium sulfide ในการรักษา</t>
        </is>
      </c>
      <c r="H100" s="34" t="inlineStr">
        <is>
          <t>ถ้าเป็นบ่อยๆ ควรได้รับยาป้องกัน รวมโดย Phongsathorn Phlaisaithong Rx 9 UP 4 | P a g e</t>
        </is>
      </c>
      <c r="I100" s="33" t="inlineStr">
        <is>
          <t>1</t>
        </is>
      </c>
      <c r="J100" s="34"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35" t="n"/>
      <c r="L100" s="34" t="inlineStr">
        <is>
          <t>Superficial fungal</t>
        </is>
      </c>
      <c r="M100" s="35" t="inlineStr">
        <is>
          <t>Clinic</t>
        </is>
      </c>
      <c r="N100" s="34" t="inlineStr">
        <is>
          <t>ข้อ 1 (PLE_CC1_2560 22 April Set 1.md)</t>
        </is>
      </c>
      <c r="O100" s="35" t="inlineStr">
        <is>
          <t>ข้อสอบจริง</t>
        </is>
      </c>
      <c r="P100" s="35" t="inlineStr">
        <is>
          <t>ปี 2560</t>
        </is>
      </c>
    </row>
    <row r="101" ht="13.2" customHeight="1" s="49">
      <c r="A101" s="33" t="n">
        <v>99</v>
      </c>
      <c r="B101" s="34" t="inlineStr">
        <is>
          <t>ถ้าจะใช้ยากิน ควรใช้ยารับประทานใด</t>
        </is>
      </c>
      <c r="C101" s="35" t="n"/>
      <c r="D101" s="34" t="inlineStr">
        <is>
          <t>Ketoconazole</t>
        </is>
      </c>
      <c r="E101" s="34" t="inlineStr">
        <is>
          <t>Posaconazole</t>
        </is>
      </c>
      <c r="F101" s="34" t="inlineStr">
        <is>
          <t>Miconazole</t>
        </is>
      </c>
      <c r="G101" s="34" t="inlineStr">
        <is>
          <t>Fluconazole</t>
        </is>
      </c>
      <c r="H101" s="34" t="inlineStr">
        <is>
          <t>Griseofulvin หลังจากนั นสักพักผู้ป่วยอาการไม่ดีขึ นไปพบแพทย์จ่ายยา Itraconazole ให้มารับประทาน</t>
        </is>
      </c>
      <c r="I101" s="33" t="inlineStr">
        <is>
          <t>1</t>
        </is>
      </c>
      <c r="J101" s="34"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35" t="n"/>
      <c r="L101" s="34" t="inlineStr">
        <is>
          <t>Superficial fungal</t>
        </is>
      </c>
      <c r="M101" s="35" t="inlineStr">
        <is>
          <t>Clinic</t>
        </is>
      </c>
      <c r="N101" s="34" t="inlineStr">
        <is>
          <t>ข้อ 2 (PLE_CC1_2560 22 April Set 1.md)</t>
        </is>
      </c>
      <c r="O101" s="35" t="inlineStr">
        <is>
          <t>ข้อสอบจริง</t>
        </is>
      </c>
      <c r="P101" s="35" t="inlineStr">
        <is>
          <t>ปี 2560</t>
        </is>
      </c>
    </row>
    <row r="102" ht="13.2" customHeight="1" s="49">
      <c r="A102" s="33" t="n">
        <v>100</v>
      </c>
      <c r="B102" s="34" t="inlineStr">
        <is>
          <t>กลไกการออกฤทธิ์ของยา Clotrimazole</t>
        </is>
      </c>
      <c r="C102" s="35" t="n"/>
      <c r="D102" s="34" t="inlineStr">
        <is>
          <t>ยับยั งการสังเคราะห์ Ergosterol</t>
        </is>
      </c>
      <c r="E102" s="34" t="inlineStr">
        <is>
          <t>ยับยั ง Squalene epoxidase</t>
        </is>
      </c>
      <c r="F102" s="34" t="inlineStr">
        <is>
          <t>Mitotic spindle toxicity</t>
        </is>
      </c>
      <c r="G102" s="34" t="inlineStr">
        <is>
          <t>Thymidylate synthase inhibitors</t>
        </is>
      </c>
      <c r="H102" s="34" t="inlineStr">
        <is>
          <t>ยับยั งการสร้าง Glucans</t>
        </is>
      </c>
      <c r="I102" s="33" t="inlineStr">
        <is>
          <t>1</t>
        </is>
      </c>
      <c r="J102" s="34"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35" t="n"/>
      <c r="L102" s="34" t="inlineStr">
        <is>
          <t>Superficial fungal</t>
        </is>
      </c>
      <c r="M102" s="35" t="inlineStr">
        <is>
          <t>Clinic</t>
        </is>
      </c>
      <c r="N102" s="34" t="inlineStr">
        <is>
          <t>ข้อ 7 (PLE_CC1_2560 22 April Set 1.md)</t>
        </is>
      </c>
      <c r="O102" s="35" t="inlineStr">
        <is>
          <t>ข้อสอบจริง</t>
        </is>
      </c>
      <c r="P102" s="35" t="inlineStr">
        <is>
          <t>ปี 2560</t>
        </is>
      </c>
    </row>
    <row r="103" ht="13.2" customHeight="1" s="49">
      <c r="A103" s="33" t="n">
        <v>101</v>
      </c>
      <c r="B103" s="34" t="inlineStr">
        <is>
          <t>ผื่นที่หน้าของผู้ป่วย เรียกว่าอะไร</t>
        </is>
      </c>
      <c r="C103" s="35" t="n"/>
      <c r="D103" s="34" t="inlineStr">
        <is>
          <t>Discoid rash</t>
        </is>
      </c>
      <c r="E103" s="34" t="inlineStr">
        <is>
          <t>Maculopapular rash</t>
        </is>
      </c>
      <c r="F103" s="34" t="inlineStr">
        <is>
          <t>Urticaria</t>
        </is>
      </c>
      <c r="G103" s="34" t="inlineStr">
        <is>
          <t>Malar rash</t>
        </is>
      </c>
      <c r="H103" s="34" t="inlineStr">
        <is>
          <t>Angioedema</t>
        </is>
      </c>
      <c r="I103" s="33" t="n">
        <v>4</v>
      </c>
      <c r="J103" s="34"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35" t="n"/>
      <c r="L103" s="34" t="inlineStr">
        <is>
          <t>Autoimmune &amp; SLE</t>
        </is>
      </c>
      <c r="M103" s="35" t="inlineStr">
        <is>
          <t>Clinic</t>
        </is>
      </c>
      <c r="N103" s="34" t="inlineStr">
        <is>
          <t>ข้อ 1 (PLE_CC1_2560 22 April Set 1.md)</t>
        </is>
      </c>
      <c r="O103" s="35" t="inlineStr">
        <is>
          <t>ข้อสอบจริง</t>
        </is>
      </c>
      <c r="P103" s="35" t="inlineStr">
        <is>
          <t>ปี 2560</t>
        </is>
      </c>
    </row>
    <row r="104" ht="13.2" customHeight="1" s="49">
      <c r="A104" s="33" t="n">
        <v>102</v>
      </c>
      <c r="B104" s="34"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35" t="n"/>
      <c r="D104" s="34" t="inlineStr">
        <is>
          <t>Betamethasone dipropionate 0.05%</t>
        </is>
      </c>
      <c r="E104" s="34" t="inlineStr">
        <is>
          <t>Clobetasol propionate 0.05%</t>
        </is>
      </c>
      <c r="F104" s="34" t="inlineStr">
        <is>
          <t>Dexosimethasone 0.05%</t>
        </is>
      </c>
      <c r="G104" s="34" t="inlineStr">
        <is>
          <t>Triamcinolone acetonide 0.1%</t>
        </is>
      </c>
      <c r="H104" s="34" t="inlineStr">
        <is>
          <t>Hydrocortisone acetate 0.5% รวมโดย Phongsathorn Phlaisaithong Rx 9 UP 21 | P a g e</t>
        </is>
      </c>
      <c r="I104" s="33" t="inlineStr">
        <is>
          <t>1</t>
        </is>
      </c>
      <c r="J104" s="34"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35" t="n"/>
      <c r="L104" s="34" t="inlineStr">
        <is>
          <t>Eczema &amp; Dermatitis</t>
        </is>
      </c>
      <c r="M104" s="35" t="inlineStr">
        <is>
          <t>Clinic</t>
        </is>
      </c>
      <c r="N104" s="34" t="inlineStr">
        <is>
          <t>ข้อ 3 (PLE_CC1_2560 22 April Set 1.md)</t>
        </is>
      </c>
      <c r="O104" s="35" t="inlineStr">
        <is>
          <t>ข้อสอบจริง</t>
        </is>
      </c>
      <c r="P104" s="35" t="inlineStr">
        <is>
          <t>ปี 2560</t>
        </is>
      </c>
    </row>
    <row r="105" ht="13.2" customHeight="1" s="49">
      <c r="A105" s="33" t="n">
        <v>103</v>
      </c>
      <c r="B105" s="34" t="inlineStr">
        <is>
          <t>ข้อใดต่อไปถูกต้องเกี่ยวกับเกลื้อน</t>
        </is>
      </c>
      <c r="C105" s="35" t="n"/>
      <c r="D105" s="34" t="inlineStr">
        <is>
          <t>เกิดจากเชื้อ Malassezia furfur</t>
        </is>
      </c>
      <c r="E105" s="34" t="inlineStr">
        <is>
          <t>ถ้าอาการรุนแรง จะมีขุย แดง คัน</t>
        </is>
      </c>
      <c r="F105" s="34" t="inlineStr">
        <is>
          <t>ถ้าทดสอบด้วย 10% KOH ไปส่องกล้อง จะเห็น Long pseudohyphae</t>
        </is>
      </c>
      <c r="G105" s="34" t="inlineStr">
        <is>
          <t>ใช้ยาทา Topical selenium sulfide ในการรักษา</t>
        </is>
      </c>
      <c r="H105" s="34" t="inlineStr">
        <is>
          <t>ถ้าเป็นบ่อยๆ ควรได้รับยาป้องกัน</t>
        </is>
      </c>
      <c r="I105" s="33" t="inlineStr">
        <is>
          <t>1</t>
        </is>
      </c>
      <c r="J105" s="34"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35" t="n"/>
      <c r="L105" s="34" t="inlineStr">
        <is>
          <t>Superficial fungal</t>
        </is>
      </c>
      <c r="M105" s="35" t="inlineStr">
        <is>
          <t>Clinic</t>
        </is>
      </c>
      <c r="N105" s="34" t="inlineStr">
        <is>
          <t>ข้อ 1 (PLE_CC1_2560 22 April Set 2.md)</t>
        </is>
      </c>
      <c r="O105" s="35" t="inlineStr">
        <is>
          <t>ข้อสอบจริง</t>
        </is>
      </c>
      <c r="P105" s="35" t="inlineStr">
        <is>
          <t>ปี 2560</t>
        </is>
      </c>
    </row>
    <row r="106" ht="13.2" customHeight="1" s="49">
      <c r="A106" s="33" t="n">
        <v>104</v>
      </c>
      <c r="B106" s="34" t="inlineStr">
        <is>
          <t>ค่าแลปใด Specificity สูงสุด สำหรับ SLE</t>
        </is>
      </c>
      <c r="C106" s="35" t="n"/>
      <c r="D106" s="34" t="inlineStr">
        <is>
          <t>ANA</t>
        </is>
      </c>
      <c r="E106" s="34" t="inlineStr">
        <is>
          <t>Anti-dsDNA</t>
        </is>
      </c>
      <c r="F106" s="34" t="inlineStr">
        <is>
          <t>Lupus anticoagulant</t>
        </is>
      </c>
      <c r="G106" s="34" t="inlineStr">
        <is>
          <t>ESR</t>
        </is>
      </c>
      <c r="H106" s="34" t="inlineStr">
        <is>
          <t>Cetirizine 10 mg OD</t>
        </is>
      </c>
      <c r="I106" s="33" t="n">
        <v>2</v>
      </c>
      <c r="J106" s="34"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35" t="n"/>
      <c r="L106" s="34" t="inlineStr">
        <is>
          <t>Autoimmune &amp; SLE</t>
        </is>
      </c>
      <c r="M106" s="35" t="inlineStr">
        <is>
          <t>Clinic</t>
        </is>
      </c>
      <c r="N106" s="34" t="inlineStr">
        <is>
          <t>ข้อ 2 (PLE_CC1_2560 22 April Set 2.md)</t>
        </is>
      </c>
      <c r="O106" s="35" t="inlineStr">
        <is>
          <t>ข้อสอบจริง</t>
        </is>
      </c>
      <c r="P106" s="35" t="inlineStr">
        <is>
          <t>ปี 2560</t>
        </is>
      </c>
    </row>
    <row r="107" ht="13.2" customHeight="1" s="49">
      <c r="A107" s="33" t="n">
        <v>105</v>
      </c>
      <c r="B107" s="34" t="inlineStr">
        <is>
          <t>ถ้าไม่มียา Fluocinolone acetonide 0.01% เภสัชกรจะจ่ายยาใดแทน</t>
        </is>
      </c>
      <c r="C107" s="35" t="n"/>
      <c r="D107" s="34" t="inlineStr">
        <is>
          <t>Betamethasone dipropionate 0.05%</t>
        </is>
      </c>
      <c r="E107" s="34" t="inlineStr">
        <is>
          <t>Clobetasol propionate 0.05%</t>
        </is>
      </c>
      <c r="F107" s="34" t="inlineStr">
        <is>
          <t>Dexosimethasone 0.05%</t>
        </is>
      </c>
      <c r="G107" s="34" t="inlineStr">
        <is>
          <t>Triamcinolone acetonide 0.1%</t>
        </is>
      </c>
      <c r="H107" s="34" t="inlineStr">
        <is>
          <t>Hydrocortisone acetate 0.5%</t>
        </is>
      </c>
      <c r="I107" s="33" t="inlineStr">
        <is>
          <t>1</t>
        </is>
      </c>
      <c r="J107" s="34"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35" t="n"/>
      <c r="L107" s="34" t="inlineStr">
        <is>
          <t>Superficial fungal</t>
        </is>
      </c>
      <c r="M107" s="35" t="inlineStr">
        <is>
          <t>Clinic</t>
        </is>
      </c>
      <c r="N107" s="34" t="inlineStr">
        <is>
          <t>ข้อ 3 (PLE_CC1_2560 22 April Set 2.md)</t>
        </is>
      </c>
      <c r="O107" s="35" t="inlineStr">
        <is>
          <t>ข้อสอบจริง</t>
        </is>
      </c>
      <c r="P107" s="35" t="inlineStr">
        <is>
          <t>ปี 2560</t>
        </is>
      </c>
    </row>
    <row r="108" ht="13.2" customHeight="1" s="49">
      <c r="A108" s="33" t="n">
        <v>106</v>
      </c>
      <c r="B108" s="34" t="inlineStr">
        <is>
          <t>หากให้ยา paclitaxel แล้วผู้ป่วยเกิดผื่นคัน จะมีแนวทางป้องกันอย่างไร</t>
        </is>
      </c>
      <c r="C108" s="35" t="n"/>
      <c r="D108" s="34" t="inlineStr">
        <is>
          <t>ให้สารน ้าจ้าพวกน ้าเกลือก่อนให้ยา 1-2 ชั่วโมง</t>
        </is>
      </c>
      <c r="E108" s="34" t="inlineStr">
        <is>
          <t>ให้ยาคาลาไมด์ โลชันทาเมื่อมีอาการแพ้</t>
        </is>
      </c>
      <c r="F108" s="34" t="inlineStr">
        <is>
          <t>ให้ยา dexamethasone ก่อนให้ยา 30 นาที</t>
        </is>
      </c>
      <c r="G108" s="34" t="inlineStr">
        <is>
          <t>ให้ยา famotidine ก่อนให้ยา 1 ชั่วโมง</t>
        </is>
      </c>
      <c r="H108" s="34" t="inlineStr">
        <is>
          <t>ให้เปลี่ยนตัวท้าละลายเป็น D5W เนื่องจากเกิดผลน้อยที่สุด</t>
        </is>
      </c>
      <c r="I108" s="33" t="inlineStr">
        <is>
          <t>1</t>
        </is>
      </c>
      <c r="J108" s="34"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35" t="n"/>
      <c r="L108" s="34" t="inlineStr">
        <is>
          <t>Eczema &amp; Dermatitis</t>
        </is>
      </c>
      <c r="M108" s="35" t="inlineStr">
        <is>
          <t>Clinic</t>
        </is>
      </c>
      <c r="N108" s="34" t="inlineStr">
        <is>
          <t>ข้อ 52 (PLE_CC1_2559.md)</t>
        </is>
      </c>
      <c r="O108" s="35" t="inlineStr">
        <is>
          <t>ข้อสอบจริง</t>
        </is>
      </c>
      <c r="P108" s="35" t="inlineStr">
        <is>
          <t>ปี 2559</t>
        </is>
      </c>
    </row>
    <row r="109" ht="13.2" customHeight="1" s="49">
      <c r="A109" s="33" t="n">
        <v>107</v>
      </c>
      <c r="B109" s="34"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35" t="n"/>
      <c r="D109" s="34" t="inlineStr">
        <is>
          <t>0.45 กรัม</t>
        </is>
      </c>
      <c r="E109" s="34" t="inlineStr">
        <is>
          <t>0.55 กรัม</t>
        </is>
      </c>
      <c r="F109" s="34" t="inlineStr">
        <is>
          <t>1.45 กรัม</t>
        </is>
      </c>
      <c r="G109" s="34" t="inlineStr">
        <is>
          <t>1.55 กรัม</t>
        </is>
      </c>
      <c r="H109" s="34" t="inlineStr">
        <is>
          <t>2.00 กรัม</t>
        </is>
      </c>
      <c r="I109" s="33" t="n">
        <v>4</v>
      </c>
      <c r="J109" s="34"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35" t="n"/>
      <c r="L109" s="34" t="inlineStr">
        <is>
          <t>Pharmaceutical Compounding</t>
        </is>
      </c>
      <c r="M109" s="35" t="inlineStr">
        <is>
          <t>Clinic</t>
        </is>
      </c>
      <c r="N109" s="34" t="inlineStr">
        <is>
          <t>ข้อ 66 (PLE_CC1_2559.md)</t>
        </is>
      </c>
      <c r="O109" s="35" t="inlineStr">
        <is>
          <t>ข้อสอบจริง</t>
        </is>
      </c>
      <c r="P109" s="35" t="inlineStr">
        <is>
          <t>ปี 2559</t>
        </is>
      </c>
    </row>
    <row r="110" ht="13.2" customHeight="1" s="49">
      <c r="A110" s="33" t="n">
        <v>108</v>
      </c>
      <c r="B110" s="34" t="inlineStr">
        <is>
          <t>ให้ยาใดเป็น maintenance phase</t>
        </is>
      </c>
      <c r="C110" s="35" t="n"/>
      <c r="D110" s="34" t="inlineStr">
        <is>
          <t>Amphotericin B</t>
        </is>
      </c>
      <c r="E110" s="34" t="inlineStr">
        <is>
          <t>Fluconazole</t>
        </is>
      </c>
      <c r="F110" s="34" t="inlineStr">
        <is>
          <t>Itraconazole</t>
        </is>
      </c>
      <c r="G110" s="34" t="inlineStr">
        <is>
          <t>Bactrim</t>
        </is>
      </c>
      <c r="H110" s="34" t="inlineStr">
        <is>
          <t>Griseofulvin</t>
        </is>
      </c>
      <c r="I110" s="33" t="n">
        <v>2</v>
      </c>
      <c r="J110" s="34"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35" t="n"/>
      <c r="L110" s="34" t="inlineStr">
        <is>
          <t>Infectious Diseases</t>
        </is>
      </c>
      <c r="M110" s="35" t="inlineStr">
        <is>
          <t>Clinic</t>
        </is>
      </c>
      <c r="N110" s="34" t="inlineStr">
        <is>
          <t>ข้อ 19 (PLE_CC1_2558_Key.md)</t>
        </is>
      </c>
      <c r="O110" s="35" t="inlineStr">
        <is>
          <t>ข้อสอบจริง</t>
        </is>
      </c>
      <c r="P110" s="35" t="inlineStr">
        <is>
          <t>ปี 2558</t>
        </is>
      </c>
    </row>
    <row r="111" ht="13.2" customHeight="1" s="49">
      <c r="A111" s="33" t="n">
        <v>109</v>
      </c>
      <c r="B111" s="34" t="inlineStr">
        <is>
          <t>ลักษณะอาการที่ผู้ป่วยเป็น เกิดจากเชื้ออะไร</t>
        </is>
      </c>
      <c r="C111" s="35" t="n"/>
      <c r="D111" s="34" t="inlineStr">
        <is>
          <t>Propionebacterium acnes</t>
        </is>
      </c>
      <c r="E111" s="34" t="inlineStr">
        <is>
          <t>Malassezia furfur</t>
        </is>
      </c>
      <c r="F111" s="34" t="inlineStr">
        <is>
          <t>Herpes simplex</t>
        </is>
      </c>
      <c r="G111" s="34" t="inlineStr">
        <is>
          <t>Thichophyton rubum</t>
        </is>
      </c>
      <c r="H111" s="34" t="inlineStr">
        <is>
          <t>Microsporum</t>
        </is>
      </c>
      <c r="I111" s="33" t="n">
        <v>2</v>
      </c>
      <c r="J111" s="34"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35" t="n"/>
      <c r="L111" s="34" t="inlineStr">
        <is>
          <t>Superficial fungal</t>
        </is>
      </c>
      <c r="M111" s="35" t="inlineStr">
        <is>
          <t>Clinic</t>
        </is>
      </c>
      <c r="N111" s="34" t="inlineStr">
        <is>
          <t>ข้อ 93 (PLE_CC1_2558_Key.md)</t>
        </is>
      </c>
      <c r="O111" s="35" t="inlineStr">
        <is>
          <t>ข้อสอบจริง</t>
        </is>
      </c>
      <c r="P111" s="35" t="inlineStr">
        <is>
          <t>ปี 2558</t>
        </is>
      </c>
    </row>
    <row r="112" ht="13.2" customHeight="1" s="49">
      <c r="A112" s="33" t="n">
        <v>110</v>
      </c>
      <c r="B112" s="34" t="inlineStr">
        <is>
          <t>ยาใดที่เหมาะสมสำหรับผู้ป่วย</t>
        </is>
      </c>
      <c r="C112" s="35" t="n"/>
      <c r="D112" s="34" t="inlineStr">
        <is>
          <t>Griseofulvin oral</t>
        </is>
      </c>
      <c r="E112" s="34" t="inlineStr">
        <is>
          <t>Terbinafine</t>
        </is>
      </c>
      <c r="F112" s="34" t="inlineStr">
        <is>
          <t>Ketoconazole oral</t>
        </is>
      </c>
      <c r="G112" s="34" t="inlineStr">
        <is>
          <t>Prednisolone</t>
        </is>
      </c>
      <c r="H112" s="34" t="inlineStr">
        <is>
          <t>Itraconazole capsule</t>
        </is>
      </c>
      <c r="I112" s="33" t="n">
        <v>5</v>
      </c>
      <c r="J112" s="34"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35" t="n"/>
      <c r="L112" s="34" t="inlineStr">
        <is>
          <t>Superficial fungal</t>
        </is>
      </c>
      <c r="M112" s="35" t="inlineStr">
        <is>
          <t>Clinic</t>
        </is>
      </c>
      <c r="N112" s="34" t="inlineStr">
        <is>
          <t>ข้อ 94 (PLE_CC1_2558_Key.md)</t>
        </is>
      </c>
      <c r="O112" s="35" t="inlineStr">
        <is>
          <t>ข้อสอบจริง</t>
        </is>
      </c>
      <c r="P112" s="35" t="inlineStr">
        <is>
          <t>ปี 2558</t>
        </is>
      </c>
    </row>
    <row r="113" ht="13.2" customHeight="1" s="49">
      <c r="A113" s="33" t="n">
        <v>111</v>
      </c>
      <c r="B113" s="34" t="inlineStr">
        <is>
          <t>ยาใดเป็นพิษต่อตับมากที่สุด</t>
        </is>
      </c>
      <c r="C113" s="35" t="n"/>
      <c r="D113" s="34" t="inlineStr">
        <is>
          <t>Griseofulvin oral</t>
        </is>
      </c>
      <c r="E113" s="34" t="inlineStr">
        <is>
          <t>Terbinafine</t>
        </is>
      </c>
      <c r="F113" s="34" t="inlineStr">
        <is>
          <t>Ketoconazole oral</t>
        </is>
      </c>
      <c r="G113" s="34" t="inlineStr">
        <is>
          <t>Prednisolone</t>
        </is>
      </c>
      <c r="H113" s="34" t="inlineStr">
        <is>
          <t>Itraconazole capsule</t>
        </is>
      </c>
      <c r="I113" s="33" t="n">
        <v>3</v>
      </c>
      <c r="J113" s="34"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35" t="n"/>
      <c r="L113" s="34" t="inlineStr">
        <is>
          <t>Superficial fungal</t>
        </is>
      </c>
      <c r="M113" s="35" t="inlineStr">
        <is>
          <t>Clinic</t>
        </is>
      </c>
      <c r="N113" s="34" t="inlineStr">
        <is>
          <t>ข้อ 95 (PLE_CC1_2558_Key.md)</t>
        </is>
      </c>
      <c r="O113" s="35" t="inlineStr">
        <is>
          <t>ข้อสอบจริง</t>
        </is>
      </c>
      <c r="P113" s="35" t="inlineStr">
        <is>
          <t>ปี 2558</t>
        </is>
      </c>
    </row>
    <row r="114" ht="13.2" customHeight="1" s="49">
      <c r="A114" s="33" t="n">
        <v>112</v>
      </c>
      <c r="B114" s="34" t="inlineStr">
        <is>
          <t>ข้อใดไม่เกี่ยวข้องกับการวินิจฉัย TEN</t>
        </is>
      </c>
      <c r="C114" s="35" t="n"/>
      <c r="D114" s="34" t="inlineStr">
        <is>
          <t>มีผื่นผิวหนังลอกมากกว่า 30%</t>
        </is>
      </c>
      <c r="E114" s="34" t="inlineStr">
        <is>
          <t>มีไข้ เจ็บคอ เริ่มมีผื่นแดงขึ้น</t>
        </is>
      </c>
      <c r="F114" s="34" t="inlineStr">
        <is>
          <t>ได้รับยาที่มี incidence สูงในการเกิด TEN</t>
        </is>
      </c>
      <c r="G114" s="34" t="inlineStr">
        <is>
          <t>มีแผลที่อวัยวะต่าง ๆ</t>
        </is>
      </c>
      <c r="H114" s="34" t="inlineStr">
        <is>
          <t>โรคประจำตัวมาก</t>
        </is>
      </c>
      <c r="I114" s="33" t="inlineStr">
        <is>
          <t>1</t>
        </is>
      </c>
      <c r="J114" s="34"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35" t="n"/>
      <c r="L114" s="34" t="inlineStr">
        <is>
          <t>Superficial fungal</t>
        </is>
      </c>
      <c r="M114" s="35" t="inlineStr">
        <is>
          <t>Clinic</t>
        </is>
      </c>
      <c r="N114" s="34" t="inlineStr">
        <is>
          <t>ข้อ 27 (PLE_CC1_2558_Key.md)</t>
        </is>
      </c>
      <c r="O114" s="35" t="inlineStr">
        <is>
          <t>ข้อสอบจริง</t>
        </is>
      </c>
      <c r="P114" s="35" t="inlineStr">
        <is>
          <t>ปี 2558</t>
        </is>
      </c>
    </row>
    <row r="115" ht="13.2" customHeight="1" s="49">
      <c r="A115" s="33" t="n">
        <v>113</v>
      </c>
      <c r="B115" s="34" t="inlineStr">
        <is>
          <t>ข้อใดคือปัจจัยเสี่ยงที่ทำให้เกิดโรคในผู้ป่วยรายนี้</t>
        </is>
      </c>
      <c r="C115" s="35" t="n"/>
      <c r="D115" s="34" t="inlineStr">
        <is>
          <t>การสูบบุหรี่และดื่มแอลกอฮอล์</t>
        </is>
      </c>
      <c r="E115" s="34" t="inlineStr">
        <is>
          <t>ผู้ป่วยมีประวัติเป็น Venous aneurysm</t>
        </is>
      </c>
      <c r="F115" s="34" t="inlineStr">
        <is>
          <t>ภาวะ Obesity Metabolic syndrome</t>
        </is>
      </c>
      <c r="G115" s="34" t="inlineStr">
        <is>
          <t>พันธุกรรม คนในครอบครัวมีประวัติดังกล่าว</t>
        </is>
      </c>
      <c r="H115" s="34" t="inlineStr">
        <is>
          <t>ทุกข้อเป็นปัจจัยเสี่ยงที่ทำให้เกิดโรคนี้</t>
        </is>
      </c>
      <c r="I115" s="33" t="inlineStr">
        <is>
          <t>1</t>
        </is>
      </c>
      <c r="J115" s="34"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35" t="n"/>
      <c r="L115" s="34" t="inlineStr">
        <is>
          <t>Superficial fungal</t>
        </is>
      </c>
      <c r="M115" s="35" t="inlineStr">
        <is>
          <t>Clinic</t>
        </is>
      </c>
      <c r="N115" s="34" t="inlineStr">
        <is>
          <t>ข้อ 12 (Pharmtutor_2024_Set1.md)</t>
        </is>
      </c>
      <c r="O115" s="35" t="inlineStr">
        <is>
          <t>Mock</t>
        </is>
      </c>
      <c r="P115" s="35" t="inlineStr">
        <is>
          <t>Mock Pharmtutor 2024</t>
        </is>
      </c>
    </row>
    <row r="116" ht="13.2" customHeight="1" s="49">
      <c r="A116" s="33" t="n">
        <v>114</v>
      </c>
      <c r="B116" s="34"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35" t="n"/>
      <c r="D116" s="34" t="inlineStr">
        <is>
          <t>Herpes simplex</t>
        </is>
      </c>
      <c r="E116" s="34" t="inlineStr">
        <is>
          <t>Candida albicans</t>
        </is>
      </c>
      <c r="F116" s="34" t="inlineStr">
        <is>
          <t>Herpes zoster</t>
        </is>
      </c>
      <c r="G116" s="34" t="inlineStr">
        <is>
          <t>Varicella zoster</t>
        </is>
      </c>
      <c r="H116" s="34" t="inlineStr">
        <is>
          <t>Streptococcus aureus</t>
        </is>
      </c>
      <c r="I116" s="33" t="inlineStr">
        <is>
          <t>1</t>
        </is>
      </c>
      <c r="J116" s="34"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35" t="n"/>
      <c r="L116" s="34" t="inlineStr">
        <is>
          <t>Superficial fungal</t>
        </is>
      </c>
      <c r="M116" s="35" t="inlineStr">
        <is>
          <t>Clinic</t>
        </is>
      </c>
      <c r="N116" s="34" t="inlineStr">
        <is>
          <t>ข้อ 14 (Pharmtutor_2024_Set1.md)</t>
        </is>
      </c>
      <c r="O116" s="35" t="inlineStr">
        <is>
          <t>Mock</t>
        </is>
      </c>
      <c r="P116" s="35" t="inlineStr">
        <is>
          <t>Mock Pharmtutor 2024</t>
        </is>
      </c>
    </row>
    <row r="117" ht="13.2" customHeight="1" s="49">
      <c r="A117" s="33" t="n">
        <v>115</v>
      </c>
      <c r="B117" s="34"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35" t="n"/>
      <c r="D117" s="34" t="inlineStr">
        <is>
          <t>Topical retinoic acid</t>
        </is>
      </c>
      <c r="E117" s="34" t="inlineStr">
        <is>
          <t>1% Selenium sulfide shampoo</t>
        </is>
      </c>
      <c r="F117" s="34" t="inlineStr">
        <is>
          <t>2% Ketoconazole cream</t>
        </is>
      </c>
      <c r="G117" s="34" t="inlineStr">
        <is>
          <t>Topical mupirocin</t>
        </is>
      </c>
      <c r="H117" s="34" t="inlineStr">
        <is>
          <t>Oral Ketoconazole</t>
        </is>
      </c>
      <c r="I117" s="33" t="inlineStr">
        <is>
          <t>1</t>
        </is>
      </c>
      <c r="J117" s="34"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35" t="n"/>
      <c r="L117" s="34" t="inlineStr">
        <is>
          <t>Eczema &amp; Dermatitis</t>
        </is>
      </c>
      <c r="M117" s="35" t="inlineStr">
        <is>
          <t>Clinic</t>
        </is>
      </c>
      <c r="N117" s="34" t="inlineStr">
        <is>
          <t>ข้อ 16 (Pharmtutor_2024_Set1.md)</t>
        </is>
      </c>
      <c r="O117" s="35" t="inlineStr">
        <is>
          <t>Mock</t>
        </is>
      </c>
      <c r="P117" s="35" t="inlineStr">
        <is>
          <t>Mock Pharmtutor 2024</t>
        </is>
      </c>
    </row>
    <row r="118" ht="13.2" customHeight="1" s="49">
      <c r="A118" s="33" t="n">
        <v>116</v>
      </c>
      <c r="B118" s="34"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35" t="n"/>
      <c r="D118" s="34" t="inlineStr">
        <is>
          <t>Mupirocin 2% ointment</t>
        </is>
      </c>
      <c r="E118" s="34" t="inlineStr">
        <is>
          <t>Betamethasone dipropionate 0.05% cream</t>
        </is>
      </c>
      <c r="F118" s="34" t="inlineStr">
        <is>
          <t>Clotrimazole 1% cream</t>
        </is>
      </c>
      <c r="G118" s="34" t="inlineStr">
        <is>
          <t>Hydrocortisone 1% cream</t>
        </is>
      </c>
      <c r="H118" s="34" t="inlineStr">
        <is>
          <t>Triamcinolone acetonide 0.1% cream</t>
        </is>
      </c>
      <c r="I118" s="33" t="inlineStr">
        <is>
          <t>1</t>
        </is>
      </c>
      <c r="J118" s="34"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35" t="n"/>
      <c r="L118" s="34" t="inlineStr">
        <is>
          <t>Eczema &amp; Dermatitis</t>
        </is>
      </c>
      <c r="M118" s="35" t="inlineStr">
        <is>
          <t>Clinic</t>
        </is>
      </c>
      <c r="N118" s="34" t="inlineStr">
        <is>
          <t>ข้อ 68 (Pharmtutor_2024_Set1.md)</t>
        </is>
      </c>
      <c r="O118" s="35" t="inlineStr">
        <is>
          <t>Mock</t>
        </is>
      </c>
      <c r="P118" s="35" t="inlineStr">
        <is>
          <t>Mock Pharmtutor 2024</t>
        </is>
      </c>
    </row>
    <row r="119" ht="13.2" customHeight="1" s="49">
      <c r="A119" s="33" t="n">
        <v>117</v>
      </c>
      <c r="B119" s="34" t="inlineStr">
        <is>
          <t>จาก Certificate of analysis ข้างต้น หัวใดไม่ใช่ universal test</t>
        </is>
      </c>
      <c r="C119" s="35" t="n"/>
      <c r="D119" s="34" t="inlineStr">
        <is>
          <t>Description</t>
        </is>
      </c>
      <c r="E119" s="34" t="inlineStr">
        <is>
          <t>Identification</t>
        </is>
      </c>
      <c r="F119" s="34" t="inlineStr">
        <is>
          <t>Assay</t>
        </is>
      </c>
      <c r="G119" s="34" t="inlineStr">
        <is>
          <t>Container content</t>
        </is>
      </c>
      <c r="H119" s="34" t="inlineStr">
        <is>
          <t>Antimicrobial preservatives</t>
        </is>
      </c>
      <c r="I119" s="33" t="inlineStr">
        <is>
          <t>1</t>
        </is>
      </c>
      <c r="J119" s="34"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35" t="n"/>
      <c r="L119" s="34" t="inlineStr">
        <is>
          <t>Superficial fungal</t>
        </is>
      </c>
      <c r="M119" s="35" t="inlineStr">
        <is>
          <t>Clinic</t>
        </is>
      </c>
      <c r="N119" s="34" t="inlineStr">
        <is>
          <t>ข้อ 97 (Pharmtutor_2024_Set1.md)</t>
        </is>
      </c>
      <c r="O119" s="35" t="inlineStr">
        <is>
          <t>Mock</t>
        </is>
      </c>
      <c r="P119" s="35" t="inlineStr">
        <is>
          <t>Mock Pharmtutor 2024</t>
        </is>
      </c>
    </row>
    <row r="120" ht="13.2" customHeight="1" s="49">
      <c r="A120" s="33" t="n">
        <v>118</v>
      </c>
      <c r="B120" s="34"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35" t="n"/>
      <c r="D120" s="34" t="inlineStr">
        <is>
          <t>Epidermophyton floccosum</t>
        </is>
      </c>
      <c r="E120" s="34" t="inlineStr">
        <is>
          <t>Candida albican</t>
        </is>
      </c>
      <c r="F120" s="34" t="inlineStr">
        <is>
          <t>Microsporum canis</t>
        </is>
      </c>
      <c r="G120" s="34" t="inlineStr">
        <is>
          <t>Tinea capitis</t>
        </is>
      </c>
      <c r="H120" s="34" t="inlineStr">
        <is>
          <t>Malassezia furfur</t>
        </is>
      </c>
      <c r="I120" s="33" t="n">
        <v>5</v>
      </c>
      <c r="J120" s="34"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35" t="n"/>
      <c r="L120" s="34" t="inlineStr">
        <is>
          <t>Superficial fungal</t>
        </is>
      </c>
      <c r="M120" s="35" t="inlineStr">
        <is>
          <t>Clinic</t>
        </is>
      </c>
      <c r="N120" s="34" t="inlineStr">
        <is>
          <t>ข้อ 14 (Pharmtutor_2024_Set2.md)</t>
        </is>
      </c>
      <c r="O120" s="35" t="inlineStr">
        <is>
          <t>Mock</t>
        </is>
      </c>
      <c r="P120" s="35" t="inlineStr">
        <is>
          <t>Mock Pharmtutor 2024</t>
        </is>
      </c>
    </row>
    <row r="121" ht="13.2" customHeight="1" s="49">
      <c r="A121" s="33" t="n">
        <v>119</v>
      </c>
      <c r="B121" s="34" t="inlineStr">
        <is>
          <t>ลักษณะอาการใดที่เป็น Seborrheic dermatitis</t>
        </is>
      </c>
      <c r="C121" s="35" t="n"/>
      <c r="D121" s="34" t="inlineStr">
        <is>
          <t>ผิวหนังมีลักษณะบวมแดง มีตุ่มแดงกระจาย</t>
        </is>
      </c>
      <c r="E121" s="34" t="inlineStr">
        <is>
          <t>ผิวหนังเป็นผื่นจุดราบขนาดเล็ก กระจายหรือรวมเป็นแผ่น อาจสีจางหรือเข้มกว่าผิว</t>
        </is>
      </c>
      <c r="F121" s="34" t="inlineStr">
        <is>
          <t>ผิวหนังเป็นผื่น ลักษณะเป็นวงขอบชัด อาจมีขุย มีอาการคัน</t>
        </is>
      </c>
      <c r="G121" s="34" t="inlineStr">
        <is>
          <t>ผิวหนังมีลักษณะผื่นแดง คัน มีขุยหรือสะเก็ดสีเหลือง บริเวณ T-zone</t>
        </is>
      </c>
      <c r="H121" s="34" t="inlineStr">
        <is>
          <t>ผิวหนังอักเสบก่อตัวเป็นแผ่นนูนหนา ผิวแห้ง แตก คัน ปกคลุมด้วยขุยขาว หรือขุยเงิน</t>
        </is>
      </c>
      <c r="I121" s="33" t="n">
        <v>4</v>
      </c>
      <c r="J121" s="34"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35" t="n"/>
      <c r="L121" s="34" t="inlineStr">
        <is>
          <t>Eczema &amp; Dermatitis</t>
        </is>
      </c>
      <c r="M121" s="35" t="inlineStr">
        <is>
          <t>Clinic</t>
        </is>
      </c>
      <c r="N121" s="34" t="inlineStr">
        <is>
          <t>ข้อ 17 (Pharmtutor_2024_Set2.md)</t>
        </is>
      </c>
      <c r="O121" s="35" t="inlineStr">
        <is>
          <t>Mock</t>
        </is>
      </c>
      <c r="P121" s="35" t="inlineStr">
        <is>
          <t>Mock Pharmtutor 2024</t>
        </is>
      </c>
    </row>
    <row r="122" ht="13.2" customHeight="1" s="49">
      <c r="A122" s="33" t="n">
        <v>120</v>
      </c>
      <c r="B122" s="34" t="inlineStr">
        <is>
          <t>ผู้ป่วย เพศหญิง ส่วนสูง 160 เซนติเมตร น้ำหนัก 70 กิโลกรัม รอบเอว 31 นิ้วข้อใดคือเกณฑ์วินิจฉัยโรคอ้วน (MCQ ธ.ค.</t>
        </is>
      </c>
      <c r="C122" s="35" t="n"/>
      <c r="D122" s="34" t="inlineStr">
        <is>
          <t>Terbinafine 1% cream</t>
        </is>
      </c>
      <c r="E122" s="34" t="inlineStr">
        <is>
          <t>Adapalene 0.1% gel</t>
        </is>
      </c>
      <c r="F122" s="34" t="inlineStr">
        <is>
          <t>Mupirocin 2% ointment</t>
        </is>
      </c>
      <c r="G122" s="34" t="inlineStr">
        <is>
          <t>Betamethasone dipropionate 0.05% cream</t>
        </is>
      </c>
      <c r="H122" s="34" t="inlineStr">
        <is>
          <t>Clotrimazole 1% cream</t>
        </is>
      </c>
      <c r="I122" s="33" t="inlineStr">
        <is>
          <t>1</t>
        </is>
      </c>
      <c r="J122" s="34"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5" t="n"/>
      <c r="L122" s="34" t="inlineStr">
        <is>
          <t>Superficial fungal</t>
        </is>
      </c>
      <c r="M122" s="35" t="inlineStr">
        <is>
          <t>Clinic</t>
        </is>
      </c>
      <c r="N122" s="34" t="inlineStr">
        <is>
          <t>ข้อ 73 (Pharmtutor_2024_Set2.md)</t>
        </is>
      </c>
      <c r="O122" s="35" t="inlineStr">
        <is>
          <t>Mock</t>
        </is>
      </c>
      <c r="P122" s="35" t="inlineStr">
        <is>
          <t>Mock Pharmtutor 2024</t>
        </is>
      </c>
    </row>
    <row r="123" ht="13.2" customHeight="1" s="49">
      <c r="A123" s="33" t="n">
        <v>121</v>
      </c>
      <c r="B123" s="34" t="inlineStr">
        <is>
          <t>เครื่องใดเหมาะสำหรับการทำให้แห้งในยาที่ไม่ทนความร้อน</t>
        </is>
      </c>
      <c r="C123" s="35" t="n"/>
      <c r="D123" s="34" t="inlineStr">
        <is>
          <t>Fluidized bed drier</t>
        </is>
      </c>
      <c r="E123" s="34" t="inlineStr">
        <is>
          <t>Tray drier</t>
        </is>
      </c>
      <c r="F123" s="34" t="inlineStr">
        <is>
          <t>Drum dried</t>
        </is>
      </c>
      <c r="G123" s="34" t="inlineStr">
        <is>
          <t>Cool spray dried</t>
        </is>
      </c>
      <c r="H123" s="34" t="inlineStr">
        <is>
          <t>Freeze drying</t>
        </is>
      </c>
      <c r="I123" s="33" t="inlineStr">
        <is>
          <t>1</t>
        </is>
      </c>
      <c r="J123" s="34"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35" t="n"/>
      <c r="L123" s="34" t="inlineStr">
        <is>
          <t>Superficial fungal</t>
        </is>
      </c>
      <c r="M123" s="35" t="inlineStr">
        <is>
          <t>Clinic</t>
        </is>
      </c>
      <c r="N123" s="34" t="inlineStr">
        <is>
          <t>ข้อ 117 (Pharmtutor_2024_Set2.md)</t>
        </is>
      </c>
      <c r="O123" s="35" t="inlineStr">
        <is>
          <t>Mock</t>
        </is>
      </c>
      <c r="P123" s="35" t="inlineStr">
        <is>
          <t>Mock Pharmtutor 2024</t>
        </is>
      </c>
    </row>
    <row r="124" ht="13.2" customHeight="1" s="49">
      <c r="A124" s="33" t="n">
        <v>122</v>
      </c>
      <c r="B124" s="34" t="inlineStr">
        <is>
          <t>การปฐมพยาบาลเบื้องต้นที่ถูกต้องและเหมาะสมที่สุดสำหรับผู้ป่วยที่ถูกน้ำร้อนลวกคือข้อใด</t>
        </is>
      </c>
      <c r="C124" s="35" t="n"/>
      <c r="D124" s="34" t="inlineStr">
        <is>
          <t>ล้างแผลด้วยน้ำสะอาดอุณหภูมิห้องหรือน้ำเย็นทันทีอย่างน้อย 10-20 นาที</t>
        </is>
      </c>
      <c r="E124" s="34" t="inlineStr">
        <is>
          <t>ใช้ยาสีฟันชโลมบนแผลเพื่อลดความร้อน</t>
        </is>
      </c>
      <c r="F124" s="34" t="inlineStr">
        <is>
          <t>ราดแผลด้วยน้ำมันมะกอกหรือน้ำมันพืช</t>
        </is>
      </c>
      <c r="G124" s="34" t="inlineStr">
        <is>
          <t>ล้างด้วยน้ำเย็นจัดสลับกับน้ำอุ่นจัด</t>
        </is>
      </c>
      <c r="H124" s="34" t="inlineStr">
        <is>
          <t>เจาะตุ่มน้ำพองออกเพื่อระบายความร้อน</t>
        </is>
      </c>
      <c r="I124" s="33" t="n">
        <v>1</v>
      </c>
      <c r="J124"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35" t="n"/>
      <c r="L124" s="34" t="inlineStr">
        <is>
          <t>Wound</t>
        </is>
      </c>
      <c r="M124" s="35" t="inlineStr">
        <is>
          <t>Clinic</t>
        </is>
      </c>
      <c r="N124" s="34" t="inlineStr">
        <is>
          <t>ข้อ 1 (PLE_CC1_2557.md)</t>
        </is>
      </c>
      <c r="O124" s="35" t="inlineStr">
        <is>
          <t>ข้อสอบจริง</t>
        </is>
      </c>
      <c r="P124" s="35" t="inlineStr">
        <is>
          <t>ปี 2557</t>
        </is>
      </c>
    </row>
    <row r="125" ht="13.2" customHeight="1" s="49">
      <c r="A125" s="33" t="n">
        <v>123</v>
      </c>
      <c r="B125" s="34"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125" s="35" t="n"/>
      <c r="D125" s="34" t="inlineStr">
        <is>
          <t>Anaphylaxis</t>
        </is>
      </c>
      <c r="E125" s="34" t="inlineStr">
        <is>
          <t>Angioedema</t>
        </is>
      </c>
      <c r="F125" s="34" t="inlineStr">
        <is>
          <t>Urticaria</t>
        </is>
      </c>
      <c r="G125" s="34" t="inlineStr">
        <is>
          <t>Septic shock</t>
        </is>
      </c>
      <c r="H125" s="34" t="inlineStr">
        <is>
          <t>Red man syndrome</t>
        </is>
      </c>
      <c r="I125" s="33" t="n">
        <v>1</v>
      </c>
      <c r="J125" s="34"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125" s="35" t="n"/>
      <c r="L125" s="34" t="inlineStr">
        <is>
          <t>Urticaria &amp; Angioedema</t>
        </is>
      </c>
      <c r="M125" s="35" t="inlineStr">
        <is>
          <t>Clinic</t>
        </is>
      </c>
      <c r="N125" s="34" t="inlineStr">
        <is>
          <t>ข้อ 78 (PLE_CC1_2557.md)</t>
        </is>
      </c>
      <c r="O125" s="35" t="inlineStr">
        <is>
          <t>ข้อสอบจริง</t>
        </is>
      </c>
      <c r="P125" s="35" t="inlineStr">
        <is>
          <t>ปี 2557</t>
        </is>
      </c>
    </row>
    <row r="126" ht="13.2" customHeight="1" s="49">
      <c r="A126" s="33" t="n">
        <v>124</v>
      </c>
      <c r="B126" s="34" t="inlineStr">
        <is>
          <t>ข้อใดผิดเกี่ยวกับลักษณะของโรค DU</t>
        </is>
      </c>
      <c r="C126" s="35" t="n"/>
      <c r="D126" s="34" t="inlineStr">
        <is>
          <t>มักปวดเวลากลางคืน</t>
        </is>
      </c>
      <c r="E126" s="34" t="inlineStr">
        <is>
          <t>ยาลดกรดสามารถลดอาการได้</t>
        </is>
      </c>
      <c r="F126" s="34" t="inlineStr">
        <is>
          <t>ถ่ายเป็นเลือดสด</t>
        </is>
      </c>
      <c r="G126" s="34" t="inlineStr">
        <is>
          <t>อาการปวดบรรเทาลงเมื่อทานอาหาร</t>
        </is>
      </c>
      <c r="H126" s="34" t="inlineStr">
        <is>
          <t>ผู้ป่วยมักมีน ้าหนักเพิ่มขึ้น คณะเภสัชศาสตร์ มหาวิทยาลัยเชียงใหม่ Rx 44 CMU</t>
        </is>
      </c>
      <c r="I126" s="33" t="inlineStr">
        <is>
          <t>1</t>
        </is>
      </c>
      <c r="J126" s="34"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35" t="n"/>
      <c r="L126" s="34" t="inlineStr">
        <is>
          <t>Superficial fungal</t>
        </is>
      </c>
      <c r="M126" s="35" t="inlineStr">
        <is>
          <t>Clinic</t>
        </is>
      </c>
      <c r="N126" s="34" t="inlineStr">
        <is>
          <t>ข้อ 53 (PLE_CC1_2555 Day 1.md)</t>
        </is>
      </c>
      <c r="O126" s="35" t="inlineStr">
        <is>
          <t>ข้อสอบจริง</t>
        </is>
      </c>
      <c r="P126" s="35" t="inlineStr">
        <is>
          <t>ปี 2555</t>
        </is>
      </c>
    </row>
    <row r="127" ht="13.2" customHeight="1" s="49">
      <c r="A127" s="33" t="n">
        <v>125</v>
      </c>
      <c r="B127" s="34" t="inlineStr">
        <is>
          <t>อาการที่ผู้ป่วยเป็นสัมพันธ์กับข้อใด</t>
        </is>
      </c>
      <c r="C127" s="35" t="n"/>
      <c r="D127" s="34" t="inlineStr">
        <is>
          <t>Contact dermatitis</t>
        </is>
      </c>
      <c r="E127" s="34" t="inlineStr">
        <is>
          <t>Eczema</t>
        </is>
      </c>
      <c r="F127" s="34" t="inlineStr">
        <is>
          <t>Allergy</t>
        </is>
      </c>
      <c r="G127" s="34" t="inlineStr">
        <is>
          <t>Tenia vesicolor</t>
        </is>
      </c>
      <c r="H127" s="34" t="inlineStr">
        <is>
          <t>Rosase ……</t>
        </is>
      </c>
      <c r="I127" s="33" t="inlineStr">
        <is>
          <t>1</t>
        </is>
      </c>
      <c r="J127" s="34"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35" t="n"/>
      <c r="L127" s="34" t="inlineStr">
        <is>
          <t>Superficial fungal</t>
        </is>
      </c>
      <c r="M127" s="35" t="inlineStr">
        <is>
          <t>Clinic</t>
        </is>
      </c>
      <c r="N127" s="34" t="inlineStr">
        <is>
          <t>ข้อ 61 (PLE_CC1_2555 Day 1.md)</t>
        </is>
      </c>
      <c r="O127" s="35" t="inlineStr">
        <is>
          <t>ข้อสอบจริง</t>
        </is>
      </c>
      <c r="P127" s="35" t="inlineStr">
        <is>
          <t>ปี 2555</t>
        </is>
      </c>
    </row>
    <row r="128" ht="13.2" customHeight="1" s="49">
      <c r="A128" s="33" t="n">
        <v>126</v>
      </c>
      <c r="B128" s="34" t="inlineStr">
        <is>
          <t>ยาที่ผู้ป่วยควรได้รับจากอาการดังกล่าวคือข้อใด</t>
        </is>
      </c>
      <c r="C128" s="35" t="n"/>
      <c r="D128" s="34" t="inlineStr">
        <is>
          <t>Clotrimazole</t>
        </is>
      </c>
      <c r="E128" s="34" t="inlineStr">
        <is>
          <t>Acyclovir</t>
        </is>
      </c>
      <c r="F128" s="34" t="inlineStr">
        <is>
          <t>Topical steroids</t>
        </is>
      </c>
      <c r="G128" s="34" t="inlineStr">
        <is>
          <t>Ketoconazole</t>
        </is>
      </c>
      <c r="H128" s="34" t="inlineStr">
        <is>
          <t>…………….</t>
        </is>
      </c>
      <c r="I128" s="33" t="inlineStr">
        <is>
          <t>1</t>
        </is>
      </c>
      <c r="J128" s="34"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35" t="n"/>
      <c r="L128" s="34" t="inlineStr">
        <is>
          <t>Superficial fungal</t>
        </is>
      </c>
      <c r="M128" s="35" t="inlineStr">
        <is>
          <t>Clinic</t>
        </is>
      </c>
      <c r="N128" s="34" t="inlineStr">
        <is>
          <t>ข้อ 62 (PLE_CC1_2555 Day 1.md)</t>
        </is>
      </c>
      <c r="O128" s="35" t="inlineStr">
        <is>
          <t>ข้อสอบจริง</t>
        </is>
      </c>
      <c r="P128" s="35" t="inlineStr">
        <is>
          <t>ปี 2555</t>
        </is>
      </c>
    </row>
    <row r="129" ht="13.2" customHeight="1" s="49">
      <c r="A129" s="33" t="n">
        <v>127</v>
      </c>
      <c r="B129" s="34"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129" s="35" t="n"/>
      <c r="D129" s="34" t="inlineStr">
        <is>
          <t>Minocycline</t>
        </is>
      </c>
      <c r="E129" s="34" t="inlineStr">
        <is>
          <t>Ketoconazole</t>
        </is>
      </c>
      <c r="F129" s="34" t="inlineStr">
        <is>
          <t>Triamcinolone</t>
        </is>
      </c>
      <c r="G129" s="34" t="inlineStr">
        <is>
          <t>Adapalene</t>
        </is>
      </c>
      <c r="H129" s="34" t="inlineStr">
        <is>
          <t>Cetirizine</t>
        </is>
      </c>
      <c r="I129" s="33" t="n">
        <v>1</v>
      </c>
      <c r="J129" s="34"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129" s="35" t="n"/>
      <c r="L129" s="34" t="inlineStr">
        <is>
          <t>Acne</t>
        </is>
      </c>
      <c r="M129" s="35" t="inlineStr">
        <is>
          <t>Clinic</t>
        </is>
      </c>
      <c r="N129" s="34" t="inlineStr">
        <is>
          <t>ข้อ 4 (PLE_CC1_2555 Day 2.md)</t>
        </is>
      </c>
      <c r="O129" s="35" t="inlineStr">
        <is>
          <t>ข้อสอบจริง</t>
        </is>
      </c>
      <c r="P129" s="35" t="inlineStr">
        <is>
          <t>ปี 2555</t>
        </is>
      </c>
    </row>
    <row r="130" ht="13.2" customHeight="1" s="49">
      <c r="A130" s="33" t="n">
        <v>128</v>
      </c>
      <c r="B130" s="34"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130" s="35" t="n"/>
      <c r="D130" s="34" t="inlineStr">
        <is>
          <t>Severe Cutaneous Adverse Reactions (SCARs / SJS-TEN)</t>
        </is>
      </c>
      <c r="E130" s="34" t="inlineStr">
        <is>
          <t>Common cold</t>
        </is>
      </c>
      <c r="F130" s="34" t="inlineStr">
        <is>
          <t>Drug-induced urticaria</t>
        </is>
      </c>
      <c r="G130" s="34" t="inlineStr">
        <is>
          <t>Gouty flare</t>
        </is>
      </c>
      <c r="H130" s="34" t="inlineStr">
        <is>
          <t>Hypersensitivity pneumonitis</t>
        </is>
      </c>
      <c r="I130" s="33" t="n">
        <v>1</v>
      </c>
      <c r="J130" s="34"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130" s="35" t="n"/>
      <c r="L130" s="34" t="inlineStr">
        <is>
          <t>ADR &amp; Allergy</t>
        </is>
      </c>
      <c r="M130" s="35" t="inlineStr">
        <is>
          <t>Clinic</t>
        </is>
      </c>
      <c r="N130" s="34" t="inlineStr">
        <is>
          <t>ข้อ 5 (PLE_CC1_2555 Day 2.md)</t>
        </is>
      </c>
      <c r="O130" s="35" t="inlineStr">
        <is>
          <t>ข้อสอบจริง</t>
        </is>
      </c>
      <c r="P130" s="35" t="inlineStr">
        <is>
          <t>ปี 2555</t>
        </is>
      </c>
    </row>
    <row r="131" ht="13.2" customHeight="1" s="49">
      <c r="A131" s="33" t="n">
        <v>129</v>
      </c>
      <c r="B131" s="34" t="inlineStr">
        <is>
          <t>ขั้นแรกควรให้การรักษาโดยวิธีใดที่เหมาะสมที่สุด</t>
        </is>
      </c>
      <c r="C131" s="35" t="n"/>
      <c r="D131" s="34" t="inlineStr">
        <is>
          <t>Isotretinoin 10 mg OD</t>
        </is>
      </c>
      <c r="E131" s="34" t="inlineStr">
        <is>
          <t>Terbinafine 1% cream</t>
        </is>
      </c>
      <c r="F131" s="34" t="inlineStr">
        <is>
          <t>Adapalene 0.1% gel</t>
        </is>
      </c>
      <c r="G131" s="34" t="inlineStr">
        <is>
          <t>Mupirocin 2% ointment</t>
        </is>
      </c>
      <c r="H131" s="34" t="inlineStr">
        <is>
          <t>Betamethasone dipropionate 0.05% cream</t>
        </is>
      </c>
      <c r="I131" s="33" t="inlineStr">
        <is>
          <t>1</t>
        </is>
      </c>
      <c r="J131"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5" t="n"/>
      <c r="L131" s="34" t="inlineStr">
        <is>
          <t>Superficial fungal</t>
        </is>
      </c>
      <c r="M131" s="35" t="inlineStr">
        <is>
          <t>Clinic</t>
        </is>
      </c>
      <c r="N131" s="34" t="inlineStr">
        <is>
          <t>ข้อ 1 (PLE_CC1_2554 SET2.md)</t>
        </is>
      </c>
      <c r="O131" s="35" t="inlineStr">
        <is>
          <t>ข้อสอบจริง</t>
        </is>
      </c>
      <c r="P131" s="35" t="inlineStr">
        <is>
          <t>ปี 2554</t>
        </is>
      </c>
    </row>
    <row r="132" ht="13.2" customHeight="1" s="49">
      <c r="A132" s="33" t="n">
        <v>130</v>
      </c>
      <c r="B132" s="34" t="inlineStr">
        <is>
          <t>การปฐมพยาบาลเบื้องต้นที่ถูกต้องเมื่อถูกความร้อนลวก (Minor burn) คือข้อใด</t>
        </is>
      </c>
      <c r="C132" s="35" t="n"/>
      <c r="D132" s="34" t="inlineStr">
        <is>
          <t>ทายาสีฟันชโลมบนแผล</t>
        </is>
      </c>
      <c r="E132" s="34" t="inlineStr">
        <is>
          <t>ประคบด้วยความร้อน</t>
        </is>
      </c>
      <c r="F132" s="34" t="inlineStr">
        <is>
          <t>ล้างหรือประคบด้วยน้ำเย็น/น้ำสะอาดอุณหภูมิห้อง</t>
        </is>
      </c>
      <c r="G132" s="34" t="inlineStr">
        <is>
          <t>ราดด้วยน้ำปลาหรือน้ำมันพืช</t>
        </is>
      </c>
      <c r="H132" s="34" t="inlineStr">
        <is>
          <t>เจาะตุ่มน้ำพองออกทันที</t>
        </is>
      </c>
      <c r="I132" s="33" t="n">
        <v>3</v>
      </c>
      <c r="J132" s="34"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35" t="n"/>
      <c r="L132" s="34" t="inlineStr">
        <is>
          <t>Wound</t>
        </is>
      </c>
      <c r="M132" s="35" t="inlineStr">
        <is>
          <t>Clinic</t>
        </is>
      </c>
      <c r="N132" s="34" t="inlineStr">
        <is>
          <t>ข้อ 1 (PLE_CC1_2554 SET2.md)</t>
        </is>
      </c>
      <c r="O132" s="35" t="inlineStr">
        <is>
          <t>ข้อสอบจริง</t>
        </is>
      </c>
      <c r="P132" s="35" t="inlineStr">
        <is>
          <t>ปี 2554</t>
        </is>
      </c>
    </row>
    <row r="133" ht="13.2" customHeight="1" s="49">
      <c r="A133" s="33" t="n">
        <v>131</v>
      </c>
      <c r="B133" s="34" t="inlineStr">
        <is>
          <t>ควรใช้น้ำยาชนิดใดในการล้างทำความสะอาดแผลเปิดหรือแผลไฟไหม้ที่ไม่ทำให้ระคายเคืองเนื้อเยื่อ</t>
        </is>
      </c>
      <c r="C133" s="35" t="n"/>
      <c r="D133" s="34" t="inlineStr">
        <is>
          <t>Normal Saline Solution (0.9% NSS)</t>
        </is>
      </c>
      <c r="E133" s="34" t="inlineStr">
        <is>
          <t>Alcohol 70%</t>
        </is>
      </c>
      <c r="F133" s="34" t="inlineStr">
        <is>
          <t>Alcohol 95%</t>
        </is>
      </c>
      <c r="G133" s="34" t="inlineStr">
        <is>
          <t>Hydrogen peroxide 3%</t>
        </is>
      </c>
      <c r="H133" s="34" t="inlineStr">
        <is>
          <t>Povidone-iodine 10% solution เข้มข้น</t>
        </is>
      </c>
      <c r="I133" s="33" t="n">
        <v>1</v>
      </c>
      <c r="J133" s="34"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35" t="n"/>
      <c r="L133" s="34" t="inlineStr">
        <is>
          <t>Wound</t>
        </is>
      </c>
      <c r="M133" s="35" t="inlineStr">
        <is>
          <t>Clinic</t>
        </is>
      </c>
      <c r="N133" s="34" t="inlineStr">
        <is>
          <t>ข้อ 3 (PLE_CC1_2554 SET2.md)</t>
        </is>
      </c>
      <c r="O133" s="35" t="inlineStr">
        <is>
          <t>ข้อสอบจริง</t>
        </is>
      </c>
      <c r="P133" s="35" t="inlineStr">
        <is>
          <t>ปี 2554</t>
        </is>
      </c>
    </row>
    <row r="134" ht="13.2" customHeight="1" s="49">
      <c r="A134" s="33" t="n">
        <v>132</v>
      </c>
      <c r="B134" s="34" t="inlineStr">
        <is>
          <t>ผู้ป่วยมีตุ่มน้ำใสเกิดขึ้นเรียงตัวตามแนวเส้นประสาท (Dermatome) ร่วมกับมีอาการปวดแสบปวดร้อน ผู้ป่วยเป็นโรคใด</t>
        </is>
      </c>
      <c r="C134" s="35" t="n"/>
      <c r="D134" s="34" t="inlineStr">
        <is>
          <t>Herpes zoster (งูสวัด)</t>
        </is>
      </c>
      <c r="E134" s="34" t="inlineStr">
        <is>
          <t>Herpes simplex (เริม)</t>
        </is>
      </c>
      <c r="F134" s="34" t="inlineStr">
        <is>
          <t>Varicella (อีสุกอีใส)</t>
        </is>
      </c>
      <c r="G134" s="34" t="inlineStr">
        <is>
          <t>Impetigo (แผลพุพอง)</t>
        </is>
      </c>
      <c r="H134" s="34" t="inlineStr">
        <is>
          <t>Contact dermatitis</t>
        </is>
      </c>
      <c r="I134" s="33" t="n">
        <v>1</v>
      </c>
      <c r="J134" s="34"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35" t="n"/>
      <c r="L134" s="34" t="inlineStr">
        <is>
          <t>Herpes &amp; Zoster</t>
        </is>
      </c>
      <c r="M134" s="35" t="inlineStr">
        <is>
          <t>Clinic</t>
        </is>
      </c>
      <c r="N134" s="34" t="inlineStr">
        <is>
          <t>ข้อ 1 (PLE_CC1_2554 SET2.md)</t>
        </is>
      </c>
      <c r="O134" s="35" t="inlineStr">
        <is>
          <t>ข้อสอบจริง</t>
        </is>
      </c>
      <c r="P134" s="35" t="inlineStr">
        <is>
          <t>ปี 2554</t>
        </is>
      </c>
    </row>
    <row r="135" ht="13.2" customHeight="1" s="49">
      <c r="A135" s="33" t="n">
        <v>133</v>
      </c>
      <c r="B135" s="34" t="inlineStr">
        <is>
          <t>โรคงูสวัด (Herpes zoster) เกิดจากการกำเริบของเชื้อไวรัสชนิดใด</t>
        </is>
      </c>
      <c r="C135" s="35" t="n"/>
      <c r="D135" s="34" t="inlineStr">
        <is>
          <t>Human Papilloma Virus</t>
        </is>
      </c>
      <c r="E135" s="34" t="inlineStr">
        <is>
          <t>Malassezia furfur</t>
        </is>
      </c>
      <c r="F135" s="34" t="inlineStr">
        <is>
          <t>Varicella zoster virus (VZV)</t>
        </is>
      </c>
      <c r="G135" s="34" t="inlineStr">
        <is>
          <t>Candida albicans</t>
        </is>
      </c>
      <c r="H135" s="34" t="inlineStr">
        <is>
          <t>Herpes simplex virus type 2</t>
        </is>
      </c>
      <c r="I135" s="33" t="n">
        <v>3</v>
      </c>
      <c r="J135" s="34"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35" t="n"/>
      <c r="L135" s="34" t="inlineStr">
        <is>
          <t>Herpes &amp; Zoster</t>
        </is>
      </c>
      <c r="M135" s="35" t="inlineStr">
        <is>
          <t>Clinic</t>
        </is>
      </c>
      <c r="N135" s="34" t="inlineStr">
        <is>
          <t>ข้อ 2 (PLE_CC1_2554 SET2.md)</t>
        </is>
      </c>
      <c r="O135" s="35" t="inlineStr">
        <is>
          <t>ข้อสอบจริง</t>
        </is>
      </c>
      <c r="P135" s="35" t="inlineStr">
        <is>
          <t>ปี 2554</t>
        </is>
      </c>
    </row>
    <row r="136" ht="13.2" customHeight="1" s="49">
      <c r="A136" s="33" t="n">
        <v>134</v>
      </c>
      <c r="B136" s="34" t="inlineStr">
        <is>
          <t>การรักษาโรคงูสวัดด้วยยาต้านไวรัสชนิดรับประทาน ข้อใดกล่าวถูกต้องที่สุด</t>
        </is>
      </c>
      <c r="C136" s="35" t="n"/>
      <c r="D136" s="34" t="inlineStr">
        <is>
          <t>หากเป็นไม่มาก ทาเฉพาะยาทาภายนอกอย่างเดียวก็เพียงพอ</t>
        </is>
      </c>
      <c r="E136" s="34" t="inlineStr">
        <is>
          <t>ควรเริ่มรับประทานยาต้านไวรัสภายใน 72 ชั่วโมงหลังเกิดผื่นตุ่มน้ำ</t>
        </is>
      </c>
      <c r="F136" s="34" t="inlineStr">
        <is>
          <t>นำสมุนไพรสดหรือกระเทียมมาพอกบริเวณแผลเพื่อฆ่าเชื้อ</t>
        </is>
      </c>
      <c r="G136" s="34" t="inlineStr">
        <is>
          <t>ให้รับประทานยาต้านไวรัสเฉพาะเมื่อตุ่มน้ำแตกแห้งเป็นสะเก็ดแล้ว</t>
        </is>
      </c>
      <c r="H136" s="34" t="inlineStr">
        <is>
          <t>ให้ยาปฏิชีวนะ Cloxacillin เป็นยาหลักตัวแรกเสมอ</t>
        </is>
      </c>
      <c r="I136" s="33" t="n">
        <v>2</v>
      </c>
      <c r="J136" s="34"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35" t="n"/>
      <c r="L136" s="34" t="inlineStr">
        <is>
          <t>Herpes &amp; Zoster</t>
        </is>
      </c>
      <c r="M136" s="35" t="inlineStr">
        <is>
          <t>Clinic</t>
        </is>
      </c>
      <c r="N136" s="34" t="inlineStr">
        <is>
          <t>ข้อ 4 (PLE_CC1_2554 SET2.md)</t>
        </is>
      </c>
      <c r="O136" s="35" t="inlineStr">
        <is>
          <t>ข้อสอบจริง</t>
        </is>
      </c>
      <c r="P136" s="35" t="inlineStr">
        <is>
          <t>ปี 2554</t>
        </is>
      </c>
    </row>
    <row r="137" ht="13.2" customHeight="1" s="49">
      <c r="A137" s="33" t="n">
        <v>135</v>
      </c>
      <c r="B137" s="34" t="inlineStr">
        <is>
          <t>ข้อใดไม่ถูกต้องเกี่ยวกับเชื้อ Varicella zoster virus (VZV) และโรคงูสวัด</t>
        </is>
      </c>
      <c r="C137" s="35" t="n"/>
      <c r="D137" s="34" t="inlineStr">
        <is>
          <t>โรคงูสวัดเป็นแล้วร่างกายจะมีภูมิคุ้มกันถาวรและไม่สามารถกลับเป็นซ้ำได้อีก</t>
        </is>
      </c>
      <c r="E137" s="34" t="inlineStr">
        <is>
          <t>การติดเชื้อ VZV ครั้งแรกจะแสดงอาการเป็นโรคอีสุกอีใส (Chickenpox)</t>
        </is>
      </c>
      <c r="F137" s="34" t="inlineStr">
        <is>
          <t>หลังหายจากอีสุกอีใส เชื้อจะแฝงตัวอยู่ที่ปมประสาทรับความรู้สึก (Dorsal root ganglia)</t>
        </is>
      </c>
      <c r="G137" s="34" t="inlineStr">
        <is>
          <t>เชื้อสามารถแพร่กระจายไปยังผู้ที่ไม่เคยเป็นอีสุกอีใสมาก่อนได้จากการสัมผัสตุ่มน้ำ</t>
        </is>
      </c>
      <c r="H137" s="34" t="inlineStr">
        <is>
          <t>ผู้สูงอายุหรือผู้มีภูมิคุ้มกันต่ำมีความเสี่ยงต่อการเกิดงูสวัดสูงขึ้น</t>
        </is>
      </c>
      <c r="I137" s="33" t="n">
        <v>1</v>
      </c>
      <c r="J137" s="34"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35" t="n"/>
      <c r="L137" s="34" t="inlineStr">
        <is>
          <t>Herpes &amp; Zoster</t>
        </is>
      </c>
      <c r="M137" s="35" t="inlineStr">
        <is>
          <t>Clinic</t>
        </is>
      </c>
      <c r="N137" s="34" t="inlineStr">
        <is>
          <t>ข้อ 5 (PLE_CC1_2554 SET2.md)</t>
        </is>
      </c>
      <c r="O137" s="35" t="inlineStr">
        <is>
          <t>ข้อสอบจริง</t>
        </is>
      </c>
      <c r="P137" s="35" t="inlineStr">
        <is>
          <t>ปี 2554</t>
        </is>
      </c>
    </row>
    <row r="138" ht="13.2" customHeight="1" s="49">
      <c r="A138" s="33" t="n">
        <v>136</v>
      </c>
      <c r="B138" s="34" t="inlineStr">
        <is>
          <t>กรณีใดจัดเป็นยาผิดมาตรฐานตามพระราชบัญญัติยา พ.ศ. 2510</t>
        </is>
      </c>
      <c r="C138" s="35" t="n"/>
      <c r="D138" s="34" t="inlineStr">
        <is>
          <t>ยาที่มีการแสดงวันหมดอายุบนฉลากไม่ชัดเจน</t>
        </is>
      </c>
      <c r="E138" s="34" t="inlineStr">
        <is>
          <t>ยาที่ตรวจวิเคราะห์ปริมาณตัวยาสำคัญได้ 87% ของเกณฑ์ที่กำหนดในทะเบียนตำรับยา</t>
        </is>
      </c>
      <c r="F138" s="34" t="inlineStr">
        <is>
          <t>ยาที่มีการนำชื่อทางการค้าอื่นมาสวมแทน</t>
        </is>
      </c>
      <c r="G138" s="34" t="inlineStr">
        <is>
          <t>ยาที่มีส่วนผสมของสารต้องห้ามที่เป็นอันตรายร้ายแรง</t>
        </is>
      </c>
      <c r="H138" s="34" t="inlineStr">
        <is>
          <t>ยาที่ผลิตจากโรงงานที่ยังไม่ผ่านเกณฑ์ GMP</t>
        </is>
      </c>
      <c r="I138" s="33" t="n">
        <v>2</v>
      </c>
      <c r="J138" s="34"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35" t="n"/>
      <c r="L138" s="34" t="inlineStr">
        <is>
          <t>Regulatory &amp; Quality</t>
        </is>
      </c>
      <c r="M138" s="35" t="inlineStr">
        <is>
          <t>Clinic</t>
        </is>
      </c>
      <c r="N138" s="34" t="inlineStr">
        <is>
          <t>ข้อ 7 (PLE_CC1_2554 SET2.md)</t>
        </is>
      </c>
      <c r="O138" s="35" t="inlineStr">
        <is>
          <t>ข้อสอบจริง</t>
        </is>
      </c>
      <c r="P138" s="35" t="inlineStr">
        <is>
          <t>ปี 2554</t>
        </is>
      </c>
    </row>
    <row r="139" ht="13.2" customHeight="1" s="49">
      <c r="A139" s="33" t="n">
        <v>137</v>
      </c>
      <c r="B139" s="34" t="inlineStr">
        <is>
          <t>ผู้ป่วยแผลไฟไหม้ระยะต่อมามีตุ่มน้ำแตกและแผลเปิดออก สารละลายใดเหมาะสมที่สุดในการล้างทำความสะอาดแผล</t>
        </is>
      </c>
      <c r="C139" s="35" t="n"/>
      <c r="D139" s="34" t="inlineStr">
        <is>
          <t>Normal Saline Solution (0.9% NSS)</t>
        </is>
      </c>
      <c r="E139" s="34" t="inlineStr">
        <is>
          <t>Alcohol 70%</t>
        </is>
      </c>
      <c r="F139" s="34" t="inlineStr">
        <is>
          <t>Alcohol 95%</t>
        </is>
      </c>
      <c r="G139" s="34" t="inlineStr">
        <is>
          <t>น้ำยาบ้วนปากผสมสารฆ่าเชื้อ</t>
        </is>
      </c>
      <c r="H139" s="34" t="inlineStr">
        <is>
          <t>น้ำสบู่เข้มข้น</t>
        </is>
      </c>
      <c r="I139" s="33" t="n">
        <v>1</v>
      </c>
      <c r="J139" s="34"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35" t="n"/>
      <c r="L139" s="34" t="inlineStr">
        <is>
          <t>Wound</t>
        </is>
      </c>
      <c r="M139" s="35" t="inlineStr">
        <is>
          <t>Clinic</t>
        </is>
      </c>
      <c r="N139" s="34" t="inlineStr">
        <is>
          <t>ข้อ 22 (PLE_CC1_2554 SET2.md)</t>
        </is>
      </c>
      <c r="O139" s="35" t="inlineStr">
        <is>
          <t>ข้อสอบจริง</t>
        </is>
      </c>
      <c r="P139" s="35" t="inlineStr">
        <is>
          <t>ปี 2554</t>
        </is>
      </c>
    </row>
    <row r="140" ht="13.2" customHeight="1" s="49">
      <c r="A140" s="33" t="n">
        <v>138</v>
      </c>
      <c r="B140" s="34" t="inlineStr">
        <is>
          <t>เอกสารประกอบการเรียน เรื่อง Thyriod disorder ของอาจารย์วรนุช แสงเจริญ</t>
        </is>
      </c>
      <c r="C140" s="35" t="n"/>
      <c r="D140" s="34" t="inlineStr">
        <is>
          <t>Cetirizine 10 mg OD</t>
        </is>
      </c>
      <c r="E140" s="34" t="inlineStr">
        <is>
          <t>Isotretinoin 10 mg OD</t>
        </is>
      </c>
      <c r="F140" s="34" t="inlineStr">
        <is>
          <t>Terbinafine 1% cream</t>
        </is>
      </c>
      <c r="G140" s="34" t="inlineStr">
        <is>
          <t>Adapalene 0.1% gel</t>
        </is>
      </c>
      <c r="H140" s="34" t="inlineStr">
        <is>
          <t>Mupirocin 2% ointment</t>
        </is>
      </c>
      <c r="I140" s="33" t="inlineStr">
        <is>
          <t>1</t>
        </is>
      </c>
      <c r="J140" s="34"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35" t="n"/>
      <c r="L140" s="34" t="inlineStr">
        <is>
          <t>Superficial fungal</t>
        </is>
      </c>
      <c r="M140" s="35" t="inlineStr">
        <is>
          <t>Clinic</t>
        </is>
      </c>
      <c r="N140" s="34" t="inlineStr">
        <is>
          <t>ข้อ 1 (PLE_CC1_2554 SET2.md)</t>
        </is>
      </c>
      <c r="O140" s="35" t="inlineStr">
        <is>
          <t>ข้อสอบจริง</t>
        </is>
      </c>
      <c r="P140" s="35" t="inlineStr">
        <is>
          <t>ปี 2554</t>
        </is>
      </c>
    </row>
    <row r="141" ht="13.2" customHeight="1" s="49">
      <c r="A141" s="33" t="n">
        <v>139</v>
      </c>
      <c r="B141" s="34" t="inlineStr">
        <is>
          <t>ข้อใดคือลักษณะทางคลินิกที่เด่นและจำเพาะที่สุดของโรคงูสวัด (Herpes zoster)</t>
        </is>
      </c>
      <c r="C141" s="35" t="n"/>
      <c r="D141" s="34" t="inlineStr">
        <is>
          <t>ตุ่มน้ำใสบนฐานแดง กระจายทั่วบริเวณริมฝีปาก</t>
        </is>
      </c>
      <c r="E141" s="34" t="inlineStr">
        <is>
          <t>ตุ่มน้ำใสบนฐานแดง บริเวณอวัยวะเพศ</t>
        </is>
      </c>
      <c r="F141" s="34" t="inlineStr">
        <is>
          <t>ผื่นลมพิษนูนแดงคัน กระจายทั่วลำตัว</t>
        </is>
      </c>
      <c r="G141" s="34" t="inlineStr">
        <is>
          <t>ปื้นแดงหนามีสะเก็ดสีขาวเงิน ขูดแล้วมีจุดเลือดออก</t>
        </is>
      </c>
      <c r="H141" s="34" t="inlineStr">
        <is>
          <t>ตุ่มน้ำใสรวมกลุ่มเรียงตัวเป็นแนวยาวตามแนวเส้นประสาทข้างใดข้างหนึ่ง (Dermatomal pattern)</t>
        </is>
      </c>
      <c r="I141" s="33" t="n">
        <v>5</v>
      </c>
      <c r="J141" s="34"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35" t="n"/>
      <c r="L141" s="34" t="inlineStr">
        <is>
          <t>Herpes &amp; Zoster</t>
        </is>
      </c>
      <c r="M141" s="35" t="inlineStr">
        <is>
          <t>Clinic</t>
        </is>
      </c>
      <c r="N141" s="34" t="inlineStr">
        <is>
          <t>ข้อ 3 (PLE_CC1_2554 SET2.md)</t>
        </is>
      </c>
      <c r="O141" s="35" t="inlineStr">
        <is>
          <t>ข้อสอบจริง</t>
        </is>
      </c>
      <c r="P141" s="35" t="inlineStr">
        <is>
          <t>ปี 2554</t>
        </is>
      </c>
    </row>
    <row r="142" ht="13.2" customHeight="1" s="49">
      <c r="A142" s="33" t="n">
        <v>140</v>
      </c>
      <c r="B142" s="34" t="inlineStr">
        <is>
          <t>คำแนะนำในการใช้ครีมกันแดด (Sunscreen) ร่วมกับยารักษาสิวที่มีฤทธิ์ทำให้ผิวไวต่อแสง ข้อใดถูกต้องที่สุด</t>
        </is>
      </c>
      <c r="C142" s="35" t="n"/>
      <c r="D142" s="34" t="inlineStr">
        <is>
          <t>ทาครีมกันแดดที่มีค่า SPF 30 ขึ้นไปและ PA+++ ก่อนออกแดดอย่างน้อย 15-30 นาที</t>
        </is>
      </c>
      <c r="E142" s="34" t="inlineStr">
        <is>
          <t>ทาเฉพาะวันที่แดดจัดเท่านั้น วันที่ฟ้าครึ้มไม่ต้องทา</t>
        </is>
      </c>
      <c r="F142" s="34" t="inlineStr">
        <is>
          <t>ทาครีมกันแดดทับทันทีโดยไม่ต้องรอให้ยารักษาสิวซึมสู่ผิว</t>
        </is>
      </c>
      <c r="G142" s="34" t="inlineStr">
        <is>
          <t>เลือกใช้ครีมกันแดดชนิดที่มีความมันสูงเพื่อเพิ่มความชุ่มชื้นแก่ผิวที่เป็นสิว</t>
        </is>
      </c>
      <c r="H142" s="34" t="inlineStr">
        <is>
          <t>การทาครีมกันแดดเพียงครั้งเดียวในตอนเช้าสามารถปกป้องผิวได้ตลอดทั้งวันแม้เหงื่อออกมาก</t>
        </is>
      </c>
      <c r="I142" s="33" t="n">
        <v>1</v>
      </c>
      <c r="J142" s="34"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35" t="n"/>
      <c r="L142" s="34" t="inlineStr">
        <is>
          <t>Acne</t>
        </is>
      </c>
      <c r="M142" s="35" t="inlineStr">
        <is>
          <t>Clinic</t>
        </is>
      </c>
      <c r="N142" s="34" t="inlineStr">
        <is>
          <t>ข้อ 1 (PLE_CC1_2533.md)</t>
        </is>
      </c>
      <c r="O142" s="35" t="inlineStr">
        <is>
          <t>ข้อสอบจริง</t>
        </is>
      </c>
      <c r="P142" s="35" t="inlineStr">
        <is>
          <t>ปี 2533</t>
        </is>
      </c>
    </row>
    <row r="143" ht="13.2" customHeight="1" s="49">
      <c r="A143" s="33" t="n">
        <v>141</v>
      </c>
      <c r="B143" s="34" t="inlineStr">
        <is>
          <t>คำแนะนำที่ถูกต้องสำหรับผู้ป่วยที่เริ่มใช้ยาทารักษาสิวกลุ่ม Topical Retinoids (เช่น Tretinoin หรือ Adapalene) คือข้อใด</t>
        </is>
      </c>
      <c r="C143" s="35" t="n"/>
      <c r="D143" s="34" t="inlineStr">
        <is>
          <t>ทายาบางๆ ทั่วใบหน้าก่อนนอน และทาครีมกันแดดในตอนเช้าอย่างสม่ำเสมอ</t>
        </is>
      </c>
      <c r="E143" s="34" t="inlineStr">
        <is>
          <t>ทายาหนาๆ เฉพาะบริเวณหัวสิววันละ 3-4 ครั้งเพื่อให้สิวยุบเร็ว</t>
        </is>
      </c>
      <c r="F143" s="34" t="inlineStr">
        <is>
          <t>ทายาทันทีหลังล้างหน้าเสร็จขณะที่ผิวยังเปียกชื้นเพื่อเพิ่มการดูดซึม</t>
        </is>
      </c>
      <c r="G143" s="34" t="inlineStr">
        <is>
          <t>หยุดใช้ยาทันทีหากพบว่ามีสิวเห่อเพิ่มขึ้นเล็กน้อยในช่วง 2 สัปดาห์แรก</t>
        </is>
      </c>
      <c r="H143" s="34" t="inlineStr">
        <is>
          <t>สามารถทาร่วมกับ Benzoyl peroxide ในเวลาเดียวกันโดยไม่ต้องเว้นช่วงเวลา</t>
        </is>
      </c>
      <c r="I143" s="33" t="n">
        <v>1</v>
      </c>
      <c r="J143" s="34"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35" t="n"/>
      <c r="L143" s="34" t="inlineStr">
        <is>
          <t>Acne</t>
        </is>
      </c>
      <c r="M143" s="35" t="inlineStr">
        <is>
          <t>Clinic</t>
        </is>
      </c>
      <c r="N143" s="34" t="inlineStr">
        <is>
          <t>ข้อ 2 (PLE_CC1_2533.md)</t>
        </is>
      </c>
      <c r="O143" s="35" t="inlineStr">
        <is>
          <t>ข้อสอบจริง</t>
        </is>
      </c>
      <c r="P143" s="35" t="inlineStr">
        <is>
          <t>ปี 2533</t>
        </is>
      </c>
    </row>
    <row r="144" ht="13.2" customHeight="1" s="49">
      <c r="A144" s="33" t="n">
        <v>142</v>
      </c>
      <c r="B144" s="34"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44" s="35" t="n"/>
      <c r="D144" s="34" t="inlineStr">
        <is>
          <t>เพิ่ม Oral Doxycycline ร่วมกับ Topical BPO</t>
        </is>
      </c>
      <c r="E144" s="34" t="inlineStr">
        <is>
          <t>เปลี่ยนเป็น Topical Retinoid ชนิดเดียว</t>
        </is>
      </c>
      <c r="F144" s="34" t="inlineStr">
        <is>
          <t>ให้ Oral Isotretinoin ทันที</t>
        </is>
      </c>
      <c r="G144" s="34" t="inlineStr">
        <is>
          <t>หยุดยาทั้งหมดแล้วล้างหน้าด้วยสบู่</t>
        </is>
      </c>
      <c r="H144" s="34" t="inlineStr">
        <is>
          <t>ทา Topical Clindamycin เดี่ยวๆ</t>
        </is>
      </c>
      <c r="I144" s="33" t="n">
        <v>1</v>
      </c>
      <c r="J144" s="34"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44" s="35" t="n"/>
      <c r="L144" s="34" t="inlineStr">
        <is>
          <t>Acne</t>
        </is>
      </c>
      <c r="M144" s="35" t="inlineStr">
        <is>
          <t>Clinic</t>
        </is>
      </c>
      <c r="N144" s="34" t="inlineStr">
        <is>
          <t>ข้อ 2 (PLE_CC1_2533.md)</t>
        </is>
      </c>
      <c r="O144" s="35" t="inlineStr">
        <is>
          <t>ข้อสอบจริง</t>
        </is>
      </c>
      <c r="P144" s="35" t="inlineStr">
        <is>
          <t>ปี 2533</t>
        </is>
      </c>
    </row>
    <row r="145" ht="13.2" customHeight="1" s="49">
      <c r="A145" s="33" t="n">
        <v>143</v>
      </c>
      <c r="B145" s="34"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35" t="n"/>
      <c r="D145" s="34" t="inlineStr">
        <is>
          <t>Isotretinoin 10 mg OD</t>
        </is>
      </c>
      <c r="E145" s="34" t="inlineStr">
        <is>
          <t>Terbinafine 1% cream</t>
        </is>
      </c>
      <c r="F145" s="34" t="inlineStr">
        <is>
          <t>Adapalene 0.1% gel</t>
        </is>
      </c>
      <c r="G145" s="34" t="inlineStr">
        <is>
          <t>Mupirocin 2% ointment</t>
        </is>
      </c>
      <c r="H145" s="34" t="inlineStr">
        <is>
          <t>Betamethasone dipropionate 0.05% cream</t>
        </is>
      </c>
      <c r="I145" s="33" t="inlineStr">
        <is>
          <t>1</t>
        </is>
      </c>
      <c r="J145" s="34"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35" t="n"/>
      <c r="L145" s="34" t="inlineStr">
        <is>
          <t>Acne</t>
        </is>
      </c>
      <c r="M145" s="35" t="inlineStr">
        <is>
          <t>Clinic</t>
        </is>
      </c>
      <c r="N145" s="34" t="inlineStr">
        <is>
          <t>ข้อ 5 (PLE_CC1_2533.md)</t>
        </is>
      </c>
      <c r="O145" s="35" t="inlineStr">
        <is>
          <t>ข้อสอบจริง</t>
        </is>
      </c>
      <c r="P145" s="35" t="inlineStr">
        <is>
          <t>ปี 2533</t>
        </is>
      </c>
    </row>
    <row r="146" ht="13.2" customHeight="1" s="49">
      <c r="A146" s="33" t="n">
        <v>144</v>
      </c>
      <c r="B146" s="34" t="inlineStr">
        <is>
          <t>ระงับการเจริญของเชื้อแบคทีเรียต้นเหตุสิว</t>
        </is>
      </c>
      <c r="C146" s="35" t="n"/>
      <c r="D146" s="34" t="inlineStr">
        <is>
          <t>Mupirocin 2% ointment</t>
        </is>
      </c>
      <c r="E146" s="34" t="inlineStr">
        <is>
          <t>Betamethasone dipropionate 0.05% cream</t>
        </is>
      </c>
      <c r="F146" s="34" t="inlineStr">
        <is>
          <t>Clotrimazole 1% cream</t>
        </is>
      </c>
      <c r="G146" s="34" t="inlineStr">
        <is>
          <t>Hydrocortisone 1% cream</t>
        </is>
      </c>
      <c r="H146" s="34" t="inlineStr">
        <is>
          <t>Triamcinolone acetonide 0.1% cream</t>
        </is>
      </c>
      <c r="I146" s="33" t="inlineStr">
        <is>
          <t>1</t>
        </is>
      </c>
      <c r="J146" s="34"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35" t="n"/>
      <c r="L146" s="34" t="inlineStr">
        <is>
          <t>Acne</t>
        </is>
      </c>
      <c r="M146" s="35" t="inlineStr">
        <is>
          <t>Clinic</t>
        </is>
      </c>
      <c r="N146" s="34" t="inlineStr">
        <is>
          <t>ข้อ 1 (PLE_CC1_2533.md)</t>
        </is>
      </c>
      <c r="O146" s="35" t="inlineStr">
        <is>
          <t>ข้อสอบจริง</t>
        </is>
      </c>
      <c r="P146" s="35" t="inlineStr">
        <is>
          <t>ปี 2533</t>
        </is>
      </c>
    </row>
    <row r="147" ht="13.2" customHeight="1" s="49">
      <c r="A147" s="33" t="n">
        <v>145</v>
      </c>
      <c r="B147" s="34" t="inlineStr">
        <is>
          <t>ข้อใดต่อไปนี้ไม่ใช่หนึ่งใน 4 ปัจจัยหลักในการเกิดพยาธิกำเนิดของสิว (Pathogenesis of Acne vulgaris)</t>
        </is>
      </c>
      <c r="C147" s="35" t="n"/>
      <c r="D147" s="34" t="inlineStr">
        <is>
          <t>การสร้างสารไขมัน (Sebum) มากผิดปกติ</t>
        </is>
      </c>
      <c r="E147" s="34" t="inlineStr">
        <is>
          <t>การอุดตันของรูขุมขนจาก Abnormal follicular keratinization</t>
        </is>
      </c>
      <c r="F147" s="34" t="inlineStr">
        <is>
          <t>การเพิ่มจำนวนของเชื้อรา Candida albicans ในรูขุมขน</t>
        </is>
      </c>
      <c r="G147" s="34" t="inlineStr">
        <is>
          <t>การเจริญและเพิ่มจำนวนของ Cutibacterium acnes</t>
        </is>
      </c>
      <c r="H147" s="34" t="inlineStr">
        <is>
          <t>กระบวนการตอบสนองต่อการอักเสบ (Inflammation)</t>
        </is>
      </c>
      <c r="I147" s="33" t="n">
        <v>3</v>
      </c>
      <c r="J147" s="34"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35" t="n"/>
      <c r="L147" s="34" t="inlineStr">
        <is>
          <t>Acne</t>
        </is>
      </c>
      <c r="M147" s="35" t="inlineStr">
        <is>
          <t>Clinic</t>
        </is>
      </c>
      <c r="N147" s="34" t="inlineStr">
        <is>
          <t>ข้อ 7 (PLE_CC1_Practice_Exam.md)</t>
        </is>
      </c>
      <c r="O147" s="35" t="inlineStr">
        <is>
          <t>Mock</t>
        </is>
      </c>
      <c r="P147" s="35" t="inlineStr">
        <is>
          <t>Mock สภาเภสัชฯ Practice</t>
        </is>
      </c>
    </row>
    <row r="148" ht="13.2" customHeight="1" s="49">
      <c r="A148" s="33" t="n">
        <v>146</v>
      </c>
      <c r="B148" s="34" t="inlineStr">
        <is>
          <t>ข้อใดคือคำแนะนำในการใช้ยาพ่น corticosteroid DPI</t>
        </is>
      </c>
      <c r="C148" s="35" t="n"/>
      <c r="D148" s="34" t="inlineStr">
        <is>
          <t>เขย่าขวดก่อนใช้</t>
        </is>
      </c>
      <c r="E148" s="34" t="inlineStr">
        <is>
          <t>เงยหน้าขึ้นสูงขณะพ่นยา</t>
        </is>
      </c>
      <c r="F148" s="34" t="inlineStr">
        <is>
          <t>หลังพ่นยา ให้กลั้วปาก และคอด้วยน้ำแล้วบ้วนทิ้ง</t>
        </is>
      </c>
      <c r="G148" s="34" t="inlineStr">
        <is>
          <t>หลังพ่นยา ให้ดื่มน้ำตามมากๆ</t>
        </is>
      </c>
      <c r="H148" s="34" t="inlineStr">
        <is>
          <t>หลังพ่นยา ให้ล้างน้ำทำความสะอาดเครื่องพ่นยาทุกครั้ง</t>
        </is>
      </c>
      <c r="I148" s="33" t="inlineStr">
        <is>
          <t>1</t>
        </is>
      </c>
      <c r="J148" s="34"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35" t="n"/>
      <c r="L148" s="34" t="inlineStr">
        <is>
          <t>Superficial fungal</t>
        </is>
      </c>
      <c r="M148" s="35" t="inlineStr">
        <is>
          <t>Clinic</t>
        </is>
      </c>
      <c r="N148" s="34" t="inlineStr">
        <is>
          <t>ข้อ 21 (PLE_CC1_Practice_Exam.md)</t>
        </is>
      </c>
      <c r="O148" s="35" t="inlineStr">
        <is>
          <t>Mock</t>
        </is>
      </c>
      <c r="P148" s="35" t="inlineStr">
        <is>
          <t>Mock สภาเภสัชฯ Practice</t>
        </is>
      </c>
    </row>
    <row r="149" ht="13.2" customHeight="1" s="49">
      <c r="A149" s="33" t="n">
        <v>147</v>
      </c>
      <c r="B149" s="34" t="inlineStr">
        <is>
          <t>หมู่ฟังก์ชันใดบนโครงสร้างของ corticosteroid ที่ไม่จำเป็นต่อการจับกับ glucocorticoid receptor</t>
        </is>
      </c>
      <c r="C149" s="35" t="n"/>
      <c r="D149" s="34" t="inlineStr">
        <is>
          <t>3-carbonyl</t>
        </is>
      </c>
      <c r="E149" s="34" t="inlineStr">
        <is>
          <t>Double bond ตำแหน่งที่ 4-5</t>
        </is>
      </c>
      <c r="F149" s="34" t="inlineStr">
        <is>
          <t>9-methyl</t>
        </is>
      </c>
      <c r="G149" s="34" t="inlineStr">
        <is>
          <t>Oxygen atom ตำแหน่งที่ 11</t>
        </is>
      </c>
      <c r="H149" s="34" t="inlineStr">
        <is>
          <t>17-beta ketone-side chain</t>
        </is>
      </c>
      <c r="I149" s="33" t="inlineStr">
        <is>
          <t>1</t>
        </is>
      </c>
      <c r="J149" s="34"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35" t="n"/>
      <c r="L149" s="34" t="inlineStr">
        <is>
          <t>Superficial fungal</t>
        </is>
      </c>
      <c r="M149" s="35" t="inlineStr">
        <is>
          <t>Clinic</t>
        </is>
      </c>
      <c r="N149" s="34" t="inlineStr">
        <is>
          <t>ข้อ 22 (PLE_CC1_Practice_Exam.md)</t>
        </is>
      </c>
      <c r="O149" s="35" t="inlineStr">
        <is>
          <t>Mock</t>
        </is>
      </c>
      <c r="P149" s="35" t="inlineStr">
        <is>
          <t>Mock สภาเภสัชฯ Practice</t>
        </is>
      </c>
    </row>
    <row r="150" ht="13.2" customHeight="1" s="49">
      <c r="A150" s="33" t="n">
        <v>148</v>
      </c>
      <c r="B150" s="34"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50" s="35" t="n"/>
      <c r="D150" s="34" t="inlineStr">
        <is>
          <t>Hydrocortisone (Steroid)</t>
        </is>
      </c>
      <c r="E150" s="34" t="inlineStr">
        <is>
          <t>Zinc oxide (Astringent/Protectant)</t>
        </is>
      </c>
      <c r="F150" s="34" t="inlineStr">
        <is>
          <t>Benzocaine (Local anesthetic)</t>
        </is>
      </c>
      <c r="G150" s="34" t="inlineStr">
        <is>
          <t>Aesculin (Venotonic agent)</t>
        </is>
      </c>
      <c r="H150" s="34" t="inlineStr">
        <is>
          <t>Suppository base</t>
        </is>
      </c>
      <c r="I150" s="33" t="n">
        <v>1</v>
      </c>
      <c r="J150" s="34"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35" t="n"/>
      <c r="L150" s="34" t="inlineStr">
        <is>
          <t>Transdermal &amp; Topical</t>
        </is>
      </c>
      <c r="M150" s="35" t="inlineStr">
        <is>
          <t>Clinic</t>
        </is>
      </c>
      <c r="N150" s="34" t="inlineStr">
        <is>
          <t>ข้อ 2 (PLE_CC1_Practice_Exam.md)</t>
        </is>
      </c>
      <c r="O150" s="35" t="inlineStr">
        <is>
          <t>Mock</t>
        </is>
      </c>
      <c r="P150" s="35" t="inlineStr">
        <is>
          <t>Mock สภาเภสัชฯ Practice</t>
        </is>
      </c>
    </row>
    <row r="151" ht="13.2" customHeight="1" s="49">
      <c r="A151" s="33" t="n">
        <v>149</v>
      </c>
      <c r="B151" s="34" t="inlineStr">
        <is>
          <t>โรคผิวหนัง โดย ฝ่ายวิชาการ สโมสรนักศึกษาคณะเภสัชศาสตร์ มหาวิทยาลัยอุบลราชธานี ป๊2560</t>
        </is>
      </c>
      <c r="C151" s="35" t="n"/>
      <c r="D151" s="34" t="inlineStr">
        <is>
          <t>Betamethasone dipropionate 0.05% cream</t>
        </is>
      </c>
      <c r="E151" s="34" t="inlineStr">
        <is>
          <t>Clotrimazole 1% cream</t>
        </is>
      </c>
      <c r="F151" s="34" t="inlineStr">
        <is>
          <t>Hydrocortisone 1% cream</t>
        </is>
      </c>
      <c r="G151" s="34" t="inlineStr">
        <is>
          <t>Triamcinolone acetonide 0.1% cream</t>
        </is>
      </c>
      <c r="H151" s="34" t="inlineStr">
        <is>
          <t>Clobetasol propionate 0.05% cream</t>
        </is>
      </c>
      <c r="I151" s="33" t="inlineStr">
        <is>
          <t>1</t>
        </is>
      </c>
      <c r="J151"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35" t="n"/>
      <c r="L151" s="34" t="inlineStr">
        <is>
          <t>Superficial fungal</t>
        </is>
      </c>
      <c r="M151" s="35" t="inlineStr">
        <is>
          <t>Clinic</t>
        </is>
      </c>
      <c r="N151" s="34" t="inlineStr">
        <is>
          <t>ข้อ 7 (PLE_CC1_Practice_Exam.md)</t>
        </is>
      </c>
      <c r="O151" s="35" t="inlineStr">
        <is>
          <t>Mock</t>
        </is>
      </c>
      <c r="P151" s="35" t="inlineStr">
        <is>
          <t>Mock สภาเภสัชฯ Practice</t>
        </is>
      </c>
    </row>
    <row r="152" ht="13.2" customHeight="1" s="49">
      <c r="A152" s="33" t="n">
        <v>150</v>
      </c>
      <c r="B152" s="34"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35" t="n"/>
      <c r="D152" s="34" t="inlineStr">
        <is>
          <t>Contact dermatitis</t>
        </is>
      </c>
      <c r="E152" s="34" t="inlineStr">
        <is>
          <t>Atopic dermatitis</t>
        </is>
      </c>
      <c r="F152" s="34" t="inlineStr">
        <is>
          <t>Seborrheic dermatitis</t>
        </is>
      </c>
      <c r="G152" s="34" t="inlineStr">
        <is>
          <t>Dandruff</t>
        </is>
      </c>
      <c r="H152" s="34" t="inlineStr">
        <is>
          <t>Scalp psoriasis</t>
        </is>
      </c>
      <c r="I152" s="33" t="n">
        <v>3</v>
      </c>
      <c r="J152" s="34"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35" t="n"/>
      <c r="L152" s="34" t="inlineStr">
        <is>
          <t>Eczema &amp; Dermatitis</t>
        </is>
      </c>
      <c r="M152" s="35" t="inlineStr">
        <is>
          <t>Clinic</t>
        </is>
      </c>
      <c r="N152" s="34" t="inlineStr">
        <is>
          <t>ข้อ 1 (PLE_CC1_Practice_Exam.md)</t>
        </is>
      </c>
      <c r="O152" s="35" t="inlineStr">
        <is>
          <t>Mock</t>
        </is>
      </c>
      <c r="P152" s="35" t="inlineStr">
        <is>
          <t>Mock สภาเภสัชฯ Practice</t>
        </is>
      </c>
    </row>
    <row r="153" ht="13.2" customHeight="1" s="49">
      <c r="A153" s="33" t="n">
        <v>151</v>
      </c>
      <c r="B153" s="34" t="inlineStr">
        <is>
          <t>ยาที่เหมาะสมสำหรับการรักษาของผู้ป่วยรายนี้คือยาใด</t>
        </is>
      </c>
      <c r="C153" s="35" t="n"/>
      <c r="D153" s="34" t="inlineStr">
        <is>
          <t>Ketoconazole 2% foam ฟอกบริเวณที่เป็น 2 ครั้งต่อสัปดาห์</t>
        </is>
      </c>
      <c r="E153" s="34" t="inlineStr">
        <is>
          <t>Tacrolimus 0.1% ointment ทาบริเวณที่เป็น 2 ครั้งต่อสัปดาห์</t>
        </is>
      </c>
      <c r="F153" s="34" t="inlineStr">
        <is>
          <t>Betamethasone dipropionate 0.05% ointment ทาบริเวณที่เป็นวันละ 2-4 ครั้ง เป็นเวลา 2 สัปดาห์</t>
        </is>
      </c>
      <c r="G153" s="34" t="inlineStr">
        <is>
          <t>รับประทานยา Itraconazole ขนาด 200 มิลลิกรัมต่อวัน เป็นเวลา 1 เดือน</t>
        </is>
      </c>
      <c r="H153" s="34" t="inlineStr">
        <is>
          <t>รับประทานยา Methotrexate ขนาด 7.5-15 มิลลิกรัมต่อสัปดาห์</t>
        </is>
      </c>
      <c r="I153" s="33" t="n">
        <v>1</v>
      </c>
      <c r="J153" s="34"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35" t="n"/>
      <c r="L153" s="34" t="inlineStr">
        <is>
          <t>Eczema &amp; Dermatitis</t>
        </is>
      </c>
      <c r="M153" s="35" t="inlineStr">
        <is>
          <t>Clinic</t>
        </is>
      </c>
      <c r="N153" s="34" t="inlineStr">
        <is>
          <t>ข้อ 3 (PLE_CC1_Practice_Exam.md)</t>
        </is>
      </c>
      <c r="O153" s="35" t="inlineStr">
        <is>
          <t>Mock</t>
        </is>
      </c>
      <c r="P153" s="35" t="inlineStr">
        <is>
          <t>Mock สภาเภสัชฯ Practice</t>
        </is>
      </c>
    </row>
    <row r="154" ht="13.2" customHeight="1" s="49">
      <c r="A154" s="33" t="n">
        <v>152</v>
      </c>
      <c r="B154" s="34"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35" t="n"/>
      <c r="D154" s="34" t="inlineStr">
        <is>
          <t>Acyclovir 200 มิลลิกรัม รับประทานวันละ 5 ครั้ง เป็นเวลา 10 วัน</t>
        </is>
      </c>
      <c r="E154" s="34" t="inlineStr">
        <is>
          <t>Acyclovir 400 มิลลิกรัม รับประทานวันละ 3 ครั้ง เป็นเวลา 10 วัน</t>
        </is>
      </c>
      <c r="F154" s="34" t="inlineStr">
        <is>
          <t>Famicyclovir 500 มิลลิกรัม รับประทานวันละ 3 ครั้ง เป็นเวลา 10 วัน</t>
        </is>
      </c>
      <c r="G154" s="34" t="inlineStr">
        <is>
          <t>Valacyclovir 1000 มิลลิกรัม รับประทานวันละ 2 ครั้ง เป็นเวลา 10 วัน</t>
        </is>
      </c>
      <c r="H154" s="34" t="inlineStr">
        <is>
          <t>ยาทา Acyclovir โดยทาทุกๆ 2 ชั่วโมง เป็นเวลา 4 วัน</t>
        </is>
      </c>
      <c r="I154" s="33" t="inlineStr">
        <is>
          <t>1</t>
        </is>
      </c>
      <c r="J154" s="34"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35" t="n"/>
      <c r="L154" s="34" t="inlineStr">
        <is>
          <t>Superficial fungal</t>
        </is>
      </c>
      <c r="M154" s="35" t="inlineStr">
        <is>
          <t>Clinic</t>
        </is>
      </c>
      <c r="N154" s="34" t="inlineStr">
        <is>
          <t>ข้อ 4 (PLE_CC1_Practice_Exam.md)</t>
        </is>
      </c>
      <c r="O154" s="35" t="inlineStr">
        <is>
          <t>Mock</t>
        </is>
      </c>
      <c r="P154" s="35" t="inlineStr">
        <is>
          <t>Mock สภาเภสัชฯ Practice</t>
        </is>
      </c>
    </row>
    <row r="155" ht="13.2" customHeight="1" s="49">
      <c r="A155" s="33" t="n">
        <v>153</v>
      </c>
      <c r="B155" s="34"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35" t="n"/>
      <c r="D155" s="34" t="inlineStr">
        <is>
          <t>Oral Isotretinoin</t>
        </is>
      </c>
      <c r="E155" s="34" t="inlineStr">
        <is>
          <t>Oral Doxycycline ร่วมกับทา topical retinoid</t>
        </is>
      </c>
      <c r="F155" s="34" t="inlineStr">
        <is>
          <t>Oral Doxycycline ร่วมกับทา Benzoyl peroxide 5% และ clindamycin gel</t>
        </is>
      </c>
      <c r="G155" s="34" t="inlineStr">
        <is>
          <t>Oral Doxycycline ร่วมกับทา topical retinoid และ Benzoyl peroxide 5%</t>
        </is>
      </c>
      <c r="H155" s="34" t="inlineStr">
        <is>
          <t>Oral Doxycycline ร่วมกับทา topical retinoid และ Benzoyl peroxide 5% และ clindamycin gel</t>
        </is>
      </c>
      <c r="I155" s="33" t="n">
        <v>2</v>
      </c>
      <c r="J155" s="34"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35" t="n"/>
      <c r="L155" s="34" t="inlineStr">
        <is>
          <t>Acne</t>
        </is>
      </c>
      <c r="M155" s="35" t="inlineStr">
        <is>
          <t>Clinic</t>
        </is>
      </c>
      <c r="N155" s="34" t="inlineStr">
        <is>
          <t>ข้อ 6 (PLE_CC1_Practice_Exam.md)</t>
        </is>
      </c>
      <c r="O155" s="35" t="inlineStr">
        <is>
          <t>Mock</t>
        </is>
      </c>
      <c r="P155" s="35" t="inlineStr">
        <is>
          <t>Mock สภาเภสัชฯ Practice</t>
        </is>
      </c>
    </row>
    <row r="156" ht="13.2" customHeight="1" s="49">
      <c r="A156" s="33" t="n">
        <v>154</v>
      </c>
      <c r="B156" s="34"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35" t="n"/>
      <c r="D156" s="34" t="inlineStr">
        <is>
          <t>Methotrexate</t>
        </is>
      </c>
      <c r="E156" s="34" t="inlineStr">
        <is>
          <t>Phototherapy</t>
        </is>
      </c>
      <c r="F156" s="34" t="inlineStr">
        <is>
          <t>Emollient</t>
        </is>
      </c>
      <c r="G156" s="34" t="inlineStr">
        <is>
          <t>Cyclosporine</t>
        </is>
      </c>
      <c r="H156" s="34" t="inlineStr">
        <is>
          <t>Coal tar</t>
        </is>
      </c>
      <c r="I156" s="33" t="inlineStr">
        <is>
          <t>1</t>
        </is>
      </c>
      <c r="J156" s="34"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35" t="n"/>
      <c r="L156" s="34" t="inlineStr">
        <is>
          <t>Eczema &amp; Dermatitis</t>
        </is>
      </c>
      <c r="M156" s="35" t="inlineStr">
        <is>
          <t>Clinic</t>
        </is>
      </c>
      <c r="N156" s="34" t="inlineStr">
        <is>
          <t>ข้อ 7 (PLE_CC1_Practice_Exam.md)</t>
        </is>
      </c>
      <c r="O156" s="35" t="inlineStr">
        <is>
          <t>Mock</t>
        </is>
      </c>
      <c r="P156" s="35" t="inlineStr">
        <is>
          <t>Mock สภาเภสัชฯ Practice</t>
        </is>
      </c>
    </row>
    <row r="157" ht="13.2" customHeight="1" s="49">
      <c r="A157" s="33" t="n">
        <v>155</v>
      </c>
      <c r="B157" s="34"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35" t="n"/>
      <c r="D157" s="34" t="inlineStr">
        <is>
          <t>Dermatophytosis</t>
        </is>
      </c>
      <c r="E157" s="34" t="inlineStr">
        <is>
          <t>Warts</t>
        </is>
      </c>
      <c r="F157" s="34" t="inlineStr">
        <is>
          <t>Corn and callus</t>
        </is>
      </c>
      <c r="G157" s="34" t="inlineStr">
        <is>
          <t>Pityriasis versicolor</t>
        </is>
      </c>
      <c r="H157" s="34" t="inlineStr">
        <is>
          <t>SLE</t>
        </is>
      </c>
      <c r="I157" s="33" t="n">
        <v>4</v>
      </c>
      <c r="J157" s="34"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35" t="n"/>
      <c r="L157" s="34" t="inlineStr">
        <is>
          <t>Superficial fungal</t>
        </is>
      </c>
      <c r="M157" s="35" t="inlineStr">
        <is>
          <t>Clinic</t>
        </is>
      </c>
      <c r="N157" s="34" t="inlineStr">
        <is>
          <t>ข้อ 10 (PLE_CC1_Practice_Exam.md)</t>
        </is>
      </c>
      <c r="O157" s="35" t="inlineStr">
        <is>
          <t>Mock</t>
        </is>
      </c>
      <c r="P157" s="35" t="inlineStr">
        <is>
          <t>Mock สภาเภสัชฯ Practice</t>
        </is>
      </c>
    </row>
    <row r="158" ht="13.2" customHeight="1" s="49">
      <c r="A158" s="33" t="n">
        <v>156</v>
      </c>
      <c r="B158" s="34" t="inlineStr">
        <is>
          <t>จากการวินิจฉัยในข้อก่อนหน้า จงเลือกใช้ยาให้เหมาะสมกับโรคของผู้ป่วย</t>
        </is>
      </c>
      <c r="C158" s="35" t="n"/>
      <c r="D158" s="34" t="inlineStr">
        <is>
          <t>Oral Griseofulvin 500 มิลลิกรัมต่อวัน ติดต่อกัน 6-8 สัปดาห์</t>
        </is>
      </c>
      <c r="E158" s="34" t="inlineStr">
        <is>
          <t>Oral Terbinafine 250 มิลลิกรัมต่อวัน ติดต่อกัน 14 วัน</t>
        </is>
      </c>
      <c r="F158" s="34" t="inlineStr">
        <is>
          <t>2.5% Selenium sulfide shampoo ฟอกตัวทิ้งไว้ 15 นาที วันละครั้ง 2-4 สัปดาห์</t>
        </is>
      </c>
      <c r="G158" s="34" t="inlineStr">
        <is>
          <t>Oral Ketoconazole 200 มิลลิกรัมต่อวัน เป็นเวลา 10-14 วัน</t>
        </is>
      </c>
      <c r="H158" s="34" t="inlineStr">
        <is>
          <t>Oral Ketoconazole 200 mg OD ร่วมกับ Selenium sulfide shampoo</t>
        </is>
      </c>
      <c r="I158" s="33" t="n">
        <v>3</v>
      </c>
      <c r="J158" s="34"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35" t="n"/>
      <c r="L158" s="34" t="inlineStr">
        <is>
          <t>Superficial fungal</t>
        </is>
      </c>
      <c r="M158" s="35" t="inlineStr">
        <is>
          <t>Clinic</t>
        </is>
      </c>
      <c r="N158" s="34" t="inlineStr">
        <is>
          <t>ข้อ 11 (PLE_CC1_Practice_Exam.md)</t>
        </is>
      </c>
      <c r="O158" s="35" t="inlineStr">
        <is>
          <t>Mock</t>
        </is>
      </c>
      <c r="P158" s="35" t="inlineStr">
        <is>
          <t>Mock สภาเภสัชฯ Practice</t>
        </is>
      </c>
    </row>
    <row r="159" ht="13.2" customHeight="1" s="49">
      <c r="A159" s="33" t="n">
        <v>157</v>
      </c>
      <c r="B159" s="34"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35" t="n"/>
      <c r="D159" s="34" t="inlineStr">
        <is>
          <t>Corticosteroids</t>
        </is>
      </c>
      <c r="E159" s="34" t="inlineStr">
        <is>
          <t>Hydroquinone</t>
        </is>
      </c>
      <c r="F159" s="34" t="inlineStr">
        <is>
          <t>Azelaic acid</t>
        </is>
      </c>
      <c r="G159" s="34" t="inlineStr">
        <is>
          <t>Tretinoin</t>
        </is>
      </c>
      <c r="H159" s="34" t="inlineStr">
        <is>
          <t>Isopropylcatechol</t>
        </is>
      </c>
      <c r="I159" s="33" t="n">
        <v>2</v>
      </c>
      <c r="J159" s="34"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35" t="n"/>
      <c r="L159" s="34" t="inlineStr">
        <is>
          <t>Pigmentary &amp; Cosmetic</t>
        </is>
      </c>
      <c r="M159" s="35" t="inlineStr">
        <is>
          <t>Clinic</t>
        </is>
      </c>
      <c r="N159" s="34" t="inlineStr">
        <is>
          <t>ข้อ 24 (PLE_CC1_Practice_Exam.md)</t>
        </is>
      </c>
      <c r="O159" s="35" t="inlineStr">
        <is>
          <t>Mock</t>
        </is>
      </c>
      <c r="P159" s="35" t="inlineStr">
        <is>
          <t>Mock สภาเภสัชฯ Practice</t>
        </is>
      </c>
    </row>
    <row r="160" ht="13.2" customHeight="1" s="49">
      <c r="A160" s="33" t="n">
        <v>158</v>
      </c>
      <c r="B160" s="34"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35" t="n"/>
      <c r="D160" s="34" t="inlineStr">
        <is>
          <t>Scabies</t>
        </is>
      </c>
      <c r="E160" s="34" t="inlineStr">
        <is>
          <t>Lice</t>
        </is>
      </c>
      <c r="F160" s="34" t="inlineStr">
        <is>
          <t>Pediculosis pubis</t>
        </is>
      </c>
      <c r="G160" s="34" t="inlineStr">
        <is>
          <t>Eczema</t>
        </is>
      </c>
      <c r="H160" s="34" t="inlineStr">
        <is>
          <t>Chicken pox</t>
        </is>
      </c>
      <c r="I160" s="33" t="n">
        <v>1</v>
      </c>
      <c r="J160" s="34"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35" t="n"/>
      <c r="L160" s="34" t="inlineStr">
        <is>
          <t>Parasitic &amp; Infestation</t>
        </is>
      </c>
      <c r="M160" s="35" t="inlineStr">
        <is>
          <t>Clinic</t>
        </is>
      </c>
      <c r="N160" s="34" t="inlineStr">
        <is>
          <t>ข้อ 28 (PLE_CC1_Practice_Exam.md)</t>
        </is>
      </c>
      <c r="O160" s="35" t="inlineStr">
        <is>
          <t>Mock</t>
        </is>
      </c>
      <c r="P160" s="35" t="inlineStr">
        <is>
          <t>Mock สภาเภสัชฯ Practice</t>
        </is>
      </c>
    </row>
    <row r="161" ht="13.2" customHeight="1" s="49">
      <c r="A161" s="33" t="n">
        <v>159</v>
      </c>
      <c r="B161" s="34" t="inlineStr">
        <is>
          <t>จากข้อ 28. ผู้ป่วยรายนี้ควรได้รับการรักษาอย่างไร</t>
        </is>
      </c>
      <c r="C161" s="35" t="n"/>
      <c r="D161" s="34" t="inlineStr">
        <is>
          <t>Acyclovir</t>
        </is>
      </c>
      <c r="E161" s="34" t="inlineStr">
        <is>
          <t>Triamcinolone</t>
        </is>
      </c>
      <c r="F161" s="34" t="inlineStr">
        <is>
          <t>Benzyl benzoate 25% lotion</t>
        </is>
      </c>
      <c r="G161" s="34" t="inlineStr">
        <is>
          <t>Malathion shampoo</t>
        </is>
      </c>
      <c r="H161" s="34" t="inlineStr">
        <is>
          <t>Pyretrin shampoo</t>
        </is>
      </c>
      <c r="I161" s="33" t="n">
        <v>3</v>
      </c>
      <c r="J161" s="34"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35" t="n"/>
      <c r="L161" s="34" t="inlineStr">
        <is>
          <t>Parasitic &amp; Infestation</t>
        </is>
      </c>
      <c r="M161" s="35" t="inlineStr">
        <is>
          <t>Clinic</t>
        </is>
      </c>
      <c r="N161" s="34" t="inlineStr">
        <is>
          <t>ข้อ 29 (PLE_CC1_Practice_Exam.md)</t>
        </is>
      </c>
      <c r="O161" s="35" t="inlineStr">
        <is>
          <t>Mock</t>
        </is>
      </c>
      <c r="P161" s="35" t="inlineStr">
        <is>
          <t>Mock สภาเภสัชฯ Practice</t>
        </is>
      </c>
    </row>
    <row r="162" ht="13.2" customHeight="1" s="49">
      <c r="A162" s="33" t="n">
        <v>160</v>
      </c>
      <c r="B162" s="34" t="inlineStr">
        <is>
          <t>ข้อใดถูกต้องเกี่ยวกับการเลือกใช้ยาทาเพื่อรักษาโรคผิวหนัง</t>
        </is>
      </c>
      <c r="C162" s="35" t="n"/>
      <c r="D162" s="34" t="inlineStr">
        <is>
          <t>ยาพื้นที่มีสารลอกขุยจะเพิ่มการดูดซึมของตัวยา</t>
        </is>
      </c>
      <c r="E162" s="34" t="inlineStr">
        <is>
          <t>ควรใช้ topical corticosteroid อย่างต่อเนื่องนาน 4-8 สัปดาห์</t>
        </is>
      </c>
      <c r="F162" s="34" t="inlineStr">
        <is>
          <t>ควรใช้ topical corticosteroid ที่มีความแรงสูงก่อนจึงค่อยใช้ความแรงต่ำ</t>
        </is>
      </c>
      <c r="G162" s="34" t="inlineStr">
        <is>
          <t>ยาพื้นที่เป็นขี้ผึ้ง ควรใช้กับผิวหนังอักเสบที่มีน้ำเหลืองซึมเพื่อดูดซับน้ำเหลือง</t>
        </is>
      </c>
      <c r="H162" s="34" t="inlineStr">
        <is>
          <t>ยาพื้นที่มีแอลกอฮอล์ผสมอยู่ควรใช้กับแผลเปิดสดเพื่อฆ่าเชื้อ</t>
        </is>
      </c>
      <c r="I162" s="33" t="n">
        <v>1</v>
      </c>
      <c r="J162" s="34"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35" t="n"/>
      <c r="L162" s="34" t="inlineStr">
        <is>
          <t>Transdermal &amp; Topical</t>
        </is>
      </c>
      <c r="M162" s="35" t="inlineStr">
        <is>
          <t>Clinic</t>
        </is>
      </c>
      <c r="N162" s="34" t="inlineStr">
        <is>
          <t>ข้อ 32 (PLE_CC1_Practice_Exam.md)</t>
        </is>
      </c>
      <c r="O162" s="35" t="inlineStr">
        <is>
          <t>Mock</t>
        </is>
      </c>
      <c r="P162" s="35" t="inlineStr">
        <is>
          <t>Mock สภาเภสัชฯ Practice</t>
        </is>
      </c>
    </row>
    <row r="163" ht="13.2" customHeight="1" s="49">
      <c r="A163" s="33" t="n">
        <v>161</v>
      </c>
      <c r="B163" s="34"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35" t="n"/>
      <c r="D163" s="34" t="inlineStr">
        <is>
          <t>Exfoliative dermatitis</t>
        </is>
      </c>
      <c r="E163" s="34" t="inlineStr">
        <is>
          <t>AGEP</t>
        </is>
      </c>
      <c r="F163" s="34" t="inlineStr">
        <is>
          <t>DRESS</t>
        </is>
      </c>
      <c r="G163" s="34" t="inlineStr">
        <is>
          <t>SJS</t>
        </is>
      </c>
      <c r="H163" s="34" t="inlineStr">
        <is>
          <t>TEN</t>
        </is>
      </c>
      <c r="I163" s="33" t="n">
        <v>3</v>
      </c>
      <c r="J163" s="34"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35" t="n"/>
      <c r="L163" s="34" t="inlineStr">
        <is>
          <t>ADR &amp; Allergy</t>
        </is>
      </c>
      <c r="M163" s="35" t="inlineStr">
        <is>
          <t>Clinic</t>
        </is>
      </c>
      <c r="N163" s="34" t="inlineStr">
        <is>
          <t>ข้อ 34 (PLE_CC1_Practice_Exam.md)</t>
        </is>
      </c>
      <c r="O163" s="35" t="inlineStr">
        <is>
          <t>Mock</t>
        </is>
      </c>
      <c r="P163" s="35" t="inlineStr">
        <is>
          <t>Mock สภาเภสัชฯ Practice</t>
        </is>
      </c>
    </row>
    <row r="164" ht="13.2" customHeight="1" s="49">
      <c r="A164" s="33" t="n">
        <v>162</v>
      </c>
      <c r="B164" s="34" t="inlineStr">
        <is>
          <t>เชื้อไวรัสในข้อใดก่อให้เกิดอาการดังกล่าว</t>
        </is>
      </c>
      <c r="C164" s="35" t="n"/>
      <c r="D164" s="34" t="inlineStr">
        <is>
          <t>Human corona virus</t>
        </is>
      </c>
      <c r="E164" s="34" t="inlineStr">
        <is>
          <t>Human papilloma virus</t>
        </is>
      </c>
      <c r="F164" s="34" t="inlineStr">
        <is>
          <t>Human herpes virus 4</t>
        </is>
      </c>
      <c r="G164" s="34" t="inlineStr">
        <is>
          <t>Adenovirus</t>
        </is>
      </c>
      <c r="H164" s="34" t="inlineStr">
        <is>
          <t>Cytomegalovirus</t>
        </is>
      </c>
      <c r="I164" s="33" t="n">
        <v>2</v>
      </c>
      <c r="J164" s="34"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35" t="n"/>
      <c r="L164" s="34" t="inlineStr">
        <is>
          <t>Viral Skin Infection</t>
        </is>
      </c>
      <c r="M164" s="35" t="inlineStr">
        <is>
          <t>Clinic</t>
        </is>
      </c>
      <c r="N164" s="34" t="inlineStr">
        <is>
          <t>ข้อ 39 (PLE_CC1_Practice_Exam.md)</t>
        </is>
      </c>
      <c r="O164" s="35" t="inlineStr">
        <is>
          <t>Mock</t>
        </is>
      </c>
      <c r="P164" s="35" t="inlineStr">
        <is>
          <t>Mock สภาเภสัชฯ Practice</t>
        </is>
      </c>
    </row>
    <row r="165" ht="13.2" customHeight="1" s="49">
      <c r="A165" s="33" t="n">
        <v>163</v>
      </c>
      <c r="B165" s="34" t="inlineStr">
        <is>
          <t>ข้อใดกล่าวไม่ถูกต้องเกี่ยวกับการใช้ยารักษาสิว</t>
        </is>
      </c>
      <c r="C165" s="35" t="n"/>
      <c r="D165" s="34" t="inlineStr">
        <is>
          <t>หากเป็นสิวระดับ mild สามารถใช้ topical retinoid ในการรักษาเพียงตัวเดียวได้</t>
        </is>
      </c>
      <c r="E165" s="34" t="inlineStr">
        <is>
          <t>หากเป็นสิวระดับ mild สามารถใช้ benzoyl peroxide ในการรักษาเพียงตัวเดียวได้</t>
        </is>
      </c>
      <c r="F165" s="34" t="inlineStr">
        <is>
          <t>Oral isotretinoid ใช้สำหรับ Severe acne เท่านั้น และห้ามใช้ในหญิงตั้งครรภ์</t>
        </is>
      </c>
      <c r="G165" s="34" t="inlineStr">
        <is>
          <t>Oral antibiotic ไม่สามารถใช้ในการรักษาสิวเพียงตัวเดียวได้</t>
        </is>
      </c>
      <c r="H165" s="34" t="inlineStr">
        <is>
          <t>Benzoyl peroxide และ topical retinoid สามารถทาติดต่อกันได้ทันที เพื่อการรักษาที่มีประสิทธิภาพ</t>
        </is>
      </c>
      <c r="I165" s="33" t="n">
        <v>5</v>
      </c>
      <c r="J165" s="34"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35" t="n"/>
      <c r="L165" s="34" t="inlineStr">
        <is>
          <t>Acne</t>
        </is>
      </c>
      <c r="M165" s="35" t="inlineStr">
        <is>
          <t>Clinic</t>
        </is>
      </c>
      <c r="N165" s="34" t="inlineStr">
        <is>
          <t>ข้อ 40 (PLE_CC1_Practice_Exam.md)</t>
        </is>
      </c>
      <c r="O165" s="35" t="inlineStr">
        <is>
          <t>Mock</t>
        </is>
      </c>
      <c r="P165" s="35" t="inlineStr">
        <is>
          <t>Mock สภาเภสัชฯ Practice</t>
        </is>
      </c>
    </row>
    <row r="166" ht="13.2" customHeight="1" s="49">
      <c r="A166" s="33" t="n">
        <v>164</v>
      </c>
      <c r="B166" s="34" t="inlineStr">
        <is>
          <t>โรคระบบภูมิคุ้มกัน โดย นักศึกษาเภสัชศาสตร์ชั้นป๊ที่ 4 รุ่นที่ 22 มหาวิทยาลัยนเรศวร</t>
        </is>
      </c>
      <c r="C166" s="35" t="n"/>
      <c r="D166" s="34" t="inlineStr">
        <is>
          <t>ข้อใดต่อไปนี้ไม่ถูกต้องเกี่ยวกับการใช้ยากลุ่ม Glucocorticoid</t>
        </is>
      </c>
      <c r="E166" s="34" t="inlineStr">
        <is>
          <t>ระวังการในผู้ป่วยโรคเบาหวาน เพราะมีฤทธิ์เพิ่มระดับน้ำตาลในเลือด</t>
        </is>
      </c>
      <c r="F166" s="34" t="inlineStr">
        <is>
          <t>ทำให้เกิด Cushing ’syndrome เช่น moon face, hirsutism, buffalo hump, weight loss, Easy bruising เป็นต้น</t>
        </is>
      </c>
      <c r="G166" s="34" t="inlineStr">
        <is>
          <t>ระหว่างได้ยาแนะนำให้รับประทานอาหารที่มีแคลเซียมสูง</t>
        </is>
      </c>
      <c r="H166" s="34" t="inlineStr">
        <is>
          <t>ห้ามใช้ในผู้ป่วยที่ติดเชื้อ Herpes simplex</t>
        </is>
      </c>
      <c r="I166" s="33" t="inlineStr">
        <is>
          <t>1</t>
        </is>
      </c>
      <c r="J166" s="34"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35" t="n"/>
      <c r="L166" s="34" t="inlineStr">
        <is>
          <t>Superficial fungal</t>
        </is>
      </c>
      <c r="M166" s="35" t="inlineStr">
        <is>
          <t>Clinic</t>
        </is>
      </c>
      <c r="N166" s="34" t="inlineStr">
        <is>
          <t>ข้อ 11 (PLE_CC1_Practice_Exam.md)</t>
        </is>
      </c>
      <c r="O166" s="35" t="inlineStr">
        <is>
          <t>Mock</t>
        </is>
      </c>
      <c r="P166" s="35" t="inlineStr">
        <is>
          <t>Mock สภาเภสัชฯ Practice</t>
        </is>
      </c>
    </row>
    <row r="167" ht="13.2" customHeight="1" s="49">
      <c r="A167" s="33" t="n">
        <v>165</v>
      </c>
      <c r="B167" s="34"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35" t="n"/>
      <c r="D167" s="34" t="inlineStr">
        <is>
          <t>Chlorpheniramine 4 mg PO TID</t>
        </is>
      </c>
      <c r="E167" s="34" t="inlineStr">
        <is>
          <t>Loratadine 10 mg PO OD</t>
        </is>
      </c>
      <c r="F167" s="34" t="inlineStr">
        <is>
          <t>Fexofenadine 180 mg PO OD</t>
        </is>
      </c>
      <c r="G167" s="34" t="inlineStr">
        <is>
          <t>Cetirizine 10 mg PO OD</t>
        </is>
      </c>
      <c r="H167" s="34" t="inlineStr">
        <is>
          <t>Fluticasone furoate nasal spray 2 sprays each nostril OD</t>
        </is>
      </c>
      <c r="I167" s="33" t="n">
        <v>4</v>
      </c>
      <c r="J167" s="34"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67" s="35" t="n"/>
      <c r="L167" s="34" t="inlineStr">
        <is>
          <t>Superficial fungal</t>
        </is>
      </c>
      <c r="M167" s="35" t="inlineStr">
        <is>
          <t>Clinic</t>
        </is>
      </c>
      <c r="N167" s="34" t="inlineStr">
        <is>
          <t>ข้อ 24 (PLE_CC1_Practice_Exam.md)</t>
        </is>
      </c>
      <c r="O167" s="35" t="inlineStr">
        <is>
          <t>Mock</t>
        </is>
      </c>
      <c r="P167" s="35" t="inlineStr">
        <is>
          <t>Mock สภาเภสัชฯ Practice</t>
        </is>
      </c>
    </row>
    <row r="168" ht="13.2" customHeight="1" s="49">
      <c r="A168" s="33" t="n">
        <v>166</v>
      </c>
      <c r="B168" s="34"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35" t="n"/>
      <c r="D168" s="34" t="inlineStr">
        <is>
          <t>IgA</t>
        </is>
      </c>
      <c r="E168" s="34" t="inlineStr">
        <is>
          <t>IgD</t>
        </is>
      </c>
      <c r="F168" s="34" t="inlineStr">
        <is>
          <t>IgE</t>
        </is>
      </c>
      <c r="G168" s="34" t="inlineStr">
        <is>
          <t>IgG</t>
        </is>
      </c>
      <c r="H168" s="34" t="inlineStr">
        <is>
          <t>IgM</t>
        </is>
      </c>
      <c r="I168" s="33" t="n">
        <v>3</v>
      </c>
      <c r="J168" s="34"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แนวทางเวชปฏิบัติโรคผิวหนังที่พบบ่อย พ.ศ. 2562 (สมาคมแพทย์ผิวหนังแห่งประเทศไทย)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35" t="n"/>
      <c r="L168" s="34" t="inlineStr">
        <is>
          <t>ADR &amp; Allergy</t>
        </is>
      </c>
      <c r="M168" s="35" t="inlineStr">
        <is>
          <t>Clinic</t>
        </is>
      </c>
      <c r="N168" s="34" t="inlineStr">
        <is>
          <t>ข้อ 31 (PLE_CC1_Practice_Exam.md)</t>
        </is>
      </c>
      <c r="O168" s="35" t="inlineStr">
        <is>
          <t>Mock</t>
        </is>
      </c>
      <c r="P168" s="35" t="inlineStr">
        <is>
          <t>Mock สภาเภสัชฯ Practice</t>
        </is>
      </c>
    </row>
    <row r="169" ht="13.2" customHeight="1" s="49">
      <c r="A169" s="33" t="n">
        <v>167</v>
      </c>
      <c r="B169" s="34"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35" t="n"/>
      <c r="D169" s="34" t="inlineStr">
        <is>
          <t>หยุดยากลุ่มเสี่ยงทันที</t>
        </is>
      </c>
      <c r="E169" s="34" t="inlineStr">
        <is>
          <t>ให้ยาสเตียรอยด์ในระยะแรกที่ยังมีการดำเนินไปของผื่น</t>
        </is>
      </c>
      <c r="F169" s="34" t="inlineStr">
        <is>
          <t>ออกบัตรแพ้ยากลุ่มเสี่ยง</t>
        </is>
      </c>
      <c r="G169" s="34" t="inlineStr">
        <is>
          <t>ทำ rechallenge ในผู้ป่วยรายนี้</t>
        </is>
      </c>
      <c r="H169" s="34" t="inlineStr">
        <is>
          <t>ตรวจนับเม็ดเลือด ตรวจการทำงานของไต</t>
        </is>
      </c>
      <c r="I169" s="33" t="n">
        <v>4</v>
      </c>
      <c r="J169" s="34"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35" t="n"/>
      <c r="L169" s="34" t="inlineStr">
        <is>
          <t>ADR &amp; Allergy</t>
        </is>
      </c>
      <c r="M169" s="35" t="inlineStr">
        <is>
          <t>Clinic</t>
        </is>
      </c>
      <c r="N169" s="34" t="inlineStr">
        <is>
          <t>ข้อ 33 (PLE_CC1_Practice_Exam.md)</t>
        </is>
      </c>
      <c r="O169" s="35" t="inlineStr">
        <is>
          <t>Mock</t>
        </is>
      </c>
      <c r="P169" s="35" t="inlineStr">
        <is>
          <t>Mock สภาเภสัชฯ Practice</t>
        </is>
      </c>
    </row>
    <row r="170" ht="13.2" customHeight="1" s="49">
      <c r="A170" s="33" t="n">
        <v>168</v>
      </c>
      <c r="B170" s="34" t="inlineStr">
        <is>
          <t>รูปแบบยาเตรียมทาเฉพาะที่ชนิดใดต่อไปนี้ไม่เหมาะสมอย่างยิ่งสำหรับใช้ทาบริเวณผิวหนังที่มีขนดกหรือหนังศีรษะ</t>
        </is>
      </c>
      <c r="C170" s="35" t="n"/>
      <c r="D170" s="34" t="inlineStr">
        <is>
          <t>Ointment (ขี้ผึ้ง)</t>
        </is>
      </c>
      <c r="E170" s="34" t="inlineStr">
        <is>
          <t>Lotion (โลชั่น)</t>
        </is>
      </c>
      <c r="F170" s="34" t="inlineStr">
        <is>
          <t>Gel (เจล)</t>
        </is>
      </c>
      <c r="G170" s="34" t="inlineStr">
        <is>
          <t>Solution (สารละลายใส)</t>
        </is>
      </c>
      <c r="H170" s="34" t="inlineStr">
        <is>
          <t>Foam (โฟม)</t>
        </is>
      </c>
      <c r="I170" s="33" t="n">
        <v>1</v>
      </c>
      <c r="J170" s="34"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35" t="n"/>
      <c r="L170" s="34" t="inlineStr">
        <is>
          <t>Transdermal &amp; Topical</t>
        </is>
      </c>
      <c r="M170" s="35" t="inlineStr">
        <is>
          <t>Clinic</t>
        </is>
      </c>
      <c r="N170" s="34" t="inlineStr">
        <is>
          <t>ข้อ 3 (PLE_CC1_Practice_Exam.md)</t>
        </is>
      </c>
      <c r="O170" s="35" t="inlineStr">
        <is>
          <t>Mock</t>
        </is>
      </c>
      <c r="P170" s="35" t="inlineStr">
        <is>
          <t>Mock สภาเภสัชฯ Practice</t>
        </is>
      </c>
    </row>
    <row r="171" ht="13.2" customHeight="1" s="49">
      <c r="A171" s="33" t="n">
        <v>169</v>
      </c>
      <c r="B171" s="34"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35" t="n"/>
      <c r="D171" s="34" t="inlineStr">
        <is>
          <t>ได้ เพราะเป็นยาอันตราย</t>
        </is>
      </c>
      <c r="E171" s="34" t="inlineStr">
        <is>
          <t>ได้ เพราะเป็นยาควบคุมพิเศษที่เคยได้รับการสั่งใช้ยาจากแพทย์มาแล้ว</t>
        </is>
      </c>
      <c r="F171" s="34" t="inlineStr">
        <is>
          <t>ไม่ได้ เพราะเป็นยาควบคุมพิเศษ ต้องมีใบสั่งใช้ยาโดยแพทย์ประกอบการจ่ายทุกครั้ง</t>
        </is>
      </c>
      <c r="G171" s="34" t="inlineStr">
        <is>
          <t>ไม่ได้ เพราะเป็นยาควบคุมพิเศษ ที่ขายได้เฉพาะในคลินิกแพทย์เท่านั้น</t>
        </is>
      </c>
      <c r="H171" s="34" t="inlineStr">
        <is>
          <t>ไม่ได้ เพราะเป็นยาควบคุมพิเศษ ที่ขายได้ในโรงพยาบาลเท่านั้น</t>
        </is>
      </c>
      <c r="I171" s="33" t="inlineStr">
        <is>
          <t>1</t>
        </is>
      </c>
      <c r="J171" s="34"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35" t="n"/>
      <c r="L171" s="34" t="inlineStr">
        <is>
          <t>Acne</t>
        </is>
      </c>
      <c r="M171" s="35" t="inlineStr">
        <is>
          <t>Clinic</t>
        </is>
      </c>
      <c r="N171" s="34" t="inlineStr">
        <is>
          <t>ข้อ 35 (PLE_CC1_Practice_Exam.md)</t>
        </is>
      </c>
      <c r="O171" s="35" t="inlineStr">
        <is>
          <t>Mock</t>
        </is>
      </c>
      <c r="P171" s="35" t="inlineStr">
        <is>
          <t>Mock สภาเภสัชฯ Practice</t>
        </is>
      </c>
    </row>
    <row r="172" ht="13.2" customHeight="1" s="49">
      <c r="A172" s="33" t="n">
        <v>170</v>
      </c>
      <c r="B172" s="34" t="inlineStr">
        <is>
          <t>คำแนะนำการใช้ Capsaicin gel สำหรับบรรเทาอาการปวดปลายประสาท ข้อใดถูกต้องที่สุด</t>
        </is>
      </c>
      <c r="C172" s="35" t="n"/>
      <c r="D172" s="34" t="inlineStr">
        <is>
          <t>ต้องทาติดต่อกันสม่ำเสมออย่างน้อย 2-4 สัปดาห์ จึงจะเห็นผลบรรเทาปวดเต็มที่จากการหมดไปของ Substance P</t>
        </is>
      </c>
      <c r="E172" s="34" t="inlineStr">
        <is>
          <t>ควรทาถูนวดอย่างรุนแรงและประคบร้อนทับทันทีเพื่อเพิ่มการดูดซึม</t>
        </is>
      </c>
      <c r="F172" s="34" t="inlineStr">
        <is>
          <t>หากรู้สึกแสบร้อนในวันแรกๆ ให้หยุดยาทันทีเพราะแสดงว่าแพ้ยา</t>
        </is>
      </c>
      <c r="G172" s="34" t="inlineStr">
        <is>
          <t>สามารถทาบริเวณแผลสดหรือเยื่อบุตาได้โดยไม่อันตราย</t>
        </is>
      </c>
      <c r="H172" s="34" t="inlineStr">
        <is>
          <t>ควรล้างมือด้วยน้ำอุ่นจัดทันทีหลังทายาโดยไม่ต้องใช้สบู่</t>
        </is>
      </c>
      <c r="I172" s="33" t="n">
        <v>1</v>
      </c>
      <c r="J172" s="34"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35" t="n"/>
      <c r="L172" s="34" t="inlineStr">
        <is>
          <t>Transdermal &amp; Topical</t>
        </is>
      </c>
      <c r="M172" s="35" t="inlineStr">
        <is>
          <t>Clinic</t>
        </is>
      </c>
      <c r="N172" s="34" t="inlineStr">
        <is>
          <t>ข้อ 4 (PLE_CC1_Key_Rx20_UBU.md)</t>
        </is>
      </c>
      <c r="O172" s="35" t="inlineStr">
        <is>
          <t>Mock</t>
        </is>
      </c>
      <c r="P172" s="35" t="inlineStr">
        <is>
          <t>Mock Rx20 UBU</t>
        </is>
      </c>
    </row>
    <row r="173" ht="13.2" customHeight="1" s="49">
      <c r="A173" s="33" t="n">
        <v>171</v>
      </c>
      <c r="B173" s="34" t="inlineStr">
        <is>
          <t>ไม่มี Emulsifier ในตำรับ</t>
        </is>
      </c>
      <c r="C173" s="35" t="n"/>
      <c r="D173" s="34" t="inlineStr">
        <is>
          <t>Isotretinoin 10 mg OD</t>
        </is>
      </c>
      <c r="E173" s="34" t="inlineStr">
        <is>
          <t>Terbinafine 1% cream</t>
        </is>
      </c>
      <c r="F173" s="34" t="inlineStr">
        <is>
          <t>Adapalene 0.1% gel</t>
        </is>
      </c>
      <c r="G173" s="34" t="inlineStr">
        <is>
          <t>Mupirocin 2% ointment</t>
        </is>
      </c>
      <c r="H173" s="34" t="inlineStr">
        <is>
          <t>Betamethasone dipropionate 0.05% cream</t>
        </is>
      </c>
      <c r="I173" s="33" t="inlineStr">
        <is>
          <t>1</t>
        </is>
      </c>
      <c r="J173"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35" t="n"/>
      <c r="L173" s="34" t="inlineStr">
        <is>
          <t>Superficial fungal</t>
        </is>
      </c>
      <c r="M173" s="35" t="inlineStr">
        <is>
          <t>Clinic</t>
        </is>
      </c>
      <c r="N173" s="34" t="inlineStr">
        <is>
          <t>ข้อ 4 (PLE_CC1_Key_Rx20_UBU.md)</t>
        </is>
      </c>
      <c r="O173" s="35" t="inlineStr">
        <is>
          <t>Mock</t>
        </is>
      </c>
      <c r="P173" s="35" t="inlineStr">
        <is>
          <t>Mock Rx20 UBU</t>
        </is>
      </c>
    </row>
    <row r="174" ht="13.2" customHeight="1" s="49">
      <c r="A174" s="33" t="n">
        <v>172</v>
      </c>
      <c r="B174" s="34" t="inlineStr">
        <is>
          <t>ควรเลือกยาใดให้ผู้ป่วยรายนี้เป็นทางเลือกแรก</t>
        </is>
      </c>
      <c r="C174" s="35" t="n"/>
      <c r="D174" s="34" t="inlineStr">
        <is>
          <t>Mupirocin 2% ointment</t>
        </is>
      </c>
      <c r="E174" s="34" t="inlineStr">
        <is>
          <t>Betamethasone dipropionate 0.05% cream</t>
        </is>
      </c>
      <c r="F174" s="34" t="inlineStr">
        <is>
          <t>Clotrimazole 1% cream</t>
        </is>
      </c>
      <c r="G174" s="34" t="inlineStr">
        <is>
          <t>Hydrocortisone 1% cream</t>
        </is>
      </c>
      <c r="H174" s="34" t="inlineStr">
        <is>
          <t>Triamcinolone acetonide 0.1% cream</t>
        </is>
      </c>
      <c r="I174" s="33" t="inlineStr">
        <is>
          <t>1</t>
        </is>
      </c>
      <c r="J174" s="34"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35" t="n"/>
      <c r="L174" s="34" t="inlineStr">
        <is>
          <t>Superficial fungal</t>
        </is>
      </c>
      <c r="M174" s="35" t="inlineStr">
        <is>
          <t>Clinic</t>
        </is>
      </c>
      <c r="N174" s="34" t="inlineStr">
        <is>
          <t>ข้อ 62 (PLE_CC1_Key_Rx20_UBU.md)</t>
        </is>
      </c>
      <c r="O174" s="35" t="inlineStr">
        <is>
          <t>Mock</t>
        </is>
      </c>
      <c r="P174" s="35" t="inlineStr">
        <is>
          <t>Mock Rx20 UBU</t>
        </is>
      </c>
    </row>
    <row r="175" ht="13.2" customHeight="1" s="49">
      <c r="A175" s="33" t="n">
        <v>173</v>
      </c>
      <c r="B175" s="34" t="inlineStr">
        <is>
          <t>รอยโรคสิวชนิดใดต่อไปนี้จัดอยู่ในกลุ่มสิวไม่อักเสบ (Non-inflammatory acne)</t>
        </is>
      </c>
      <c r="C175" s="35" t="n"/>
      <c r="D175" s="34" t="inlineStr">
        <is>
          <t>Open and closed comedones (สิวหัวดำและสิวหัวขาว)</t>
        </is>
      </c>
      <c r="E175" s="34" t="inlineStr">
        <is>
          <t>Erythematous papules (ตุ่มนูนแดง)</t>
        </is>
      </c>
      <c r="F175" s="34" t="inlineStr">
        <is>
          <t>Pustules (ตุ่มหนอง)</t>
        </is>
      </c>
      <c r="G175" s="34" t="inlineStr">
        <is>
          <t>Cysts (ถุงซีสต์ใต้ผิวหนัง)</t>
        </is>
      </c>
      <c r="H175" s="34" t="inlineStr">
        <is>
          <t>Nodules (ตุ่มก้อนไตลึก)</t>
        </is>
      </c>
      <c r="I175" s="33" t="n">
        <v>1</v>
      </c>
      <c r="J175" s="34"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35" t="n"/>
      <c r="L175" s="34" t="inlineStr">
        <is>
          <t>Acne</t>
        </is>
      </c>
      <c r="M175" s="35" t="inlineStr">
        <is>
          <t>Clinic</t>
        </is>
      </c>
      <c r="N175" s="34" t="inlineStr">
        <is>
          <t>ข้อ 2 (PLE_CC1_Key_Rx20_UBU.md)</t>
        </is>
      </c>
      <c r="O175" s="35" t="inlineStr">
        <is>
          <t>Mock</t>
        </is>
      </c>
      <c r="P175" s="35" t="inlineStr">
        <is>
          <t>Mock Rx20 UBU</t>
        </is>
      </c>
    </row>
    <row r="176" ht="13.2" customHeight="1" s="49">
      <c r="A176" s="33" t="n">
        <v>174</v>
      </c>
      <c r="B176" s="34"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76" s="35" t="n"/>
      <c r="D176" s="34" t="inlineStr">
        <is>
          <t>Oral Isotretinoin</t>
        </is>
      </c>
      <c r="E176" s="34" t="inlineStr">
        <is>
          <t>Oral Tetracycline</t>
        </is>
      </c>
      <c r="F176" s="34" t="inlineStr">
        <is>
          <t>Oral Erythromycin</t>
        </is>
      </c>
      <c r="G176" s="34" t="inlineStr">
        <is>
          <t>Oral Prednisolone</t>
        </is>
      </c>
      <c r="H176" s="34" t="inlineStr">
        <is>
          <t>Oral Metronidazole</t>
        </is>
      </c>
      <c r="I176" s="33" t="n">
        <v>1</v>
      </c>
      <c r="J176" s="34"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76" s="35" t="n"/>
      <c r="L176" s="34" t="inlineStr">
        <is>
          <t>Acne</t>
        </is>
      </c>
      <c r="M176" s="35" t="inlineStr">
        <is>
          <t>Clinic</t>
        </is>
      </c>
      <c r="N176" s="34" t="inlineStr">
        <is>
          <t>ข้อ 4 (PLE_CC1_Key_Rx20_UBU.md)</t>
        </is>
      </c>
      <c r="O176" s="35" t="inlineStr">
        <is>
          <t>Mock</t>
        </is>
      </c>
      <c r="P176" s="35" t="inlineStr">
        <is>
          <t>Mock Rx20 UBU</t>
        </is>
      </c>
    </row>
    <row r="177" ht="13.2" customHeight="1" s="49">
      <c r="A177" s="33" t="n">
        <v>175</v>
      </c>
      <c r="B177" s="34" t="inlineStr">
        <is>
          <t>ข้อใดกล่าวถูกต้องเกี่ยวกับคุณสมบัติทางเภสัชวิทยาของ Benzoyl peroxide ในการรักษาสิว</t>
        </is>
      </c>
      <c r="C177" s="35" t="n"/>
      <c r="D177" s="34" t="inlineStr">
        <is>
          <t>ปล่อย Free oxygen radicals ฆ่าเชื้อ C. acnes และไม่ก่อให้เกิดการดื้อยาของเชื้อ</t>
        </is>
      </c>
      <c r="E177" s="34" t="inlineStr">
        <is>
          <t>ออกฤทธิ์ลดการผลิตไขมันจากต่อมไขมันโดยตรง (Antisebum)</t>
        </is>
      </c>
      <c r="F177" s="34" t="inlineStr">
        <is>
          <t>ทำให้เกิดเชื้อแบคทีเรียดื้อยาได้ง่ายหากใช้ต่อเนื่องเกิน 4 สัปดาห์</t>
        </is>
      </c>
      <c r="G177" s="34" t="inlineStr">
        <is>
          <t>มีฤทธิ์ยับยั้งการสร้างเม็ดสีเมลานินอย่างถาวร</t>
        </is>
      </c>
      <c r="H177" s="34" t="inlineStr">
        <is>
          <t>ไม่ก่อให้เกิดอาการระคายเคือง แสบ แดง หรือผิวแห้งลอก</t>
        </is>
      </c>
      <c r="I177" s="33" t="n">
        <v>1</v>
      </c>
      <c r="J177" s="34"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35" t="n"/>
      <c r="L177" s="34" t="inlineStr">
        <is>
          <t>Acne</t>
        </is>
      </c>
      <c r="M177" s="35" t="inlineStr">
        <is>
          <t>Clinic</t>
        </is>
      </c>
      <c r="N177" s="34" t="inlineStr">
        <is>
          <t>ข้อ 5 (PLE_CC1_Key_Rx20_UBU.md)</t>
        </is>
      </c>
      <c r="O177" s="35" t="inlineStr">
        <is>
          <t>Mock</t>
        </is>
      </c>
      <c r="P177" s="35" t="inlineStr">
        <is>
          <t>Mock Rx20 UBU</t>
        </is>
      </c>
    </row>
    <row r="178" ht="13.2" customHeight="1" s="49">
      <c r="A178" s="33" t="n">
        <v>176</v>
      </c>
      <c r="B178" s="34" t="inlineStr">
        <is>
          <t>P. acne ดื้อเป็นปัญหาสำคัญ</t>
        </is>
      </c>
      <c r="C178" s="35" t="n"/>
      <c r="D178" s="34" t="inlineStr">
        <is>
          <t>Terbinafine 1% cream</t>
        </is>
      </c>
      <c r="E178" s="34" t="inlineStr">
        <is>
          <t>Adapalene 0.1% gel</t>
        </is>
      </c>
      <c r="F178" s="34" t="inlineStr">
        <is>
          <t>Mupirocin 2% ointment</t>
        </is>
      </c>
      <c r="G178" s="34" t="inlineStr">
        <is>
          <t>Betamethasone dipropionate 0.05% cream</t>
        </is>
      </c>
      <c r="H178" s="34" t="inlineStr">
        <is>
          <t>Clotrimazole 1% cream</t>
        </is>
      </c>
      <c r="I178" s="33" t="inlineStr">
        <is>
          <t>1</t>
        </is>
      </c>
      <c r="J178" s="34"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35" t="n"/>
      <c r="L178" s="34" t="inlineStr">
        <is>
          <t>Acne</t>
        </is>
      </c>
      <c r="M178" s="35" t="inlineStr">
        <is>
          <t>Clinic</t>
        </is>
      </c>
      <c r="N178" s="34" t="inlineStr">
        <is>
          <t>ข้อ 4 (PLE_CC1_Key_Rx20_UBU.md)</t>
        </is>
      </c>
      <c r="O178" s="35" t="inlineStr">
        <is>
          <t>Mock</t>
        </is>
      </c>
      <c r="P178" s="35" t="inlineStr">
        <is>
          <t>Mock Rx20 UBU</t>
        </is>
      </c>
    </row>
    <row r="179" ht="13.2" customHeight="1" s="49">
      <c r="A179" s="33" t="n">
        <v>177</v>
      </c>
      <c r="B179" s="34" t="inlineStr">
        <is>
          <t>ควรเลือกใช้ยาใดในการรักษา จึงจะเหมาะสมที่สุด</t>
        </is>
      </c>
      <c r="C179" s="35" t="n"/>
      <c r="D179" s="34" t="inlineStr">
        <is>
          <t>Betamethasone dipropionate 0.05% cream</t>
        </is>
      </c>
      <c r="E179" s="34" t="inlineStr">
        <is>
          <t>Clotrimazole 1% cream</t>
        </is>
      </c>
      <c r="F179" s="34" t="inlineStr">
        <is>
          <t>Hydrocortisone 1% cream</t>
        </is>
      </c>
      <c r="G179" s="34" t="inlineStr">
        <is>
          <t>Triamcinolone acetonide 0.1% cream</t>
        </is>
      </c>
      <c r="H179" s="34" t="inlineStr">
        <is>
          <t>Clobetasol propionate 0.05% cream</t>
        </is>
      </c>
      <c r="I179" s="33" t="inlineStr">
        <is>
          <t>1</t>
        </is>
      </c>
      <c r="J179"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35" t="n"/>
      <c r="L179" s="34" t="inlineStr">
        <is>
          <t>Superficial fungal</t>
        </is>
      </c>
      <c r="M179" s="35" t="inlineStr">
        <is>
          <t>Clinic</t>
        </is>
      </c>
      <c r="N179" s="34" t="inlineStr">
        <is>
          <t>ข้อ 90 (PLE_CC1_Key_Rx20_UBU.md)</t>
        </is>
      </c>
      <c r="O179" s="35" t="inlineStr">
        <is>
          <t>Mock</t>
        </is>
      </c>
      <c r="P179" s="35" t="inlineStr">
        <is>
          <t>Mock Rx20 UBU</t>
        </is>
      </c>
    </row>
    <row r="180" ht="13.2" customHeight="1" s="49">
      <c r="A180" s="33" t="n">
        <v>178</v>
      </c>
      <c r="B180" s="34" t="inlineStr">
        <is>
          <t>หากผู้ป่วยได้รับยาต้านเชื้อรา Ketoconazole ชนิดรับประทาน คำแนะนำและการเฝ้าระวังที่สำคัญที่สุดคือข้อใด</t>
        </is>
      </c>
      <c r="C180" s="35" t="n"/>
      <c r="D180" s="34" t="inlineStr">
        <is>
          <t>เฝ้าระวังอาการพิษต่อตับ (Hepatotoxicity) เช่น คลื่นไส้ อ่อนเพลีย ตัวเหลืองตาเหลือง และตรวจการทำงานของตับ (LFTs)</t>
        </is>
      </c>
      <c r="E180" s="34" t="inlineStr">
        <is>
          <t>ควรรับประทานร่วมกับยาลดกรด Omeprazole เพื่อป้องกันการระคายเคืองกระเพาะอาหาร</t>
        </is>
      </c>
      <c r="F180" s="34" t="inlineStr">
        <is>
          <t>ยานี้ไม่มีปฏิกิริยาระหว่างยาผ่านเอนไซม์ CYP450 สามารถทานร่วมกับยาทุกชนิดได้ปลอดภัย</t>
        </is>
      </c>
      <c r="G180" s="34" t="inlineStr">
        <is>
          <t>แนะนำให้รับประทานยาวันละ 4 ครั้งก่อนอาหารเพื่อเพิ่มการดูดซึม</t>
        </is>
      </c>
      <c r="H180" s="34" t="inlineStr">
        <is>
          <t>หากลืมรับประทานยา ให้เพิ่มขนาดยาเป็นสองเท่าในมื้อถัดไปทันที</t>
        </is>
      </c>
      <c r="I180" s="33" t="n">
        <v>1</v>
      </c>
      <c r="J180"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35" t="n"/>
      <c r="L180" s="34" t="inlineStr">
        <is>
          <t>Superficial fungal</t>
        </is>
      </c>
      <c r="M180" s="35" t="inlineStr">
        <is>
          <t>Clinic</t>
        </is>
      </c>
      <c r="N180" s="34" t="inlineStr">
        <is>
          <t>ข้อ 91 (PLE_CC1_Key_Rx20_UBU.md)</t>
        </is>
      </c>
      <c r="O180" s="35" t="inlineStr">
        <is>
          <t>Mock</t>
        </is>
      </c>
      <c r="P180" s="35" t="inlineStr">
        <is>
          <t>Mock Rx20 UBU</t>
        </is>
      </c>
    </row>
    <row r="181" ht="13.2" customHeight="1" s="49">
      <c r="A181" s="33" t="n">
        <v>179</v>
      </c>
      <c r="B181" s="34" t="inlineStr">
        <is>
          <t>ถ้าผู้ป่วยได้รับ Ketoconazole ร่วมด้วย จะเกิดอะไรขึ้น</t>
        </is>
      </c>
      <c r="C181" s="35" t="n"/>
      <c r="D181" s="34" t="inlineStr">
        <is>
          <t>Benzoyl peroxide 2.5% gel</t>
        </is>
      </c>
      <c r="E181" s="34" t="inlineStr">
        <is>
          <t>Acyclovir 5% cream</t>
        </is>
      </c>
      <c r="F181" s="34" t="inlineStr">
        <is>
          <t>Silver sulfadiazine 1% cream</t>
        </is>
      </c>
      <c r="G181" s="34" t="inlineStr">
        <is>
          <t>Cetirizine 10 mg OD</t>
        </is>
      </c>
      <c r="H181" s="34" t="inlineStr">
        <is>
          <t>Isotretinoin 10 mg OD</t>
        </is>
      </c>
      <c r="I181" s="33" t="inlineStr">
        <is>
          <t>1</t>
        </is>
      </c>
      <c r="J181" s="34"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35" t="n"/>
      <c r="L181" s="34" t="inlineStr">
        <is>
          <t>Superficial fungal</t>
        </is>
      </c>
      <c r="M181" s="35" t="inlineStr">
        <is>
          <t>Clinic</t>
        </is>
      </c>
      <c r="N181" s="34" t="inlineStr">
        <is>
          <t>ข้อ 4 (PLE_CC1_Key_Rx20_UBU.md)</t>
        </is>
      </c>
      <c r="O181" s="35" t="inlineStr">
        <is>
          <t>Mock</t>
        </is>
      </c>
      <c r="P181" s="35" t="inlineStr">
        <is>
          <t>Mock Rx20 UBU</t>
        </is>
      </c>
    </row>
    <row r="182" ht="13.2" customHeight="1" s="49">
      <c r="A182" s="33" t="n">
        <v>180</v>
      </c>
      <c r="B182" s="34" t="inlineStr">
        <is>
          <t>คำแนะนำใดเหมาะสมในผู้ป่วยรายนี้</t>
        </is>
      </c>
      <c r="C182" s="35" t="n"/>
      <c r="D182" s="34" t="inlineStr">
        <is>
          <t>ควรรับประทานยาคุมเพื่อป้องกันการตั้งครรภ์ทารกวิรูป</t>
        </is>
      </c>
      <c r="E182" s="34" t="inlineStr">
        <is>
          <t>ระหว่างที่กินยานี้ หลีกเลี่ยงรังสี UV</t>
        </is>
      </c>
      <c r="F182" s="34" t="inlineStr">
        <is>
          <t>ควรกินยาก่อนอาหารเช้า-ก่อนนอน</t>
        </is>
      </c>
      <c r="G182" s="34" t="inlineStr">
        <is>
          <t>อาจทำให้ผิวหนัง-เล็บเปลี่ยนสี</t>
        </is>
      </c>
      <c r="H182" s="34" t="inlineStr">
        <is>
          <t>ถ้ามีอาการไข้ เจ็บคอ และมีผื่นขึ้นควรไปพบแพทย์ คำอธิบาย carbamazepine -- HLAB 1502 -- SJS</t>
        </is>
      </c>
      <c r="I182" s="33" t="inlineStr">
        <is>
          <t>5</t>
        </is>
      </c>
      <c r="J182" s="34"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แนวทางเวชปฏิบัติโรคผิวหนังที่พบบ่อย พ.ศ. 2562 (สมาคมแพทย์ผิวหนังแห่งประเทศไทย)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35" t="n"/>
      <c r="L182" s="34" t="inlineStr">
        <is>
          <t>Superficial fungal</t>
        </is>
      </c>
      <c r="M182" s="35" t="inlineStr">
        <is>
          <t>Clinic</t>
        </is>
      </c>
      <c r="N182" s="34" t="inlineStr">
        <is>
          <t>ข้อ 1 (PLE_CC1_Key_Rx20_UBU.md)</t>
        </is>
      </c>
      <c r="O182" s="35" t="inlineStr">
        <is>
          <t>Mock</t>
        </is>
      </c>
      <c r="P182" s="35" t="inlineStr">
        <is>
          <t>Mock Rx20 UBU</t>
        </is>
      </c>
    </row>
    <row r="183" ht="13.2" customHeight="1" s="49">
      <c r="A183" s="33" t="n">
        <v>181</v>
      </c>
      <c r="B183" s="34" t="inlineStr">
        <is>
          <t>ผู้ป่วยเป็นโรคอะไร</t>
        </is>
      </c>
      <c r="C183" s="35" t="n"/>
      <c r="D183" s="34" t="inlineStr">
        <is>
          <t>Impetigo</t>
        </is>
      </c>
      <c r="E183" s="34" t="inlineStr">
        <is>
          <t>Eczema</t>
        </is>
      </c>
      <c r="F183" s="34" t="inlineStr">
        <is>
          <t>Folliculitis</t>
        </is>
      </c>
      <c r="G183" s="34" t="inlineStr">
        <is>
          <t>Rosacea</t>
        </is>
      </c>
      <c r="H183" s="34" t="inlineStr">
        <is>
          <t>Tinea corporis</t>
        </is>
      </c>
      <c r="I183" s="33" t="inlineStr">
        <is>
          <t>2</t>
        </is>
      </c>
      <c r="J183" s="34"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35" t="n"/>
      <c r="L183" s="34" t="inlineStr">
        <is>
          <t>Superficial fungal</t>
        </is>
      </c>
      <c r="M183" s="35" t="inlineStr">
        <is>
          <t>Clinic</t>
        </is>
      </c>
      <c r="N183" s="34" t="inlineStr">
        <is>
          <t>ข้อ 1 (PLE_CC1_Key_Rx20_UBU.md)</t>
        </is>
      </c>
      <c r="O183" s="35" t="inlineStr">
        <is>
          <t>Mock</t>
        </is>
      </c>
      <c r="P183" s="35" t="inlineStr">
        <is>
          <t>Mock Rx20 UBU</t>
        </is>
      </c>
    </row>
    <row r="184" ht="13.2" customHeight="1" s="49">
      <c r="A184" s="33" t="n">
        <v>182</v>
      </c>
      <c r="B184" s="34" t="inlineStr">
        <is>
          <t>ยาต้านเชื้อราในข้อใดมีกลไกการออกฤทธิ์โดยยับยั้งการสังเคราะห์ DNA และ RNA ของเซลล์เชื้อรา</t>
        </is>
      </c>
      <c r="C184" s="35" t="n"/>
      <c r="D184" s="34" t="inlineStr">
        <is>
          <t>Flucytosine (5-FC)</t>
        </is>
      </c>
      <c r="E184" s="34" t="inlineStr">
        <is>
          <t>Ketoconazole</t>
        </is>
      </c>
      <c r="F184" s="34" t="inlineStr">
        <is>
          <t>Terbinafine</t>
        </is>
      </c>
      <c r="G184" s="34" t="inlineStr">
        <is>
          <t>Amphotericin B</t>
        </is>
      </c>
      <c r="H184" s="34" t="inlineStr">
        <is>
          <t>Caspofungin</t>
        </is>
      </c>
      <c r="I184" s="33" t="n">
        <v>1</v>
      </c>
      <c r="J184" s="34"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35" t="n"/>
      <c r="L184" s="34" t="inlineStr">
        <is>
          <t>Antifungals</t>
        </is>
      </c>
      <c r="M184" s="35" t="inlineStr">
        <is>
          <t>Clinic</t>
        </is>
      </c>
      <c r="N184" s="34" t="inlineStr">
        <is>
          <t>ข้อ 5 (PLE_CC1_Key_Rx20_UBU.md)</t>
        </is>
      </c>
      <c r="O184" s="35" t="inlineStr">
        <is>
          <t>Mock</t>
        </is>
      </c>
      <c r="P184" s="35" t="inlineStr">
        <is>
          <t>Mock Rx20 UBU</t>
        </is>
      </c>
    </row>
    <row r="185" ht="13.2" customHeight="1" s="49">
      <c r="A185" s="33" t="n">
        <v>183</v>
      </c>
      <c r="B185" s="34"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85" s="35" t="n"/>
      <c r="D185" s="34" t="inlineStr">
        <is>
          <t>พิจารณาเพิ่มความแรงของ Topical Corticosteroid เป็น Potent agent ระยะสั้น หรือใช้ Topical Calcineurin Inhibitor</t>
        </is>
      </c>
      <c r="E185" s="34" t="inlineStr">
        <is>
          <t>เปลี่ยนไปใช้ยาฆ่าเชื้อรา Ketoconazole 2% cream ทาทันที</t>
        </is>
      </c>
      <c r="F185" s="34" t="inlineStr">
        <is>
          <t>ให้รับประทานยาปฏิชีวนะ Doxycycline 100 mg วันละ 2 ครั้ง</t>
        </is>
      </c>
      <c r="G185" s="34" t="inlineStr">
        <is>
          <t>หยุดทายาทุกชนิดแล้วล้างแผลด้วยแอลกอฮอล์ 70%</t>
        </is>
      </c>
      <c r="H185" s="34" t="inlineStr">
        <is>
          <t>เปลี่ยนไปทา Benzoyl peroxide 5% gel เช้า-เย็น</t>
        </is>
      </c>
      <c r="I185" s="33" t="n">
        <v>1</v>
      </c>
      <c r="J185" s="34"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35" t="n"/>
      <c r="L185" s="34" t="inlineStr">
        <is>
          <t>Eczema &amp; Dermatitis</t>
        </is>
      </c>
      <c r="M185" s="35" t="inlineStr">
        <is>
          <t>Clinic</t>
        </is>
      </c>
      <c r="N185" s="34" t="inlineStr">
        <is>
          <t>ข้อ 6 (PLE_CC1_Key_Rx20_UBU.md)</t>
        </is>
      </c>
      <c r="O185" s="35" t="inlineStr">
        <is>
          <t>Mock</t>
        </is>
      </c>
      <c r="P185" s="35" t="inlineStr">
        <is>
          <t>Mock Rx20 UBU</t>
        </is>
      </c>
    </row>
    <row r="186" ht="13.2" customHeight="1" s="49">
      <c r="A186" s="33" t="n">
        <v>184</v>
      </c>
      <c r="B186" s="34"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86" s="35" t="n"/>
      <c r="D186" s="34" t="inlineStr">
        <is>
          <t>Auspitz sign</t>
        </is>
      </c>
      <c r="E186" s="34" t="inlineStr">
        <is>
          <t>Koebner phenomenon</t>
        </is>
      </c>
      <c r="F186" s="34" t="inlineStr">
        <is>
          <t>Nikolsky sign</t>
        </is>
      </c>
      <c r="G186" s="34" t="inlineStr">
        <is>
          <t>Darier sign</t>
        </is>
      </c>
      <c r="H186" s="34" t="inlineStr">
        <is>
          <t>Hutchinson sign</t>
        </is>
      </c>
      <c r="I186" s="33" t="n">
        <v>1</v>
      </c>
      <c r="J186" s="34"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86" s="35" t="n"/>
      <c r="L186" s="34" t="inlineStr">
        <is>
          <t>Psoriasis</t>
        </is>
      </c>
      <c r="M186" s="35" t="inlineStr">
        <is>
          <t>Clinic</t>
        </is>
      </c>
      <c r="N186" s="34" t="inlineStr">
        <is>
          <t>ข้อ 92 (PLE_CC1_Key_Rx20_UBU.md)</t>
        </is>
      </c>
      <c r="O186" s="35" t="inlineStr">
        <is>
          <t>Mock</t>
        </is>
      </c>
      <c r="P186" s="35" t="inlineStr">
        <is>
          <t>Mock Rx20 UBU</t>
        </is>
      </c>
    </row>
    <row r="187" ht="13.2" customHeight="1" s="49">
      <c r="A187" s="33" t="n">
        <v>185</v>
      </c>
      <c r="B187" s="34" t="inlineStr">
        <is>
          <t>Ketoconazole shampoo</t>
        </is>
      </c>
      <c r="C187" s="35" t="n"/>
      <c r="D187" s="34" t="inlineStr">
        <is>
          <t>Isotretinoin 10 mg OD</t>
        </is>
      </c>
      <c r="E187" s="34" t="inlineStr">
        <is>
          <t>Terbinafine 1% cream</t>
        </is>
      </c>
      <c r="F187" s="34" t="inlineStr">
        <is>
          <t>Adapalene 0.1% gel</t>
        </is>
      </c>
      <c r="G187" s="34" t="inlineStr">
        <is>
          <t>Mupirocin 2% ointment</t>
        </is>
      </c>
      <c r="H187" s="34" t="inlineStr">
        <is>
          <t>Betamethasone dipropionate 0.05% cream</t>
        </is>
      </c>
      <c r="I187" s="33" t="inlineStr">
        <is>
          <t>1</t>
        </is>
      </c>
      <c r="J187"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35" t="n"/>
      <c r="L187" s="34" t="inlineStr">
        <is>
          <t>Superficial fungal</t>
        </is>
      </c>
      <c r="M187" s="35" t="inlineStr">
        <is>
          <t>Clinic</t>
        </is>
      </c>
      <c r="N187" s="34" t="inlineStr">
        <is>
          <t>ข้อ 4 (PLE_CC1_Key_Rx20_UBU.md)</t>
        </is>
      </c>
      <c r="O187" s="35" t="inlineStr">
        <is>
          <t>Mock</t>
        </is>
      </c>
      <c r="P187" s="35" t="inlineStr">
        <is>
          <t>Mock Rx20 UBU</t>
        </is>
      </c>
    </row>
    <row r="188" ht="13.2" customHeight="1" s="49">
      <c r="A188" s="33" t="n">
        <v>186</v>
      </c>
      <c r="B188" s="34" t="inlineStr">
        <is>
          <t>กลไกยา topical steroid</t>
        </is>
      </c>
      <c r="C188" s="35" t="n"/>
      <c r="D188" s="34" t="inlineStr">
        <is>
          <t>Mupirocin 2% ointment</t>
        </is>
      </c>
      <c r="E188" s="34" t="inlineStr">
        <is>
          <t>Betamethasone dipropionate 0.05% cream</t>
        </is>
      </c>
      <c r="F188" s="34" t="inlineStr">
        <is>
          <t>Clotrimazole 1% cream</t>
        </is>
      </c>
      <c r="G188" s="34" t="inlineStr">
        <is>
          <t>Hydrocortisone 1% cream</t>
        </is>
      </c>
      <c r="H188" s="34" t="inlineStr">
        <is>
          <t>Triamcinolone acetonide 0.1% cream</t>
        </is>
      </c>
      <c r="I188" s="33" t="inlineStr">
        <is>
          <t>1</t>
        </is>
      </c>
      <c r="J188" s="34"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35" t="n"/>
      <c r="L188" s="34" t="inlineStr">
        <is>
          <t>Eczema &amp; Dermatitis</t>
        </is>
      </c>
      <c r="M188" s="35" t="inlineStr">
        <is>
          <t>Clinic</t>
        </is>
      </c>
      <c r="N188" s="34" t="inlineStr">
        <is>
          <t>ข้อ 97 (PLE_CC1_Key_Rx20_UBU.md)</t>
        </is>
      </c>
      <c r="O188" s="35" t="inlineStr">
        <is>
          <t>Mock</t>
        </is>
      </c>
      <c r="P188" s="35" t="inlineStr">
        <is>
          <t>Mock Rx20 UBU</t>
        </is>
      </c>
    </row>
    <row r="189" ht="13.2" customHeight="1" s="49">
      <c r="A189" s="33" t="n">
        <v>187</v>
      </c>
      <c r="B189" s="34" t="inlineStr">
        <is>
          <t>ข้อใดเป็นคำแนะนำที่ถูกต้องสำหรับผู้ป่วยที่เป็นสิวอักเสบระดับปานกลาง</t>
        </is>
      </c>
      <c r="C189" s="35" t="n"/>
      <c r="D189" s="34" t="inlineStr">
        <is>
          <t>หลีกเลี่ยงการบีบแกะสิว และล้างหน้าด้วยผลิตภัณฑ์สูตรอ่อนโยนวันละไม่เกิน 2 ครั้ง</t>
        </is>
      </c>
      <c r="E189" s="34" t="inlineStr">
        <is>
          <t>ควรขัดถูใบหน้าแรงๆ ทุกวันเพื่อขจัดสิ่งอุดตันในรูขุมขน</t>
        </is>
      </c>
      <c r="F189" s="34" t="inlineStr">
        <is>
          <t>งดการทาครีมกันแดดเพราะจะทำให้รูขุมขนอุดตันเสมอ</t>
        </is>
      </c>
      <c r="G189" s="34" t="inlineStr">
        <is>
          <t>หากใช้ยาทาแล้วมีอาการแสบลอก ให้ทายาปริมาณมากขึ้นเพื่อให้ผิวปรับตัว</t>
        </is>
      </c>
      <c r="H189" s="34" t="inlineStr">
        <is>
          <t>หยุดยาทันทีเมื่อตุ่มสิวยุบลงโดยไม่ต้องทายาป้องกันการเกิดซ้ำ</t>
        </is>
      </c>
      <c r="I189" s="33" t="n">
        <v>1</v>
      </c>
      <c r="J189" s="34"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35" t="n"/>
      <c r="L189" s="34" t="inlineStr">
        <is>
          <t>Acne</t>
        </is>
      </c>
      <c r="M189" s="35" t="inlineStr">
        <is>
          <t>Clinic</t>
        </is>
      </c>
      <c r="N189" s="34" t="inlineStr">
        <is>
          <t>ข้อ 5 (PLE_CC1_Key_Rx20_UBU.md)</t>
        </is>
      </c>
      <c r="O189" s="35" t="inlineStr">
        <is>
          <t>Mock</t>
        </is>
      </c>
      <c r="P189" s="35" t="inlineStr">
        <is>
          <t>Mock Rx20 UBU</t>
        </is>
      </c>
    </row>
    <row r="190" ht="13.2" customHeight="1" s="49">
      <c r="A190" s="33" t="n">
        <v>188</v>
      </c>
      <c r="B190" s="34"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35" t="n"/>
      <c r="D190" s="34" t="inlineStr">
        <is>
          <t>Ketoconazole 2% shampoo</t>
        </is>
      </c>
      <c r="E190" s="34" t="inlineStr">
        <is>
          <t>Benzoyl peroxide 2.5% gel</t>
        </is>
      </c>
      <c r="F190" s="34" t="inlineStr">
        <is>
          <t>Acyclovir 5% cream</t>
        </is>
      </c>
      <c r="G190" s="34" t="inlineStr">
        <is>
          <t>Silver sulfadiazine 1% cream</t>
        </is>
      </c>
      <c r="H190" s="34" t="inlineStr">
        <is>
          <t>Cetirizine 10 mg OD</t>
        </is>
      </c>
      <c r="I190" s="33" t="inlineStr">
        <is>
          <t>1</t>
        </is>
      </c>
      <c r="J190" s="34"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35" t="n"/>
      <c r="L190" s="34" t="inlineStr">
        <is>
          <t>Acne</t>
        </is>
      </c>
      <c r="M190" s="35" t="inlineStr">
        <is>
          <t>Clinic</t>
        </is>
      </c>
      <c r="N190" s="34" t="inlineStr">
        <is>
          <t>ข้อ 5 (PLE_CC1_Key_Rx20_UBU.md)</t>
        </is>
      </c>
      <c r="O190" s="35" t="inlineStr">
        <is>
          <t>Mock</t>
        </is>
      </c>
      <c r="P190" s="35" t="inlineStr">
        <is>
          <t>Mock Rx20 UBU</t>
        </is>
      </c>
    </row>
    <row r="191" ht="13.2" customHeight="1" s="49">
      <c r="A191" s="33" t="n">
        <v>189</v>
      </c>
      <c r="B191" s="34"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91" s="35" t="n"/>
      <c r="D191" s="34" t="inlineStr">
        <is>
          <t>Nystatin oral suspension</t>
        </is>
      </c>
      <c r="E191" s="34" t="inlineStr">
        <is>
          <t>Acyclovir tablet</t>
        </is>
      </c>
      <c r="F191" s="34" t="inlineStr">
        <is>
          <t>Metronidazole gel</t>
        </is>
      </c>
      <c r="G191" s="34" t="inlineStr">
        <is>
          <t>Amoxicillin dry syrup</t>
        </is>
      </c>
      <c r="H191" s="34" t="inlineStr">
        <is>
          <t>Hydrocortisone oral paste</t>
        </is>
      </c>
      <c r="I191" s="33" t="n">
        <v>1</v>
      </c>
      <c r="J191" s="34"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91" s="35" t="n"/>
      <c r="L191" s="34" t="inlineStr">
        <is>
          <t>Superficial fungal</t>
        </is>
      </c>
      <c r="M191" s="35" t="inlineStr">
        <is>
          <t>Clinic</t>
        </is>
      </c>
      <c r="N191" s="34" t="inlineStr">
        <is>
          <t>ข้อ 2 (PLE_CC1_Key_Rx20_UBU.md)</t>
        </is>
      </c>
      <c r="O191" s="35" t="inlineStr">
        <is>
          <t>Mock</t>
        </is>
      </c>
      <c r="P191" s="35" t="inlineStr">
        <is>
          <t>Mock Rx20 UBU</t>
        </is>
      </c>
    </row>
    <row r="192" ht="13.2" customHeight="1" s="49">
      <c r="A192" s="33" t="n">
        <v>190</v>
      </c>
      <c r="B192" s="34" t="inlineStr">
        <is>
          <t>ยาในข้อใดไม่สามารถนำมาใช้รักษาโรคกลากได้</t>
        </is>
      </c>
      <c r="C192" s="35" t="n"/>
      <c r="D192" s="34" t="inlineStr">
        <is>
          <t>Terbinafine 1% cream</t>
        </is>
      </c>
      <c r="E192" s="34" t="inlineStr">
        <is>
          <t>Adapalene 0.1% gel</t>
        </is>
      </c>
      <c r="F192" s="34" t="inlineStr">
        <is>
          <t>Mupirocin 2% ointment</t>
        </is>
      </c>
      <c r="G192" s="34" t="inlineStr">
        <is>
          <t>Betamethasone dipropionate 0.05% cream</t>
        </is>
      </c>
      <c r="H192" s="34" t="inlineStr">
        <is>
          <t>Clotrimazole 1% cream</t>
        </is>
      </c>
      <c r="I192" s="33" t="inlineStr">
        <is>
          <t>1</t>
        </is>
      </c>
      <c r="J192" s="34"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35" t="n"/>
      <c r="L192" s="34" t="inlineStr">
        <is>
          <t>Superficial fungal</t>
        </is>
      </c>
      <c r="M192" s="35" t="inlineStr">
        <is>
          <t>Clinic</t>
        </is>
      </c>
      <c r="N192" s="34" t="inlineStr">
        <is>
          <t>ข้อ 54 (PLE_CC1_Key_Rx20_UBU.md)</t>
        </is>
      </c>
      <c r="O192" s="35" t="inlineStr">
        <is>
          <t>Mock</t>
        </is>
      </c>
      <c r="P192" s="35" t="inlineStr">
        <is>
          <t>Mock Rx20 UBU</t>
        </is>
      </c>
    </row>
    <row r="193" ht="13.2" customHeight="1" s="49">
      <c r="A193" s="33" t="n">
        <v>191</v>
      </c>
      <c r="B193" s="34" t="inlineStr">
        <is>
          <t>ถ้าหากเพื่อนเป็นเกลื้อนยาในข้อใดใช้ไม่ได้ผล</t>
        </is>
      </c>
      <c r="C193" s="35" t="n"/>
      <c r="D193" s="34" t="inlineStr">
        <is>
          <t>Betamethasone dipropionate 0.05% cream</t>
        </is>
      </c>
      <c r="E193" s="34" t="inlineStr">
        <is>
          <t>Clotrimazole 1% cream</t>
        </is>
      </c>
      <c r="F193" s="34" t="inlineStr">
        <is>
          <t>Hydrocortisone 1% cream</t>
        </is>
      </c>
      <c r="G193" s="34" t="inlineStr">
        <is>
          <t>Triamcinolone acetonide 0.1% cream</t>
        </is>
      </c>
      <c r="H193" s="34" t="inlineStr">
        <is>
          <t>Clobetasol propionate 0.05% cream</t>
        </is>
      </c>
      <c r="I193" s="33" t="inlineStr">
        <is>
          <t>1</t>
        </is>
      </c>
      <c r="J193"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35" t="n"/>
      <c r="L193" s="34" t="inlineStr">
        <is>
          <t>Superficial fungal</t>
        </is>
      </c>
      <c r="M193" s="35" t="inlineStr">
        <is>
          <t>Clinic</t>
        </is>
      </c>
      <c r="N193" s="34" t="inlineStr">
        <is>
          <t>ข้อ 55 (PLE_CC1_Key_Rx20_UBU.md)</t>
        </is>
      </c>
      <c r="O193" s="35" t="inlineStr">
        <is>
          <t>Mock</t>
        </is>
      </c>
      <c r="P193" s="35" t="inlineStr">
        <is>
          <t>Mock Rx20 UBU</t>
        </is>
      </c>
    </row>
    <row r="194" ht="13.2" customHeight="1" s="49">
      <c r="A194" s="33" t="n">
        <v>192</v>
      </c>
      <c r="B194" s="34" t="inlineStr">
        <is>
          <t>ชั้นผิวหนังชั้นใดที่มีบทบาทเป็น Main barrier / Rate-limiting barrier ในการควบคุมการดูดซึมของยาทาเข้าสู่ผิวหนัง</t>
        </is>
      </c>
      <c r="C194" s="35" t="n"/>
      <c r="D194" s="34" t="inlineStr">
        <is>
          <t>Stratum corneum</t>
        </is>
      </c>
      <c r="E194" s="34" t="inlineStr">
        <is>
          <t>Stratum lucidum</t>
        </is>
      </c>
      <c r="F194" s="34" t="inlineStr">
        <is>
          <t>Stratum granulosum</t>
        </is>
      </c>
      <c r="G194" s="34" t="inlineStr">
        <is>
          <t>Stratum spinosum</t>
        </is>
      </c>
      <c r="H194" s="34" t="inlineStr">
        <is>
          <t>Dermis</t>
        </is>
      </c>
      <c r="I194" s="33" t="n">
        <v>1</v>
      </c>
      <c r="J194"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35" t="n"/>
      <c r="L194" s="34" t="inlineStr">
        <is>
          <t>Transdermal &amp; Topical</t>
        </is>
      </c>
      <c r="M194" s="35" t="inlineStr">
        <is>
          <t>Clinic</t>
        </is>
      </c>
      <c r="N194" s="34" t="inlineStr">
        <is>
          <t>ข้อ 67 (PLE_CC1_Key_Rx20_UBU.md)</t>
        </is>
      </c>
      <c r="O194" s="35" t="inlineStr">
        <is>
          <t>Mock</t>
        </is>
      </c>
      <c r="P194" s="35" t="inlineStr">
        <is>
          <t>Mock Rx20 UBU</t>
        </is>
      </c>
    </row>
    <row r="195" ht="13.2" customHeight="1" s="49">
      <c r="A195" s="33" t="n">
        <v>193</v>
      </c>
      <c r="B195" s="34" t="inlineStr">
        <is>
          <t>ชั้นผิวหนังชั้นใดที่มีบทบาทสำคัญที่สุดในการขัดขวางและจำกัดอัตราการดูดซึมยาผ่านผิวหนัง (Rate-limiting barrier / Major barrier)</t>
        </is>
      </c>
      <c r="C195" s="35" t="n"/>
      <c r="D195" s="34" t="inlineStr">
        <is>
          <t>Stratum corneum</t>
        </is>
      </c>
      <c r="E195" s="34" t="inlineStr">
        <is>
          <t>Stratum spinosum</t>
        </is>
      </c>
      <c r="F195" s="34" t="inlineStr">
        <is>
          <t>Stratum granulosum</t>
        </is>
      </c>
      <c r="G195" s="34" t="inlineStr">
        <is>
          <t>Stratum basale</t>
        </is>
      </c>
      <c r="H195" s="34" t="inlineStr">
        <is>
          <t>Dermis layer</t>
        </is>
      </c>
      <c r="I195" s="33" t="n">
        <v>1</v>
      </c>
      <c r="J195" s="34"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95" s="35" t="n"/>
      <c r="L195" s="34" t="inlineStr">
        <is>
          <t>Transdermal &amp; Topical</t>
        </is>
      </c>
      <c r="M195" s="35" t="inlineStr">
        <is>
          <t>Clinic</t>
        </is>
      </c>
      <c r="N195" s="34" t="inlineStr">
        <is>
          <t>ข้อ 84 (PLE_CC1_Key_Rx20_UBU.md)</t>
        </is>
      </c>
      <c r="O195" s="35" t="inlineStr">
        <is>
          <t>Mock</t>
        </is>
      </c>
      <c r="P195" s="35" t="inlineStr">
        <is>
          <t>Mock Rx20 UBU</t>
        </is>
      </c>
    </row>
    <row r="196" ht="13.2" customHeight="1" s="49">
      <c r="A196" s="33" t="n">
        <v>194</v>
      </c>
      <c r="B196" s="34" t="inlineStr">
        <is>
          <t>การปฐมพยาบาลเบื้องต$นที่เหมาะสมที่สุดสำหรับผู$ป&amp;วยรายนี้คือข$อใด</t>
        </is>
      </c>
      <c r="C196" s="35" t="n"/>
      <c r="D196" s="34" t="inlineStr">
        <is>
          <t>ใช$ยาสีฟ[นทา</t>
        </is>
      </c>
      <c r="E196" s="34" t="inlineStr">
        <is>
          <t>ราดด$วยน้ำมันมะกอก</t>
        </is>
      </c>
      <c r="F196" s="34" t="inlineStr">
        <is>
          <t>ล$างด$วยน้ำเย็น</t>
        </is>
      </c>
      <c r="G196" s="34" t="inlineStr">
        <is>
          <t>ล$างด$วยนำเย็นสลับกับน้ำอุGน</t>
        </is>
      </c>
      <c r="H196" s="34" t="inlineStr">
        <is>
          <t>ล$างด$วยน้ำอุGน</t>
        </is>
      </c>
      <c r="I196" s="33" t="n">
        <v>3</v>
      </c>
      <c r="J196" s="34"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35" t="n"/>
      <c r="L196" s="34" t="inlineStr">
        <is>
          <t>Wound</t>
        </is>
      </c>
      <c r="M196" s="35" t="inlineStr">
        <is>
          <t>Clinic</t>
        </is>
      </c>
      <c r="N196" s="34" t="inlineStr">
        <is>
          <t>ข้อ 1 (PLE_CC1_Key_Rx20_UBU.md)</t>
        </is>
      </c>
      <c r="O196" s="35" t="inlineStr">
        <is>
          <t>Mock</t>
        </is>
      </c>
      <c r="P196" s="35" t="inlineStr">
        <is>
          <t>Mock Rx20 UBU</t>
        </is>
      </c>
    </row>
    <row r="197" ht="13.2" customHeight="1" s="49">
      <c r="A197" s="33" t="n">
        <v>195</v>
      </c>
      <c r="B197" s="34" t="inlineStr">
        <is>
          <t>ตGอมาตุGมน้ำแตก ผู$ป&amp;วยควรทำความสะอาดแผลด$วยสารตGอไปนี้ ยกเว$นข$อใด</t>
        </is>
      </c>
      <c r="C197" s="35" t="n"/>
      <c r="D197" s="34" t="inlineStr">
        <is>
          <t>Rubbing alcohol</t>
        </is>
      </c>
      <c r="E197" s="34" t="inlineStr">
        <is>
          <t>Chlorhexidine</t>
        </is>
      </c>
      <c r="F197" s="34" t="inlineStr">
        <is>
          <t>Irrigated normal saline solution</t>
        </is>
      </c>
      <c r="G197" s="34" t="inlineStr">
        <is>
          <t>Acetic acid</t>
        </is>
      </c>
      <c r="H197" s="34" t="inlineStr">
        <is>
          <t>Povidone iodine</t>
        </is>
      </c>
      <c r="I197" s="33" t="inlineStr">
        <is>
          <t>1</t>
        </is>
      </c>
      <c r="J197" s="34"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35" t="n"/>
      <c r="L197" s="34" t="inlineStr">
        <is>
          <t>Wound</t>
        </is>
      </c>
      <c r="M197" s="35" t="inlineStr">
        <is>
          <t>Clinic</t>
        </is>
      </c>
      <c r="N197" s="34" t="inlineStr">
        <is>
          <t>ข้อ 3 (PLE_CC1_Key_Rx20_UBU.md)</t>
        </is>
      </c>
      <c r="O197" s="35" t="inlineStr">
        <is>
          <t>Mock</t>
        </is>
      </c>
      <c r="P197" s="35" t="inlineStr">
        <is>
          <t>Mock Rx20 UBU</t>
        </is>
      </c>
    </row>
    <row r="198" ht="13.2" customHeight="1" s="49">
      <c r="A198" s="33" t="n">
        <v>196</v>
      </c>
      <c r="B198" s="34" t="inlineStr">
        <is>
          <t>ตGอมาพบวGา ผู$ป&amp;วยมีตุGมหนองเกิดขึ้นบริเวณแผล เชื้อสาเหตุที่พบได$บGอยที่สุดคือข$อใด</t>
        </is>
      </c>
      <c r="C198" s="35" t="n"/>
      <c r="D198" s="34" t="inlineStr">
        <is>
          <t>Streptococcus pyogenes</t>
        </is>
      </c>
      <c r="E198" s="34" t="inlineStr">
        <is>
          <t>Streptococcus pneumoniae</t>
        </is>
      </c>
      <c r="F198" s="34" t="inlineStr">
        <is>
          <t>Staphylococcus aureus</t>
        </is>
      </c>
      <c r="G198" s="34" t="inlineStr">
        <is>
          <t>Staphylococcus epidemidis</t>
        </is>
      </c>
      <c r="H198" s="34" t="inlineStr">
        <is>
          <t>Escherichia coli</t>
        </is>
      </c>
      <c r="I198" s="33" t="inlineStr">
        <is>
          <t>3</t>
        </is>
      </c>
      <c r="J198" s="34"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35" t="n"/>
      <c r="L198" s="34" t="inlineStr">
        <is>
          <t>Wound</t>
        </is>
      </c>
      <c r="M198" s="35" t="inlineStr">
        <is>
          <t>Clinic</t>
        </is>
      </c>
      <c r="N198" s="34" t="inlineStr">
        <is>
          <t>ข้อ 5 (PLE_CC1_Key_Rx20_UBU.md)</t>
        </is>
      </c>
      <c r="O198" s="35" t="inlineStr">
        <is>
          <t>Mock</t>
        </is>
      </c>
      <c r="P198" s="35" t="inlineStr">
        <is>
          <t>Mock Rx20 UBU</t>
        </is>
      </c>
    </row>
    <row r="199" ht="13.2" customHeight="1" s="49">
      <c r="A199" s="33" t="n">
        <v>197</v>
      </c>
      <c r="B199" s="34" t="inlineStr">
        <is>
          <t>ผู$ป&amp;วยควรได$รับยาปฏิชีวนะชนิดรับประทานตามข$อใด</t>
        </is>
      </c>
      <c r="C199" s="35" t="n"/>
      <c r="D199" s="34" t="inlineStr">
        <is>
          <t>Doxycycline</t>
        </is>
      </c>
      <c r="E199" s="34" t="inlineStr">
        <is>
          <t>Chloramphenicol</t>
        </is>
      </c>
      <c r="F199" s="34" t="inlineStr">
        <is>
          <t>Sulfacillin 250mg podlD ย 2 yน น</t>
        </is>
      </c>
      <c r="G199" s="34" t="inlineStr">
        <is>
          <t>Dicloxacillin</t>
        </is>
      </c>
      <c r="H199" s="34" t="inlineStr">
        <is>
          <t>Clindamycin 150 →ออmg po QlDEE 2 yน x.</t>
        </is>
      </c>
      <c r="I199" s="33" t="inlineStr">
        <is>
          <t>1</t>
        </is>
      </c>
      <c r="J199" s="34"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35" t="n"/>
      <c r="L199" s="34" t="inlineStr">
        <is>
          <t>Superficial fungal</t>
        </is>
      </c>
      <c r="M199" s="35" t="inlineStr">
        <is>
          <t>Clinic</t>
        </is>
      </c>
      <c r="N199" s="34" t="inlineStr">
        <is>
          <t>ข้อ 6 (PLE_CC1_Key_Rx20_UBU.md)</t>
        </is>
      </c>
      <c r="O199" s="35" t="inlineStr">
        <is>
          <t>Mock</t>
        </is>
      </c>
      <c r="P199" s="35" t="inlineStr">
        <is>
          <t>Mock Rx20 UBU</t>
        </is>
      </c>
    </row>
    <row r="200" ht="13.2" customHeight="1" s="49">
      <c r="A200" s="33" t="n">
        <v>198</v>
      </c>
      <c r="B200" s="34"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35" t="n"/>
      <c r="D200" s="34" t="inlineStr">
        <is>
          <t>Bacitracin</t>
        </is>
      </c>
      <c r="E200" s="34" t="inlineStr">
        <is>
          <t>Polymyxin</t>
        </is>
      </c>
      <c r="F200" s="34" t="inlineStr">
        <is>
          <t>Neomycin</t>
        </is>
      </c>
      <c r="G200" s="34" t="inlineStr">
        <is>
          <t>Mupirocin</t>
        </is>
      </c>
      <c r="H200" s="34" t="inlineStr">
        <is>
          <t>Chloramphenicol</t>
        </is>
      </c>
      <c r="I200" s="33" t="inlineStr">
        <is>
          <t>4</t>
        </is>
      </c>
      <c r="J200" s="34"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35" t="n"/>
      <c r="L200" s="34" t="inlineStr">
        <is>
          <t>Wound</t>
        </is>
      </c>
      <c r="M200" s="35" t="inlineStr">
        <is>
          <t>Clinic</t>
        </is>
      </c>
      <c r="N200" s="34" t="inlineStr">
        <is>
          <t>ข้อ 7 (PLE_CC1_Key_Rx20_UBU.md)</t>
        </is>
      </c>
      <c r="O200" s="35" t="inlineStr">
        <is>
          <t>Mock</t>
        </is>
      </c>
      <c r="P200" s="35" t="inlineStr">
        <is>
          <t>Mock Rx20 UBU</t>
        </is>
      </c>
    </row>
    <row r="201" ht="13.2" customHeight="1" s="49">
      <c r="A201" s="33" t="n">
        <v>199</v>
      </c>
      <c r="B201" s="34"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35" t="n"/>
      <c r="D201" s="34" t="inlineStr">
        <is>
          <t>Isotretinoin 10 mg OD</t>
        </is>
      </c>
      <c r="E201" s="34" t="inlineStr">
        <is>
          <t>Terbinafine 1% cream</t>
        </is>
      </c>
      <c r="F201" s="34" t="inlineStr">
        <is>
          <t>Adapalene 0.1% gel</t>
        </is>
      </c>
      <c r="G201" s="34" t="inlineStr">
        <is>
          <t>Mupirocin 2% ointment</t>
        </is>
      </c>
      <c r="H201" s="34" t="inlineStr">
        <is>
          <t>Betamethasone dipropionate 0.05% cream</t>
        </is>
      </c>
      <c r="I201" s="33" t="inlineStr">
        <is>
          <t>1</t>
        </is>
      </c>
      <c r="J201" s="34"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35" t="n"/>
      <c r="L201" s="34" t="inlineStr">
        <is>
          <t>Urticaria &amp; Angioedema</t>
        </is>
      </c>
      <c r="M201" s="35" t="inlineStr">
        <is>
          <t>Clinic</t>
        </is>
      </c>
      <c r="N201" s="34" t="inlineStr">
        <is>
          <t>ข้อ 78 (PLE_CC1_Key_Rx20_UBU.md)</t>
        </is>
      </c>
      <c r="O201" s="35" t="inlineStr">
        <is>
          <t>Mock</t>
        </is>
      </c>
      <c r="P201" s="35" t="inlineStr">
        <is>
          <t>Mock Rx20 UBU</t>
        </is>
      </c>
    </row>
    <row r="202" ht="13.2" customHeight="1" s="49">
      <c r="A202" s="33" t="n">
        <v>200</v>
      </c>
      <c r="B202" s="34" t="inlineStr">
        <is>
          <t>ลักษณะสิวข$างต$นจัดอยูGในความรุนแรงระดับใด</t>
        </is>
      </c>
      <c r="C202" s="35" t="n"/>
      <c r="D202" s="34" t="inlineStr">
        <is>
          <t>Mupirocin 2% ointment</t>
        </is>
      </c>
      <c r="E202" s="34" t="inlineStr">
        <is>
          <t>Betamethasone dipropionate 0.05% cream</t>
        </is>
      </c>
      <c r="F202" s="34" t="inlineStr">
        <is>
          <t>Clotrimazole 1% cream</t>
        </is>
      </c>
      <c r="G202" s="34" t="inlineStr">
        <is>
          <t>Hydrocortisone 1% cream</t>
        </is>
      </c>
      <c r="H202" s="34" t="inlineStr">
        <is>
          <t>Triamcinolone acetonide 0.1% cream</t>
        </is>
      </c>
      <c r="I202" s="33" t="inlineStr">
        <is>
          <t>1</t>
        </is>
      </c>
      <c r="J202" s="34"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35" t="n"/>
      <c r="L202" s="34" t="inlineStr">
        <is>
          <t>Acne</t>
        </is>
      </c>
      <c r="M202" s="35" t="inlineStr">
        <is>
          <t>Clinic</t>
        </is>
      </c>
      <c r="N202" s="34" t="inlineStr">
        <is>
          <t>ข้อ 1 (PLE_CC1_Key_Rx20_UBU.md)</t>
        </is>
      </c>
      <c r="O202" s="35" t="inlineStr">
        <is>
          <t>Mock</t>
        </is>
      </c>
      <c r="P202" s="35" t="inlineStr">
        <is>
          <t>Mock Rx20 UBU</t>
        </is>
      </c>
    </row>
    <row r="203" ht="13.2" customHeight="1" s="49">
      <c r="A203" s="33" t="n">
        <v>201</v>
      </c>
      <c r="B203" s="34" t="inlineStr">
        <is>
          <t>ผู้ป่วยวัยรุ่นมีสิวอุดตันเป็นหลัก (Comedonal acne) ยาทาชนิดใดที่เลือกใช้เป็นอันดับแรก (First-line topical monotherapy)</t>
        </is>
      </c>
      <c r="C203" s="35" t="n"/>
      <c r="D203" s="34" t="inlineStr">
        <is>
          <t>Topical Retinoid (เช่น Adapalene หรือ Tretinoin)</t>
        </is>
      </c>
      <c r="E203" s="34" t="inlineStr">
        <is>
          <t>Topical Clindamycin gel เดี่ยวๆ</t>
        </is>
      </c>
      <c r="F203" s="34" t="inlineStr">
        <is>
          <t>Oral Doxycycline</t>
        </is>
      </c>
      <c r="G203" s="34" t="inlineStr">
        <is>
          <t>Oral Isotretinoin</t>
        </is>
      </c>
      <c r="H203" s="34" t="inlineStr">
        <is>
          <t>Hydrocortisone 1% cream</t>
        </is>
      </c>
      <c r="I203" s="33" t="n">
        <v>1</v>
      </c>
      <c r="J203" s="34"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35" t="n"/>
      <c r="L203" s="34" t="inlineStr">
        <is>
          <t>Acne</t>
        </is>
      </c>
      <c r="M203" s="35" t="inlineStr">
        <is>
          <t>Clinic</t>
        </is>
      </c>
      <c r="N203" s="34" t="inlineStr">
        <is>
          <t>ข้อ 2 (PLE_CC1_Key_Rx20_UBU.md)</t>
        </is>
      </c>
      <c r="O203" s="35" t="inlineStr">
        <is>
          <t>Mock</t>
        </is>
      </c>
      <c r="P203" s="35" t="inlineStr">
        <is>
          <t>Mock Rx20 UBU</t>
        </is>
      </c>
    </row>
    <row r="204" ht="13.2" customHeight="1" s="49">
      <c r="A204" s="33" t="n">
        <v>202</v>
      </c>
      <c r="B204" s="34" t="inlineStr">
        <is>
          <t>เชื้อแบคทีเรียประจำถิ่นที่เจริญในรูขุมขนและมีบทบาทสำคัญในการกระตุ้นการอักเสบของสิว (Acne vulgaris) คือเชื้อใด</t>
        </is>
      </c>
      <c r="C204" s="35" t="n"/>
      <c r="D204" s="34" t="inlineStr">
        <is>
          <t>Cutibacterium acnes (Propionibacterium acnes)</t>
        </is>
      </c>
      <c r="E204" s="34" t="inlineStr">
        <is>
          <t>Staphylococcus epidermidis</t>
        </is>
      </c>
      <c r="F204" s="34" t="inlineStr">
        <is>
          <t>Malassezia furfur</t>
        </is>
      </c>
      <c r="G204" s="34" t="inlineStr">
        <is>
          <t>Streptococcus pyogenes</t>
        </is>
      </c>
      <c r="H204" s="34" t="inlineStr">
        <is>
          <t>Pseudomonas aeruginosa</t>
        </is>
      </c>
      <c r="I204" s="33" t="n">
        <v>1</v>
      </c>
      <c r="J204" s="34"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204" s="35" t="n"/>
      <c r="L204" s="34" t="inlineStr">
        <is>
          <t>Acne</t>
        </is>
      </c>
      <c r="M204" s="35" t="inlineStr">
        <is>
          <t>Clinic</t>
        </is>
      </c>
      <c r="N204" s="34" t="inlineStr">
        <is>
          <t>ข้อ 3 (PLE_CC1_Key_Rx20_UBU.md)</t>
        </is>
      </c>
      <c r="O204" s="35" t="inlineStr">
        <is>
          <t>Mock</t>
        </is>
      </c>
      <c r="P204" s="35" t="inlineStr">
        <is>
          <t>Mock Rx20 UBU</t>
        </is>
      </c>
    </row>
    <row r="205" ht="13.2" customHeight="1" s="49">
      <c r="A205" s="33" t="n">
        <v>203</v>
      </c>
      <c r="B205" s="34"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205" s="35" t="n"/>
      <c r="D205" s="34" t="inlineStr">
        <is>
          <t>สิวระดับปานกลาง (Moderate acne)</t>
        </is>
      </c>
      <c r="E205" s="34" t="inlineStr">
        <is>
          <t>สิวระดับเล็กน้อย (Mild acne)</t>
        </is>
      </c>
      <c r="F205" s="34" t="inlineStr">
        <is>
          <t>สิวระดับรุนแรง (Severe acne)</t>
        </is>
      </c>
      <c r="G205" s="34" t="inlineStr">
        <is>
          <t>สิวหัวช้าง (Nodulocystic acne)</t>
        </is>
      </c>
      <c r="H205" s="34" t="inlineStr">
        <is>
          <t>สิวที่เกิดจากยา (Drug-induced acne)</t>
        </is>
      </c>
      <c r="I205" s="33" t="n">
        <v>1</v>
      </c>
      <c r="J205" s="34"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205" s="35" t="n"/>
      <c r="L205" s="34" t="inlineStr">
        <is>
          <t>Acne</t>
        </is>
      </c>
      <c r="M205" s="35" t="inlineStr">
        <is>
          <t>Clinic</t>
        </is>
      </c>
      <c r="N205" s="34" t="inlineStr">
        <is>
          <t>ข้อ 4 (PLE_CC1_Key_Rx20_UBU.md)</t>
        </is>
      </c>
      <c r="O205" s="35" t="inlineStr">
        <is>
          <t>Mock</t>
        </is>
      </c>
      <c r="P205" s="35" t="inlineStr">
        <is>
          <t>Mock Rx20 UBU</t>
        </is>
      </c>
    </row>
    <row r="206" ht="13.2" customHeight="1" s="49">
      <c r="A206" s="33" t="n">
        <v>204</v>
      </c>
      <c r="B206" s="34" t="inlineStr">
        <is>
          <t>ข้อใดไม่ถูกต้องเกี่ยวกับยา Isotretinoin ชนิดรับประทานในการรักษาสิว</t>
        </is>
      </c>
      <c r="C206" s="35" t="n"/>
      <c r="D206" s="34" t="inlineStr">
        <is>
          <t>สามารถจ่ายให้กับหญิงวัยเจริญพันธุ์ได้ทันทีโดยไม่ต้องตรวจการตั้งครรภ์หรือคุมกำเนิด</t>
        </is>
      </c>
      <c r="E206" s="34" t="inlineStr">
        <is>
          <t>ควรรับประทานพร้อมอาหารหรือหลังอาหารทันทีเพื่อเพิ่มการดูดซึม</t>
        </is>
      </c>
      <c r="F206" s="34" t="inlineStr">
        <is>
          <t>ผลข้างเคียงเด่นคือ ริมฝีปากแห้ง ผิวแห้ง ตาแห้ง และเยื่อบุแห้ง</t>
        </is>
      </c>
      <c r="G206" s="34" t="inlineStr">
        <is>
          <t>อาจทำให้ระดับไตรกลีเซอไรด์และเอนไซม์การทำงานของตับในเลือดสูงขึ้นได้</t>
        </is>
      </c>
      <c r="H206" s="34" t="inlineStr">
        <is>
          <t>มีข้อห้ามใช้ร่วมกับยากลุ่ม Tetracyclines เนื่องจากเสี่ยงต่อภาวะ Pseudotumor cerebri</t>
        </is>
      </c>
      <c r="I206" s="33" t="n">
        <v>1</v>
      </c>
      <c r="J206" s="34"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35" t="n"/>
      <c r="L206" s="34" t="inlineStr">
        <is>
          <t>Acne</t>
        </is>
      </c>
      <c r="M206" s="35" t="inlineStr">
        <is>
          <t>Clinic</t>
        </is>
      </c>
      <c r="N206" s="34" t="inlineStr">
        <is>
          <t>ข้อ 6 (PLE_CC1_Key_Rx20_UBU.md)</t>
        </is>
      </c>
      <c r="O206" s="35" t="inlineStr">
        <is>
          <t>Mock</t>
        </is>
      </c>
      <c r="P206" s="35" t="inlineStr">
        <is>
          <t>Mock Rx20 UBU</t>
        </is>
      </c>
    </row>
    <row r="207" ht="13.2" customHeight="1" s="49">
      <c r="A207" s="33" t="n">
        <v>205</v>
      </c>
      <c r="B207" s="34"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207" s="35" t="n"/>
      <c r="D207" s="34" t="inlineStr">
        <is>
          <t>Pseudomonas aeruginosa</t>
        </is>
      </c>
      <c r="E207" s="34" t="inlineStr">
        <is>
          <t>Cutibacterium acnes</t>
        </is>
      </c>
      <c r="F207" s="34" t="inlineStr">
        <is>
          <t>Malassezia furfur</t>
        </is>
      </c>
      <c r="G207" s="34" t="inlineStr">
        <is>
          <t>Trichophyton rubrum</t>
        </is>
      </c>
      <c r="H207" s="34" t="inlineStr">
        <is>
          <t>Sarcoptes scabiei</t>
        </is>
      </c>
      <c r="I207" s="33" t="n">
        <v>1</v>
      </c>
      <c r="J207" s="34"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35" t="n"/>
      <c r="L207" s="34" t="inlineStr">
        <is>
          <t>Infectious Diseases</t>
        </is>
      </c>
      <c r="M207" s="35" t="inlineStr">
        <is>
          <t>Clinic</t>
        </is>
      </c>
      <c r="N207" s="34" t="inlineStr">
        <is>
          <t>ข้อ 25 (PLE_CC1_Key_Rx20_UBU.md)</t>
        </is>
      </c>
      <c r="O207" s="35" t="inlineStr">
        <is>
          <t>Mock</t>
        </is>
      </c>
      <c r="P207" s="35" t="inlineStr">
        <is>
          <t>Mock Rx20 UBU</t>
        </is>
      </c>
    </row>
    <row r="208" ht="13.2" customHeight="1" s="49">
      <c r="A208" s="33" t="n">
        <v>206</v>
      </c>
      <c r="B208" s="34"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208" s="35" t="n"/>
      <c r="D208" s="34" t="inlineStr">
        <is>
          <t>ยาอันตราย</t>
        </is>
      </c>
      <c r="E208" s="34" t="inlineStr">
        <is>
          <t>ยาควบคุมพิเศษ</t>
        </is>
      </c>
      <c r="F208" s="34" t="inlineStr">
        <is>
          <t>ยาสามัญประจำบ้านแผนปัจจุบัน</t>
        </is>
      </c>
      <c r="G208" s="34" t="inlineStr">
        <is>
          <t>ยาบรรจุเสร็จที่ไม่ใช่ยาอันตราย</t>
        </is>
      </c>
      <c r="H208" s="34" t="inlineStr">
        <is>
          <t>วัตถุออกฤทธิ์ต่อจิตและประสาทประเภท 4</t>
        </is>
      </c>
      <c r="I208" s="33" t="n">
        <v>1</v>
      </c>
      <c r="J208"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35" t="n"/>
      <c r="L208" s="34" t="inlineStr">
        <is>
          <t>Regulatory &amp; Quality</t>
        </is>
      </c>
      <c r="M208" s="35" t="inlineStr">
        <is>
          <t>Clinic</t>
        </is>
      </c>
      <c r="N208" s="34" t="inlineStr">
        <is>
          <t>ข้อ 3 (PLE_CC1_Key_Rx20_UBU.md)</t>
        </is>
      </c>
      <c r="O208" s="35" t="inlineStr">
        <is>
          <t>Mock</t>
        </is>
      </c>
      <c r="P208" s="35" t="inlineStr">
        <is>
          <t>Mock Rx20 UBU</t>
        </is>
      </c>
    </row>
    <row r="209" ht="13.2" customHeight="1" s="49">
      <c r="A209" s="33" t="n">
        <v>207</v>
      </c>
      <c r="B209" s="34"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209" s="35" t="n"/>
      <c r="D209" s="34" t="inlineStr">
        <is>
          <t>ไม่เกิน 1 มิลลิลิตร</t>
        </is>
      </c>
      <c r="E209" s="34" t="inlineStr">
        <is>
          <t>ไม่เกิน 2 ถึง 5 มิลลิลิตร (ขึ้นกับขนาดกล้ามเนื้อ)</t>
        </is>
      </c>
      <c r="F209" s="34" t="inlineStr">
        <is>
          <t>ไม่เกิน 10 มิลลิลิตร</t>
        </is>
      </c>
      <c r="G209" s="34" t="inlineStr">
        <is>
          <t>ไม่เกิน 15 มิลลิลิตร</t>
        </is>
      </c>
      <c r="H209" s="34" t="inlineStr">
        <is>
          <t>ไม่จำกัดปริมาตรหากฉีดช้าๆ</t>
        </is>
      </c>
      <c r="I209" s="33" t="n">
        <v>2</v>
      </c>
      <c r="J209" s="34"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35" t="n"/>
      <c r="L209" s="34" t="inlineStr">
        <is>
          <t>Pharmaceutics</t>
        </is>
      </c>
      <c r="M209" s="35" t="inlineStr">
        <is>
          <t>Clinic</t>
        </is>
      </c>
      <c r="N209" s="34" t="inlineStr">
        <is>
          <t>ข้อ 5 (PLE_CC1_Key_Rx20_UBU.md)</t>
        </is>
      </c>
      <c r="O209" s="35" t="inlineStr">
        <is>
          <t>Mock</t>
        </is>
      </c>
      <c r="P209" s="35" t="inlineStr">
        <is>
          <t>Mock Rx20 UBU</t>
        </is>
      </c>
    </row>
    <row r="210" ht="13.2" customHeight="1" s="49">
      <c r="A210" s="33" t="n">
        <v>208</v>
      </c>
      <c r="B210" s="34" t="inlineStr">
        <is>
          <t>ข$อใดไมGใชGวิธีการปฐมพยาบาลเบื้องต$นที่เหมาะสม</t>
        </is>
      </c>
      <c r="C210" s="35" t="n"/>
      <c r="D210" s="34" t="inlineStr">
        <is>
          <t>ล$างแผลด$วยน้ำสบูGปริมาณมาก</t>
        </is>
      </c>
      <c r="E210" s="34" t="inlineStr">
        <is>
          <t>เช็ดแผลด$วย Chlorhexidine</t>
        </is>
      </c>
      <c r="F210" s="34" t="inlineStr">
        <is>
          <t>เช็ดแผลด$วย Rubbing alcohol</t>
        </is>
      </c>
      <c r="G210" s="34" t="inlineStr">
        <is>
          <t>ทานยาแก$ปวด Paracetamol ได$ตามสมควร</t>
        </is>
      </c>
      <c r="H210" s="34" t="inlineStr">
        <is>
          <t>ทาครีม Clindamycin เพื่อฆGาเชื้อแบคทีเรีย (จากแนวทางการดำเนินงานปนองกันควบคุมโรคพิษสุนัขบ$า 2560)</t>
        </is>
      </c>
      <c r="I210" s="33" t="inlineStr">
        <is>
          <t>2</t>
        </is>
      </c>
      <c r="J210" s="34"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35" t="n"/>
      <c r="L210" s="34" t="inlineStr">
        <is>
          <t>Superficial fungal</t>
        </is>
      </c>
      <c r="M210" s="35" t="inlineStr">
        <is>
          <t>Clinic</t>
        </is>
      </c>
      <c r="N210" s="34" t="inlineStr">
        <is>
          <t>ข้อ 92 (PLE_CC1_Key_Rx20_UBU.md)</t>
        </is>
      </c>
      <c r="O210" s="35" t="inlineStr">
        <is>
          <t>Mock</t>
        </is>
      </c>
      <c r="P210" s="35" t="inlineStr">
        <is>
          <t>Mock Rx20 UBU</t>
        </is>
      </c>
    </row>
    <row r="211" ht="13.2" customHeight="1" s="49">
      <c r="A211" s="33" t="n">
        <v>209</v>
      </c>
      <c r="B211" s="34" t="inlineStr">
        <is>
          <t>ปัจจัยใดน่าจะเป็นสาเหตุที่ทำให้ผู้ป่วยเป็นโรคดังกล่าวมากที่สุด</t>
        </is>
      </c>
      <c r="C211" s="35" t="n"/>
      <c r="D211" s="34" t="inlineStr">
        <is>
          <t>ใส่เสื้อผ้าอับชื้น</t>
        </is>
      </c>
      <c r="E211" s="34" t="inlineStr">
        <is>
          <t>น้ำที่ใช้อาบไม่สะอาด</t>
        </is>
      </c>
      <c r="F211" s="34" t="inlineStr">
        <is>
          <t>เคยเป็นเริมที่ผิวหนัง</t>
        </is>
      </c>
      <c r="G211" s="34" t="inlineStr">
        <is>
          <t>สูบบุหรี่</t>
        </is>
      </c>
      <c r="H211" s="34" t="inlineStr">
        <is>
          <t>โรคความดันโลหิตสูง ตอบ ก. ใส่เสื้อผ้าอับชื้น</t>
        </is>
      </c>
      <c r="I211" s="33" t="inlineStr">
        <is>
          <t>1</t>
        </is>
      </c>
      <c r="J211" s="34"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35" t="n"/>
      <c r="L211" s="34" t="inlineStr">
        <is>
          <t>Superficial fungal</t>
        </is>
      </c>
      <c r="M211" s="35" t="inlineStr">
        <is>
          <t>Clinic</t>
        </is>
      </c>
      <c r="N211" s="34" t="inlineStr">
        <is>
          <t>ข้อ 2 (PLE_CC1_Key_Rx20_UBU.md)</t>
        </is>
      </c>
      <c r="O211" s="35" t="inlineStr">
        <is>
          <t>Mock</t>
        </is>
      </c>
      <c r="P211" s="35" t="inlineStr">
        <is>
          <t>Mock Rx20 UBU</t>
        </is>
      </c>
    </row>
    <row r="212" ht="13.2" customHeight="1" s="49">
      <c r="A212" s="33" t="n">
        <v>210</v>
      </c>
      <c r="B212" s="34" t="inlineStr">
        <is>
          <t>ยาที่ผู้ป่วยควรได้รับ</t>
        </is>
      </c>
      <c r="C212" s="35" t="n"/>
      <c r="D212" s="34" t="inlineStr">
        <is>
          <t>Griseofluvin</t>
        </is>
      </c>
      <c r="E212" s="34" t="inlineStr">
        <is>
          <t>Itraconazole</t>
        </is>
      </c>
      <c r="F212" s="34" t="inlineStr">
        <is>
          <t>Ketoclonazole</t>
        </is>
      </c>
      <c r="G212" s="34" t="inlineStr">
        <is>
          <t>Teribinafine</t>
        </is>
      </c>
      <c r="H212" s="34" t="inlineStr">
        <is>
          <t>Benzyl benzoate ตอบ ข. Itraconazole</t>
        </is>
      </c>
      <c r="I212" s="33" t="inlineStr">
        <is>
          <t>1</t>
        </is>
      </c>
      <c r="J212" s="34"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35" t="n"/>
      <c r="L212" s="34" t="inlineStr">
        <is>
          <t>Superficial fungal</t>
        </is>
      </c>
      <c r="M212" s="35" t="inlineStr">
        <is>
          <t>Clinic</t>
        </is>
      </c>
      <c r="N212" s="34" t="inlineStr">
        <is>
          <t>ข้อ 3 (PLE_CC1_Key_Rx20_UBU.md)</t>
        </is>
      </c>
      <c r="O212" s="35" t="inlineStr">
        <is>
          <t>Mock</t>
        </is>
      </c>
      <c r="P212" s="35" t="inlineStr">
        <is>
          <t>Mock Rx20 UBU</t>
        </is>
      </c>
    </row>
    <row r="213" ht="13.2" customHeight="1" s="49">
      <c r="A213" s="33" t="n">
        <v>211</v>
      </c>
      <c r="B213" s="34" t="inlineStr">
        <is>
          <t>ยาใดมีพิษต่อตับมากที่สุด</t>
        </is>
      </c>
      <c r="C213" s="35" t="n"/>
      <c r="D213" s="34" t="inlineStr">
        <is>
          <t>Griseofluvin</t>
        </is>
      </c>
      <c r="E213" s="34" t="inlineStr">
        <is>
          <t>Itraconazole</t>
        </is>
      </c>
      <c r="F213" s="34" t="inlineStr">
        <is>
          <t>Ketoclonazole</t>
        </is>
      </c>
      <c r="G213" s="34" t="inlineStr">
        <is>
          <t>Terbenafine</t>
        </is>
      </c>
      <c r="H213" s="34" t="inlineStr">
        <is>
          <t>… ตอบ ค. Ketoclonazole</t>
        </is>
      </c>
      <c r="I213" s="33" t="inlineStr">
        <is>
          <t>1</t>
        </is>
      </c>
      <c r="J213" s="34"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35" t="n"/>
      <c r="L213" s="34" t="inlineStr">
        <is>
          <t>Superficial fungal</t>
        </is>
      </c>
      <c r="M213" s="35" t="inlineStr">
        <is>
          <t>Clinic</t>
        </is>
      </c>
      <c r="N213" s="34" t="inlineStr">
        <is>
          <t>ข้อ 6 (PLE_CC1_Key_Rx20_UBU.md)</t>
        </is>
      </c>
      <c r="O213" s="35" t="inlineStr">
        <is>
          <t>Mock</t>
        </is>
      </c>
      <c r="P213" s="35" t="inlineStr">
        <is>
          <t>Mock Rx20 UBU</t>
        </is>
      </c>
    </row>
    <row r="214" ht="13.2" customHeight="1" s="49">
      <c r="A214" s="33" t="n">
        <v>212</v>
      </c>
      <c r="B214" s="34"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214" s="35" t="n"/>
      <c r="D214" s="34" t="inlineStr">
        <is>
          <t>Measles (โรคหัด)</t>
        </is>
      </c>
      <c r="E214" s="34" t="inlineStr">
        <is>
          <t>Rubella (หัดเยอรมัน)</t>
        </is>
      </c>
      <c r="F214" s="34" t="inlineStr">
        <is>
          <t>Chickenpox (อีสุกอีใส)</t>
        </is>
      </c>
      <c r="G214" s="34" t="inlineStr">
        <is>
          <t>Roseola infantum</t>
        </is>
      </c>
      <c r="H214" s="34" t="inlineStr">
        <is>
          <t>Scarlet fever</t>
        </is>
      </c>
      <c r="I214" s="33" t="n">
        <v>1</v>
      </c>
      <c r="J214" s="34"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35" t="n"/>
      <c r="L214" s="34" t="inlineStr">
        <is>
          <t>Viral Skin Infection</t>
        </is>
      </c>
      <c r="M214" s="35" t="inlineStr">
        <is>
          <t>Clinic</t>
        </is>
      </c>
      <c r="N214" s="34" t="inlineStr">
        <is>
          <t>ข้อ 5 (PLE_CC1_Key_Rx20_UBU.md)</t>
        </is>
      </c>
      <c r="O214" s="35" t="inlineStr">
        <is>
          <t>Mock</t>
        </is>
      </c>
      <c r="P214" s="35" t="inlineStr">
        <is>
          <t>Mock Rx20 UBU</t>
        </is>
      </c>
    </row>
    <row r="215" ht="13.2" customHeight="1" s="49">
      <c r="A215" s="33" t="n">
        <v>213</v>
      </c>
      <c r="B215" s="34" t="inlineStr">
        <is>
          <t>Norfloxacin ต่อมาผู้ป่วยมีอาการตกขาวซ้ำ มีอาการคัน แพทยวินิจฉัย เป็นตกขาวจากเชื้อรา จึงได้สั่งจายยา fluconazole ให้</t>
        </is>
      </c>
      <c r="C215" s="35" t="n"/>
      <c r="D215" s="34" t="inlineStr">
        <is>
          <t>Isotretinoin 10 mg OD</t>
        </is>
      </c>
      <c r="E215" s="34" t="inlineStr">
        <is>
          <t>Terbinafine 1% cream</t>
        </is>
      </c>
      <c r="F215" s="34" t="inlineStr">
        <is>
          <t>Adapalene 0.1% gel</t>
        </is>
      </c>
      <c r="G215" s="34" t="inlineStr">
        <is>
          <t>Mupirocin 2% ointment</t>
        </is>
      </c>
      <c r="H215" s="34" t="inlineStr">
        <is>
          <t>Betamethasone dipropionate 0.05% cream</t>
        </is>
      </c>
      <c r="I215" s="33" t="inlineStr">
        <is>
          <t>5</t>
        </is>
      </c>
      <c r="J215" s="34"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35" t="n"/>
      <c r="L215" s="34" t="inlineStr">
        <is>
          <t>Superficial fungal</t>
        </is>
      </c>
      <c r="M215" s="35" t="inlineStr">
        <is>
          <t>Clinic</t>
        </is>
      </c>
      <c r="N215" s="34" t="inlineStr">
        <is>
          <t>ข้อ 5 (PLE_CC1_Key_Rx20_UBU.md)</t>
        </is>
      </c>
      <c r="O215" s="35" t="inlineStr">
        <is>
          <t>Mock</t>
        </is>
      </c>
      <c r="P215" s="35" t="inlineStr">
        <is>
          <t>Mock Rx20 UBU</t>
        </is>
      </c>
    </row>
    <row r="216" ht="13.2" customHeight="1" s="49">
      <c r="A216" s="33" t="n">
        <v>214</v>
      </c>
      <c r="B216" s="34" t="inlineStr">
        <is>
          <t>ข้อใดน่าจะเป็นสาเหตุของ Toxic epidermal necrolyisis นี้</t>
        </is>
      </c>
      <c r="C216" s="35" t="n"/>
      <c r="D216" s="34" t="inlineStr">
        <is>
          <t>Mupirocin 2% ointment</t>
        </is>
      </c>
      <c r="E216" s="34" t="inlineStr">
        <is>
          <t>Betamethasone dipropionate 0.05% cream</t>
        </is>
      </c>
      <c r="F216" s="34" t="inlineStr">
        <is>
          <t>Clotrimazole 1% cream</t>
        </is>
      </c>
      <c r="G216" s="34" t="inlineStr">
        <is>
          <t>Hydrocortisone 1% cream</t>
        </is>
      </c>
      <c r="H216" s="34" t="inlineStr">
        <is>
          <t>Triamcinolone acetonide 0.1% cream</t>
        </is>
      </c>
      <c r="I216" s="33" t="inlineStr">
        <is>
          <t>1</t>
        </is>
      </c>
      <c r="J216" s="34"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35" t="n"/>
      <c r="L216" s="34" t="inlineStr">
        <is>
          <t>Superficial fungal</t>
        </is>
      </c>
      <c r="M216" s="35" t="inlineStr">
        <is>
          <t>Clinic</t>
        </is>
      </c>
      <c r="N216" s="34" t="inlineStr">
        <is>
          <t>ข้อ 1 (PLE_CC1_Key_Rx20_UBU.md)</t>
        </is>
      </c>
      <c r="O216" s="35" t="inlineStr">
        <is>
          <t>Mock</t>
        </is>
      </c>
      <c r="P216" s="35" t="inlineStr">
        <is>
          <t>Mock Rx20 UBU</t>
        </is>
      </c>
    </row>
    <row r="217" ht="13.2" customHeight="1" s="49">
      <c r="A217" s="33" t="n">
        <v>215</v>
      </c>
      <c r="B217" s="34" t="inlineStr">
        <is>
          <t>ข้อใดไม่ใช่ลักษณะที่แพทย์ใช้แยกภาวะ Toxic Epidermal Necrolysis (TEN) ออกจาก Stevens-Johnson Syndrome (SJS)</t>
        </is>
      </c>
      <c r="C217" s="35" t="n"/>
      <c r="D217" s="34" t="inlineStr">
        <is>
          <t>พื้นที่ผิวหนังหลุดลอก (Detachment of BSA) มากกว่า 30%</t>
        </is>
      </c>
      <c r="E217" s="34" t="inlineStr">
        <is>
          <t>อาการแสดงของ Nikolsky sign ให้ผลบวก</t>
        </is>
      </c>
      <c r="F217" s="34" t="inlineStr">
        <is>
          <t>อัตราการเสียชีวิต (Mortality rate) ของ TEN สูงกว่า SJS อย่างมีนัยสำคัญ</t>
        </is>
      </c>
      <c r="G217" s="34" t="inlineStr">
        <is>
          <t>รอยโรคในเยื่อบุ (Mucosal involvement) รุนแรงและกว้างขวางกว่า</t>
        </is>
      </c>
      <c r="H217" s="34" t="inlineStr">
        <is>
          <t>การเกิดผื่นเป็นผลมาจากปฏิกิริยา Type I IgE-mediated hypersensitivity</t>
        </is>
      </c>
      <c r="I217" s="33" t="n">
        <v>5</v>
      </c>
      <c r="J217" s="34"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35" t="n"/>
      <c r="L217" s="34" t="inlineStr">
        <is>
          <t>ADR &amp; Allergy</t>
        </is>
      </c>
      <c r="M217" s="35" t="inlineStr">
        <is>
          <t>Clinic</t>
        </is>
      </c>
      <c r="N217" s="34" t="inlineStr">
        <is>
          <t>ข้อ 2 (PLE_CC1_Key_Rx20_UBU.md)</t>
        </is>
      </c>
      <c r="O217" s="35" t="inlineStr">
        <is>
          <t>Mock</t>
        </is>
      </c>
      <c r="P217" s="35" t="inlineStr">
        <is>
          <t>Mock Rx20 UBU</t>
        </is>
      </c>
    </row>
    <row r="218" ht="13.2" customHeight="1" s="49">
      <c r="A218" s="33" t="n">
        <v>216</v>
      </c>
      <c r="B218" s="34"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218" s="35" t="n"/>
      <c r="D218" s="34" t="inlineStr">
        <is>
          <t>Toxic Epidermal Necrolysis (TEN)</t>
        </is>
      </c>
      <c r="E218" s="34" t="inlineStr">
        <is>
          <t>Stevens-Johnson Syndrome (SJS)</t>
        </is>
      </c>
      <c r="F218" s="34" t="inlineStr">
        <is>
          <t>SJS/TEN overlap</t>
        </is>
      </c>
      <c r="G218" s="34" t="inlineStr">
        <is>
          <t>Exfoliative dermatitis</t>
        </is>
      </c>
      <c r="H218" s="34" t="inlineStr">
        <is>
          <t>Staphylococcal Scalded Skin Syndrome (SSSS)</t>
        </is>
      </c>
      <c r="I218" s="33" t="n">
        <v>1</v>
      </c>
      <c r="J218" s="34"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218" s="35" t="n"/>
      <c r="L218" s="34" t="inlineStr">
        <is>
          <t>ADR &amp; Allergy</t>
        </is>
      </c>
      <c r="M218" s="35" t="inlineStr">
        <is>
          <t>Clinic</t>
        </is>
      </c>
      <c r="N218" s="34" t="inlineStr">
        <is>
          <t>ข้อ 2 (PLE_CC1_Key_Rx20_UBU.md)</t>
        </is>
      </c>
      <c r="O218" s="35" t="inlineStr">
        <is>
          <t>Mock</t>
        </is>
      </c>
      <c r="P218" s="35" t="inlineStr">
        <is>
          <t>Mock Rx20 UBU</t>
        </is>
      </c>
    </row>
    <row r="219" ht="13.2" customHeight="1" s="49">
      <c r="A219" s="33" t="n">
        <v>217</v>
      </c>
      <c r="B219" s="34" t="inlineStr">
        <is>
          <t>เหตุผลสำคัญที่สุดในการทำการทดสอบทางผิวหนัง (Skin test) ก่อนให้เซรุ่มแก้พิษงูที่เตรียมจากม้า (Equine antivenom) คือข้อใด</t>
        </is>
      </c>
      <c r="C219" s="35" t="n"/>
      <c r="D219" s="34" t="inlineStr">
        <is>
          <t>เพื่อประเมินความเสี่ยงต่อการเกิด Immediate IgE-mediated anaphylaxis จากโปรตีนแปลกปลอมของม้า</t>
        </is>
      </c>
      <c r="E219" s="34" t="inlineStr">
        <is>
          <t>เพื่อตรวจวัดระดับภูมิต้านทานต่อพิษงูที่มีอยู่เดิมในร่างกายผู้ป่วย</t>
        </is>
      </c>
      <c r="F219" s="34" t="inlineStr">
        <is>
          <t>เพื่อคำนวณขนาดยาเซรุ่มที่ต้องใช้ในการรักษาให้แม่นยำขึ้น</t>
        </is>
      </c>
      <c r="G219" s="34" t="inlineStr">
        <is>
          <t>เพื่อป้องกันการเกิดภาวะไตวายเฉียบพลันจากพิษงู</t>
        </is>
      </c>
      <c r="H219" s="34" t="inlineStr">
        <is>
          <t>เพื่อทดสอบประสิทธิภาพในการทำลายพิษงูของเซรุ่ม</t>
        </is>
      </c>
      <c r="I219" s="33" t="n">
        <v>1</v>
      </c>
      <c r="J219" s="34"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35" t="n"/>
      <c r="L219" s="34" t="inlineStr">
        <is>
          <t>Toxicology &amp; ADR</t>
        </is>
      </c>
      <c r="M219" s="35" t="inlineStr">
        <is>
          <t>Clinic</t>
        </is>
      </c>
      <c r="N219" s="34" t="inlineStr">
        <is>
          <t>ข้อ 1 (PLE_CC1_Key_Rx20_UBU.md)</t>
        </is>
      </c>
      <c r="O219" s="35" t="inlineStr">
        <is>
          <t>Mock</t>
        </is>
      </c>
      <c r="P219" s="35" t="inlineStr">
        <is>
          <t>Mock Rx20 UBU</t>
        </is>
      </c>
    </row>
    <row r="220" ht="13.2" customHeight="1" s="49">
      <c r="A220" s="33" t="n">
        <v>218</v>
      </c>
      <c r="B220" s="34" t="inlineStr">
        <is>
          <t>ข้อใดต่อไปนี้ถูกต้องเกี่ยวกับเกลื้อน</t>
        </is>
      </c>
      <c r="C220" s="35" t="n"/>
      <c r="D220" s="34" t="inlineStr">
        <is>
          <t>เกิดจากเชื้อ Malassezia furfur</t>
        </is>
      </c>
      <c r="E220" s="34" t="inlineStr">
        <is>
          <t>หากมีอาการรุนแรง จะเป็นขุย แดง คัน</t>
        </is>
      </c>
      <c r="F220" s="34" t="inlineStr">
        <is>
          <t>เมื่อทดสอบด้วย 10% KOH แล้วนาไปส่องกล้องจุลทรรศน์ จะเห็น long pseudohyphae</t>
        </is>
      </c>
      <c r="G220" s="34" t="inlineStr">
        <is>
          <t>ใช้ยาทา Topical selenium sulfide ในการรักษา</t>
        </is>
      </c>
      <c r="H220" s="34" t="inlineStr">
        <is>
          <t>หากเป็นโรคบ่อยๆ ควรได้รับยาป้องกัน</t>
        </is>
      </c>
      <c r="I220" s="33" t="inlineStr">
        <is>
          <t>1</t>
        </is>
      </c>
      <c r="J220" s="34"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35" t="n"/>
      <c r="L220" s="34" t="inlineStr">
        <is>
          <t>Superficial fungal</t>
        </is>
      </c>
      <c r="M220" s="35" t="inlineStr">
        <is>
          <t>Clinic</t>
        </is>
      </c>
      <c r="N220" s="34" t="inlineStr">
        <is>
          <t>ข้อ 11 (PLE_CC1_Key_Rx20_UBU.md)</t>
        </is>
      </c>
      <c r="O220" s="35" t="inlineStr">
        <is>
          <t>Mock</t>
        </is>
      </c>
      <c r="P220" s="35" t="inlineStr">
        <is>
          <t>Mock Rx20 UBU</t>
        </is>
      </c>
    </row>
    <row r="221" ht="13.2" customHeight="1" s="49">
      <c r="A221" s="33" t="n">
        <v>219</v>
      </c>
      <c r="B221" s="34" t="inlineStr">
        <is>
          <t>หากไม่มียา Fluocinolone acetonide 0.01% เภสัชกรสามารถจ่ายยาใดแทนได้</t>
        </is>
      </c>
      <c r="C221" s="35" t="n"/>
      <c r="D221" s="34" t="inlineStr">
        <is>
          <t>Betamethasone dipropionate 0.05%</t>
        </is>
      </c>
      <c r="E221" s="34" t="inlineStr">
        <is>
          <t>Clobetasol propionate 0.05%</t>
        </is>
      </c>
      <c r="F221" s="34" t="inlineStr">
        <is>
          <t>Dexosimethasone 0.05%</t>
        </is>
      </c>
      <c r="G221" s="34" t="inlineStr">
        <is>
          <t>Triamcinolone acetonide 0.1%</t>
        </is>
      </c>
      <c r="H221" s="34" t="inlineStr">
        <is>
          <t>Hydrocortisone acetate 0.5% คำอธิบาย</t>
        </is>
      </c>
      <c r="I221" s="33" t="inlineStr">
        <is>
          <t>5</t>
        </is>
      </c>
      <c r="J221" s="34"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35" t="n"/>
      <c r="L221" s="34" t="inlineStr">
        <is>
          <t>Superficial fungal</t>
        </is>
      </c>
      <c r="M221" s="35" t="inlineStr">
        <is>
          <t>Clinic</t>
        </is>
      </c>
      <c r="N221" s="34" t="inlineStr">
        <is>
          <t>ข้อ 93 (PLE_CC1_Key_Rx20_UBU.md)</t>
        </is>
      </c>
      <c r="O221" s="35" t="inlineStr">
        <is>
          <t>Mock</t>
        </is>
      </c>
      <c r="P221" s="35" t="inlineStr">
        <is>
          <t>Mock Rx20 UBU</t>
        </is>
      </c>
    </row>
    <row r="222" ht="13.2" customHeight="1" s="49">
      <c r="A222" s="33" t="n">
        <v>220</v>
      </c>
      <c r="B222" s="34" t="inlineStr">
        <is>
          <t>ผู้ป่วยควรได้รับยาในข้อใดเพิ่ม</t>
        </is>
      </c>
      <c r="C222" s="35" t="n"/>
      <c r="D222" s="34" t="inlineStr">
        <is>
          <t>Topical tretinoin</t>
        </is>
      </c>
      <c r="E222" s="34" t="inlineStr">
        <is>
          <t>Oral tretinoin</t>
        </is>
      </c>
      <c r="F222" s="34" t="inlineStr">
        <is>
          <t>Oral antibiotic</t>
        </is>
      </c>
      <c r="G222" s="34" t="inlineStr">
        <is>
          <t>contraceptive pills (Progestin only)</t>
        </is>
      </c>
      <c r="H222" s="34" t="inlineStr">
        <is>
          <t>Combined oral contraceptives ที่มีฤทธิ์ anti-androgen</t>
        </is>
      </c>
      <c r="I222" s="33" t="inlineStr">
        <is>
          <t>1</t>
        </is>
      </c>
      <c r="J222" s="34"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35" t="n"/>
      <c r="L222" s="34" t="inlineStr">
        <is>
          <t>Superficial fungal</t>
        </is>
      </c>
      <c r="M222" s="35" t="inlineStr">
        <is>
          <t>Clinic</t>
        </is>
      </c>
      <c r="N222" s="34" t="inlineStr">
        <is>
          <t>ข้อ 2 (PLE_CC1_Key_Rx20_UBU.md)</t>
        </is>
      </c>
      <c r="O222" s="35" t="inlineStr">
        <is>
          <t>Mock</t>
        </is>
      </c>
      <c r="P222" s="35" t="inlineStr">
        <is>
          <t>Mock Rx20 UBU</t>
        </is>
      </c>
    </row>
    <row r="223" ht="13.2" customHeight="1" s="49">
      <c r="A223" s="33" t="n">
        <v>221</v>
      </c>
      <c r="B223" s="34" t="inlineStr">
        <is>
          <t>ผลข้างเคียงข้อใดไม่ใช่ผลข้างเคียงของ Topical tretinoin</t>
        </is>
      </c>
      <c r="C223" s="35" t="n"/>
      <c r="D223" s="34" t="inlineStr">
        <is>
          <t>Acne sores</t>
        </is>
      </c>
      <c r="E223" s="34" t="inlineStr">
        <is>
          <t>Erythema</t>
        </is>
      </c>
      <c r="F223" s="34" t="inlineStr">
        <is>
          <t>Peeling</t>
        </is>
      </c>
      <c r="G223" s="34" t="inlineStr">
        <is>
          <t>Phototoxicity</t>
        </is>
      </c>
      <c r="H223" s="34" t="inlineStr">
        <is>
          <t>Skin hyperpigmentation</t>
        </is>
      </c>
      <c r="I223" s="33" t="inlineStr">
        <is>
          <t>1</t>
        </is>
      </c>
      <c r="J223" s="34"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35" t="n"/>
      <c r="L223" s="34" t="inlineStr">
        <is>
          <t>Superficial fungal</t>
        </is>
      </c>
      <c r="M223" s="35" t="inlineStr">
        <is>
          <t>Clinic</t>
        </is>
      </c>
      <c r="N223" s="34" t="inlineStr">
        <is>
          <t>ข้อ 3 (PLE_CC1_Key_Rx20_UBU.md)</t>
        </is>
      </c>
      <c r="O223" s="35" t="inlineStr">
        <is>
          <t>Mock</t>
        </is>
      </c>
      <c r="P223" s="35" t="inlineStr">
        <is>
          <t>Mock Rx20 UBU</t>
        </is>
      </c>
    </row>
    <row r="224" ht="13.2" customHeight="1" s="49">
      <c r="A224" s="33" t="n">
        <v>222</v>
      </c>
      <c r="B224" s="34" t="inlineStr">
        <is>
          <t>ศึกษาเปรียบเทียบความคุ้มค่าของการใช้ clotrimazole 500 mg OD กับ clotrimazole 100 mg 6 days ใช้แนวทางการศึกษาแบบไหนดีที่สุด</t>
        </is>
      </c>
      <c r="C224" s="35" t="n"/>
      <c r="D224" s="34" t="inlineStr">
        <is>
          <t>Cost analysis</t>
        </is>
      </c>
      <c r="E224" s="34" t="inlineStr">
        <is>
          <t>Cost benefit analysis</t>
        </is>
      </c>
      <c r="F224" s="34" t="inlineStr">
        <is>
          <t>Cost minimize analysis</t>
        </is>
      </c>
      <c r="G224" s="34" t="inlineStr">
        <is>
          <t>Cost-Effectiveness Analysis (CEA)</t>
        </is>
      </c>
      <c r="H224" s="34" t="inlineStr">
        <is>
          <t>Cost-Utility Analysis (CUA)</t>
        </is>
      </c>
      <c r="I224" s="33" t="n">
        <v>4</v>
      </c>
      <c r="J224" s="34"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35" t="n"/>
      <c r="L224" s="34" t="inlineStr">
        <is>
          <t>Pharmacoeconomics</t>
        </is>
      </c>
      <c r="M224" s="35" t="inlineStr">
        <is>
          <t>Clinic</t>
        </is>
      </c>
      <c r="N224" s="34" t="inlineStr">
        <is>
          <t>ข้อ 36 (PLE_CC1_Key_Rx20_UBU.md)</t>
        </is>
      </c>
      <c r="O224" s="35" t="inlineStr">
        <is>
          <t>Mock</t>
        </is>
      </c>
      <c r="P224" s="35" t="inlineStr">
        <is>
          <t>Mock Rx20 UBU</t>
        </is>
      </c>
    </row>
    <row r="225" ht="13.2" customHeight="1" s="49">
      <c r="A225" t="n">
        <v>223</v>
      </c>
      <c r="B22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D225" t="inlineStr">
        <is>
          <t>Clindamycin 1% topical solution</t>
        </is>
      </c>
      <c r="E225" t="inlineStr">
        <is>
          <t>Mupirocin 2% ointment</t>
        </is>
      </c>
      <c r="F225" t="inlineStr">
        <is>
          <t>Gentamicin 0.1% cream</t>
        </is>
      </c>
      <c r="G225" t="inlineStr">
        <is>
          <t>Silver sulfadiazine cream</t>
        </is>
      </c>
      <c r="H225" t="inlineStr">
        <is>
          <t>Acyclovir 5% cream</t>
        </is>
      </c>
      <c r="I225" t="n">
        <v>1</v>
      </c>
      <c r="J22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L225" t="inlineStr">
        <is>
          <t>Dermatologic Comorbidities</t>
        </is>
      </c>
      <c r="M225" t="inlineStr">
        <is>
          <t>Clinic</t>
        </is>
      </c>
      <c r="N225" t="inlineStr">
        <is>
          <t>PLE_CC1_2567_Set1_Key ข้อ 57</t>
        </is>
      </c>
    </row>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Q187"/>
  <sheetViews>
    <sheetView workbookViewId="0">
      <pane ySplit="2" topLeftCell="A164" activePane="bottomLeft" state="frozen"/>
      <selection pane="bottomLeft" activeCell="A3" sqref="A3:P187"/>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21.6" customHeight="1" s="49">
      <c r="A3" s="33" t="n">
        <v>1</v>
      </c>
      <c r="B3" s="34"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35" t="n"/>
      <c r="D3" s="34" t="inlineStr">
        <is>
          <t>Glipizide 5 mg OD</t>
        </is>
      </c>
      <c r="E3" s="34" t="inlineStr">
        <is>
          <t>Metformin 500 mg BID</t>
        </is>
      </c>
      <c r="F3" s="34" t="inlineStr">
        <is>
          <t>Pioglitazone 15 mg OD</t>
        </is>
      </c>
      <c r="G3" s="34" t="inlineStr">
        <is>
          <t>Sitagliptin 100 mg OD</t>
        </is>
      </c>
      <c r="H3" s="34" t="inlineStr">
        <is>
          <t>Insulin glargine 10 units SC bedtime</t>
        </is>
      </c>
      <c r="I3" s="33" t="inlineStr">
        <is>
          <t>2</t>
        </is>
      </c>
      <c r="J3" s="34"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35" t="n"/>
      <c r="L3" s="34" t="inlineStr">
        <is>
          <t>Diabetes mellitus</t>
        </is>
      </c>
      <c r="M3" s="35" t="inlineStr">
        <is>
          <t>Clinic</t>
        </is>
      </c>
      <c r="N3" s="34" t="inlineStr">
        <is>
          <t>ADA Standards of Care</t>
        </is>
      </c>
      <c r="O3" s="35" t="inlineStr">
        <is>
          <t>ข้อสอบจริง</t>
        </is>
      </c>
      <c r="P3" s="33" t="inlineStr">
        <is>
          <t>2566</t>
        </is>
      </c>
    </row>
    <row r="4" ht="13.2" customHeight="1" s="49">
      <c r="A4" s="33" t="n">
        <v>2</v>
      </c>
      <c r="B4"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35" t="n"/>
      <c r="D4" s="34" t="inlineStr">
        <is>
          <t>Blood glucose &gt; 150 mg/dL</t>
        </is>
      </c>
      <c r="E4" s="34" t="inlineStr">
        <is>
          <t>HbA1c &lt; 7%</t>
        </is>
      </c>
      <c r="F4" s="34" t="inlineStr">
        <is>
          <t>ปัสสาวะมากกว่า 3 ลิตร/วัน</t>
        </is>
      </c>
      <c r="G4" s="34" t="inlineStr">
        <is>
          <t>Insulin ในเลือดต่ำ</t>
        </is>
      </c>
      <c r="H4" s="34" t="inlineStr">
        <is>
          <t>Glucose tolerance test &gt; 200 mg/dL</t>
        </is>
      </c>
      <c r="I4" s="33" t="inlineStr">
        <is>
          <t>5</t>
        </is>
      </c>
      <c r="J4" s="34"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35" t="n"/>
      <c r="L4" s="34" t="inlineStr">
        <is>
          <t>Diabetes mellitus</t>
        </is>
      </c>
      <c r="M4" s="35" t="inlineStr">
        <is>
          <t>Clinic</t>
        </is>
      </c>
      <c r="N4" s="34" t="inlineStr">
        <is>
          <t>ข้อ 1 ชุด 1 (เฉลยข้อ จ)</t>
        </is>
      </c>
      <c r="O4" s="35" t="inlineStr">
        <is>
          <t>Mock</t>
        </is>
      </c>
      <c r="P4" s="35" t="inlineStr">
        <is>
          <t>ชุด 1</t>
        </is>
      </c>
    </row>
    <row r="5" ht="13.2" customHeight="1" s="49">
      <c r="A5" s="33" t="n">
        <v>3</v>
      </c>
      <c r="B5"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35" t="n"/>
      <c r="D5" s="34" t="inlineStr">
        <is>
          <t>Hypoglycemia</t>
        </is>
      </c>
      <c r="E5" s="34" t="inlineStr">
        <is>
          <t>Hyperglycemia</t>
        </is>
      </c>
      <c r="F5" s="34" t="inlineStr">
        <is>
          <t>Hypervolemia</t>
        </is>
      </c>
      <c r="G5" s="34" t="inlineStr">
        <is>
          <t>Hypovolemia</t>
        </is>
      </c>
      <c r="H5" s="34" t="inlineStr">
        <is>
          <t>Hypertension</t>
        </is>
      </c>
      <c r="I5" s="33" t="inlineStr">
        <is>
          <t>1</t>
        </is>
      </c>
      <c r="J5" s="34"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35" t="n"/>
      <c r="L5" s="34" t="inlineStr">
        <is>
          <t>Diabetes mellitus</t>
        </is>
      </c>
      <c r="M5" s="35" t="inlineStr">
        <is>
          <t>Clinic</t>
        </is>
      </c>
      <c r="N5" s="34" t="inlineStr">
        <is>
          <t>ข้อ 2 ชุด 1 (เฉลยข้อ ก)</t>
        </is>
      </c>
      <c r="O5" s="35" t="inlineStr">
        <is>
          <t>Mock</t>
        </is>
      </c>
      <c r="P5" s="35" t="inlineStr">
        <is>
          <t>ชุด 1</t>
        </is>
      </c>
    </row>
    <row r="6" ht="13.2" customHeight="1" s="49">
      <c r="A6" s="33" t="n">
        <v>4</v>
      </c>
      <c r="B6"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35" t="n"/>
      <c r="D6" s="34" t="inlineStr">
        <is>
          <t>หยุดยา แล้วไปพบแพทย์</t>
        </is>
      </c>
      <c r="E6" s="34" t="inlineStr">
        <is>
          <t>ลดขนาดยา</t>
        </is>
      </c>
      <c r="F6" s="34" t="inlineStr">
        <is>
          <t>ให้ดื่มน้ำหวาน</t>
        </is>
      </c>
      <c r="G6" s="34" t="inlineStr">
        <is>
          <t>เพิ่มขนาดยา</t>
        </is>
      </c>
      <c r="H6" s="34" t="inlineStr">
        <is>
          <t>งดการดื่มกาแฟ</t>
        </is>
      </c>
      <c r="I6" s="33" t="inlineStr">
        <is>
          <t>3</t>
        </is>
      </c>
      <c r="J6" s="34"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35" t="n"/>
      <c r="L6" s="34" t="inlineStr">
        <is>
          <t>Diabetes mellitus</t>
        </is>
      </c>
      <c r="M6" s="35" t="inlineStr">
        <is>
          <t>Clinic</t>
        </is>
      </c>
      <c r="N6" s="34" t="inlineStr">
        <is>
          <t>ข้อ 3 ชุด 1 (เฉลยข้อ ค)</t>
        </is>
      </c>
      <c r="O6" s="35" t="inlineStr">
        <is>
          <t>Mock</t>
        </is>
      </c>
      <c r="P6" s="35" t="inlineStr">
        <is>
          <t>ชุด 1</t>
        </is>
      </c>
    </row>
    <row r="7" ht="13.2" customHeight="1" s="49">
      <c r="A7" s="33" t="n">
        <v>5</v>
      </c>
      <c r="B7" s="34" t="inlineStr">
        <is>
          <t>ข้อใด ไม่ใช่ ภาวะแทรกซ้อนระยะยาวของโรคเบาหวาน</t>
        </is>
      </c>
      <c r="C7" s="35" t="n"/>
      <c r="D7" s="34" t="inlineStr">
        <is>
          <t>Retinopathy</t>
        </is>
      </c>
      <c r="E7" s="34" t="inlineStr">
        <is>
          <t>Nephropathy</t>
        </is>
      </c>
      <c r="F7" s="34" t="inlineStr">
        <is>
          <t>Neuropathy</t>
        </is>
      </c>
      <c r="G7" s="34" t="inlineStr">
        <is>
          <t>Glaucoma</t>
        </is>
      </c>
      <c r="H7" s="34" t="inlineStr">
        <is>
          <t>Atherosclerosis</t>
        </is>
      </c>
      <c r="I7" s="33" t="n">
        <v>4</v>
      </c>
      <c r="J7" s="34"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35" t="n"/>
      <c r="L7" s="34" t="inlineStr">
        <is>
          <t>Diabetes mellitus</t>
        </is>
      </c>
      <c r="M7" s="35" t="inlineStr">
        <is>
          <t>Clinic</t>
        </is>
      </c>
      <c r="N7" s="34" t="inlineStr">
        <is>
          <t>ข้อ 4 ชุด 1 (เฉลยข้อ )</t>
        </is>
      </c>
      <c r="O7" s="35" t="inlineStr">
        <is>
          <t>Mock</t>
        </is>
      </c>
      <c r="P7" s="35" t="inlineStr">
        <is>
          <t>ชุด 1</t>
        </is>
      </c>
    </row>
    <row r="8" ht="13.2" customHeight="1" s="49">
      <c r="A8" s="33" t="n">
        <v>6</v>
      </c>
      <c r="B8" s="34" t="inlineStr">
        <is>
          <t>ในโรงพยาบาลมี glipizide MR 30 mg แต่แพทย์ต้องการใช้ 15 mg สามารถแบ่งได้หรือไม่</t>
        </is>
      </c>
      <c r="C8" s="35" t="n"/>
      <c r="D8" s="34" t="inlineStr">
        <is>
          <t>แบ่งได้ เพราะได้ปริมาณยาเท่ากัน</t>
        </is>
      </c>
      <c r="E8" s="34" t="inlineStr">
        <is>
          <t>แบ่งได้ หักแบ่งแล้วละลายน้ำ</t>
        </is>
      </c>
      <c r="F8" s="34" t="inlineStr">
        <is>
          <t>แบ่งไม่ได้ เพราะมีผลต่อการปลดปล่อยยา</t>
        </is>
      </c>
      <c r="G8" s="34" t="inlineStr">
        <is>
          <t>แบ่งไม่ได้ เพราะตัวยาที่ได้อาจไม่เท่ากัน</t>
        </is>
      </c>
      <c r="H8" s="34" t="inlineStr">
        <is>
          <t>แบ่งไม่ได้ เพราะยาสลายตัวเมื่อสัมผัสสิ่งแวดล้อม</t>
        </is>
      </c>
      <c r="I8" s="33" t="inlineStr">
        <is>
          <t>3</t>
        </is>
      </c>
      <c r="J8" s="34"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35" t="n"/>
      <c r="L8" s="34" t="inlineStr">
        <is>
          <t>Diabetes mellitus</t>
        </is>
      </c>
      <c r="M8" s="35" t="inlineStr">
        <is>
          <t>Clinic</t>
        </is>
      </c>
      <c r="N8" s="34" t="inlineStr">
        <is>
          <t>ข้อ 5 ชุด 1 (เฉลยข้อ ค)</t>
        </is>
      </c>
      <c r="O8" s="35" t="inlineStr">
        <is>
          <t>Mock</t>
        </is>
      </c>
      <c r="P8" s="35" t="inlineStr">
        <is>
          <t>ชุด 1</t>
        </is>
      </c>
    </row>
    <row r="9" ht="13.2" customHeight="1" s="49">
      <c r="A9" s="33" t="n">
        <v>7</v>
      </c>
      <c r="B9" s="34" t="inlineStr">
        <is>
          <t>ข้อใดคือกลไกการออกฤทธิ์ของยา chlorpropamide</t>
        </is>
      </c>
      <c r="C9" s="35" t="n"/>
      <c r="D9" s="34" t="inlineStr">
        <is>
          <t>กระตุ้นการหลั่งอินซูลิน</t>
        </is>
      </c>
      <c r="E9" s="34" t="inlineStr">
        <is>
          <t>เพิ่มความไวของอินซูลินที่กล้ามเนื้อ</t>
        </is>
      </c>
      <c r="F9" s="34" t="inlineStr">
        <is>
          <t>ลดการดูดซึมน้ำตาลในทางเดินอาหาร</t>
        </is>
      </c>
      <c r="G9" s="34" t="inlineStr">
        <is>
          <t>ยับยั้งการย่อยน้ำตาลในลำไส้</t>
        </is>
      </c>
      <c r="H9" s="34" t="inlineStr">
        <is>
          <t>ลดการสร้างน้ำตาลกลูโคสในตับ</t>
        </is>
      </c>
      <c r="I9" s="33" t="inlineStr">
        <is>
          <t>1</t>
        </is>
      </c>
      <c r="J9" s="34"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35" t="n"/>
      <c r="L9" s="34" t="inlineStr">
        <is>
          <t>Diabetes mellitus</t>
        </is>
      </c>
      <c r="M9" s="35" t="inlineStr">
        <is>
          <t>Clinic</t>
        </is>
      </c>
      <c r="N9" s="34" t="inlineStr">
        <is>
          <t>ข้อ 6 ชุด 1 (เฉลยข้อ ก)</t>
        </is>
      </c>
      <c r="O9" s="35" t="inlineStr">
        <is>
          <t>Mock</t>
        </is>
      </c>
      <c r="P9" s="35" t="inlineStr">
        <is>
          <t>ชุด 1</t>
        </is>
      </c>
    </row>
    <row r="10" ht="13.2" customHeight="1" s="49">
      <c r="A10" s="33" t="n">
        <v>8</v>
      </c>
      <c r="B10" s="34" t="inlineStr">
        <is>
          <t>ยาฉีดอินซูลินในข้อใดที่ออกฤทธิ์แบบ intermediate</t>
        </is>
      </c>
      <c r="C10" s="35" t="n"/>
      <c r="D10" s="34" t="inlineStr">
        <is>
          <t>Regular insulin</t>
        </is>
      </c>
      <c r="E10" s="34" t="inlineStr">
        <is>
          <t>Neutral insulin</t>
        </is>
      </c>
      <c r="F10" s="34" t="inlineStr">
        <is>
          <t>NPH insulin</t>
        </is>
      </c>
      <c r="G10" s="34" t="inlineStr">
        <is>
          <t>Insulin lispro</t>
        </is>
      </c>
      <c r="H10" s="34" t="inlineStr">
        <is>
          <t>Insulin glargine</t>
        </is>
      </c>
      <c r="I10" s="33" t="inlineStr">
        <is>
          <t>3</t>
        </is>
      </c>
      <c r="J10" s="34"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35" t="n"/>
      <c r="L10" s="34" t="inlineStr">
        <is>
          <t>Diabetes mellitus</t>
        </is>
      </c>
      <c r="M10" s="35" t="inlineStr">
        <is>
          <t>Clinic</t>
        </is>
      </c>
      <c r="N10" s="34" t="inlineStr">
        <is>
          <t>ข้อ 7 ชุด 1 (เฉลยข้อ ค)</t>
        </is>
      </c>
      <c r="O10" s="35" t="inlineStr">
        <is>
          <t>Mock</t>
        </is>
      </c>
      <c r="P10" s="35" t="inlineStr">
        <is>
          <t>ชุด 1</t>
        </is>
      </c>
    </row>
    <row r="11" ht="13.2" customHeight="1" s="49">
      <c r="A11" s="33" t="n">
        <v>9</v>
      </c>
      <c r="B11" s="34"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35" t="n"/>
      <c r="D11" s="34" t="inlineStr">
        <is>
          <t>DM type 2</t>
        </is>
      </c>
      <c r="E11" s="34" t="inlineStr">
        <is>
          <t>DM type 1</t>
        </is>
      </c>
      <c r="F11" s="34" t="inlineStr">
        <is>
          <t>Gestational DM</t>
        </is>
      </c>
      <c r="G11" s="34" t="inlineStr">
        <is>
          <t>Classification DM</t>
        </is>
      </c>
      <c r="H11" s="34" t="inlineStr">
        <is>
          <t>DM type 3</t>
        </is>
      </c>
      <c r="I11" s="33" t="inlineStr">
        <is>
          <t>1</t>
        </is>
      </c>
      <c r="J11" s="34"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35" t="n"/>
      <c r="L11" s="34" t="inlineStr">
        <is>
          <t>Diabetes mellitus</t>
        </is>
      </c>
      <c r="M11" s="35" t="inlineStr">
        <is>
          <t>Clinic</t>
        </is>
      </c>
      <c r="N11" s="34" t="inlineStr">
        <is>
          <t>ข้อ 8 ชุด 1 (เฉลยข้อ ก)</t>
        </is>
      </c>
      <c r="O11" s="35" t="inlineStr">
        <is>
          <t>Mock</t>
        </is>
      </c>
      <c r="P11" s="35" t="inlineStr">
        <is>
          <t>ชุด 1</t>
        </is>
      </c>
    </row>
    <row r="12" ht="13.2" customHeight="1" s="49">
      <c r="A12" s="33" t="n">
        <v>10</v>
      </c>
      <c r="B12" s="34" t="inlineStr">
        <is>
          <t>Drug of choice ในการรักษา DM ตาม ADA Guideline คือยาใด</t>
        </is>
      </c>
      <c r="C12" s="35" t="n"/>
      <c r="D12" s="34" t="inlineStr">
        <is>
          <t>Metformin</t>
        </is>
      </c>
      <c r="E12" s="34" t="inlineStr">
        <is>
          <t>Sulfonylurea</t>
        </is>
      </c>
      <c r="F12" s="34" t="inlineStr">
        <is>
          <t>TZDs</t>
        </is>
      </c>
      <c r="G12" s="34" t="inlineStr">
        <is>
          <t>Insulin</t>
        </is>
      </c>
      <c r="H12" s="34" t="inlineStr">
        <is>
          <t>Alpha-glucosidase</t>
        </is>
      </c>
      <c r="I12" s="33" t="inlineStr">
        <is>
          <t>1</t>
        </is>
      </c>
      <c r="J12" s="34"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35" t="n"/>
      <c r="L12" s="34" t="inlineStr">
        <is>
          <t>Diabetes mellitus</t>
        </is>
      </c>
      <c r="M12" s="35" t="inlineStr">
        <is>
          <t>Clinic</t>
        </is>
      </c>
      <c r="N12" s="34" t="inlineStr">
        <is>
          <t>ข้อ 9 ชุด 1 (เฉลยข้อ ก)</t>
        </is>
      </c>
      <c r="O12" s="35" t="inlineStr">
        <is>
          <t>Mock</t>
        </is>
      </c>
      <c r="P12" s="35" t="inlineStr">
        <is>
          <t>ชุด 1</t>
        </is>
      </c>
    </row>
    <row r="13" ht="13.2" customHeight="1" s="49">
      <c r="A13" s="33" t="n">
        <v>11</v>
      </c>
      <c r="B13" s="34" t="inlineStr">
        <is>
          <t>เป้าหมายของโรคเบาหวานในผู้ป่วยทั่วไป ตาม ADA Guideline คือ</t>
        </is>
      </c>
      <c r="C13" s="35" t="n"/>
      <c r="D13" s="34" t="inlineStr">
        <is>
          <t>HbA1C &lt; 6.5</t>
        </is>
      </c>
      <c r="E13" s="34" t="inlineStr">
        <is>
          <t>HbA1C &lt; 7</t>
        </is>
      </c>
      <c r="F13" s="34" t="inlineStr">
        <is>
          <t>HbA1C &lt; 7.5</t>
        </is>
      </c>
      <c r="G13" s="34" t="inlineStr">
        <is>
          <t>HbA1C &lt; 8</t>
        </is>
      </c>
      <c r="H13" s="34" t="inlineStr">
        <is>
          <t>HbA1C &lt; 8.5</t>
        </is>
      </c>
      <c r="I13" s="33" t="inlineStr">
        <is>
          <t>2</t>
        </is>
      </c>
      <c r="J13" s="34"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35" t="n"/>
      <c r="L13" s="34" t="inlineStr">
        <is>
          <t>Diabetes mellitus</t>
        </is>
      </c>
      <c r="M13" s="35" t="inlineStr">
        <is>
          <t>Clinic</t>
        </is>
      </c>
      <c r="N13" s="34" t="inlineStr">
        <is>
          <t>ข้อ 10 ชุด 1 (เฉลยข้อ ข)</t>
        </is>
      </c>
      <c r="O13" s="35" t="inlineStr">
        <is>
          <t>Mock</t>
        </is>
      </c>
      <c r="P13" s="35" t="inlineStr">
        <is>
          <t>ชุด 1</t>
        </is>
      </c>
    </row>
    <row r="14" ht="13.2" customHeight="1" s="49">
      <c r="A14" s="33" t="n">
        <v>12</v>
      </c>
      <c r="B14" s="34" t="inlineStr">
        <is>
          <t>ข้อใดไม่ใช่ S/E ของยาลดระดับน้ำตาลชนิดรับประทาน</t>
        </is>
      </c>
      <c r="C14" s="35" t="n"/>
      <c r="D14" s="34" t="inlineStr">
        <is>
          <t>Lipoatrophy</t>
        </is>
      </c>
      <c r="E14" s="34" t="inlineStr">
        <is>
          <t>Hypoglycemia</t>
        </is>
      </c>
      <c r="F14" s="34" t="inlineStr">
        <is>
          <t>Ketonuria</t>
        </is>
      </c>
      <c r="G14" s="34" t="inlineStr">
        <is>
          <t>Hepatotoxic</t>
        </is>
      </c>
      <c r="H14" s="34" t="inlineStr">
        <is>
          <t>Lactic acidosis</t>
        </is>
      </c>
      <c r="I14" s="33" t="inlineStr">
        <is>
          <t>1</t>
        </is>
      </c>
      <c r="J14" s="34"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35" t="n"/>
      <c r="L14" s="34" t="inlineStr">
        <is>
          <t>Diabetes mellitus</t>
        </is>
      </c>
      <c r="M14" s="35" t="inlineStr">
        <is>
          <t>Clinic</t>
        </is>
      </c>
      <c r="N14" s="34" t="inlineStr">
        <is>
          <t>ข้อ 11 ชุด 1 (เฉลยข้อ ก)</t>
        </is>
      </c>
      <c r="O14" s="35" t="inlineStr">
        <is>
          <t>Mock</t>
        </is>
      </c>
      <c r="P14" s="35" t="inlineStr">
        <is>
          <t>ชุด 1</t>
        </is>
      </c>
    </row>
    <row r="15" ht="13.2" customHeight="1" s="49">
      <c r="A15" s="33" t="n">
        <v>13</v>
      </c>
      <c r="B15" s="34"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35" t="n"/>
      <c r="D15" s="34" t="inlineStr">
        <is>
          <t>Rapid acting</t>
        </is>
      </c>
      <c r="E15" s="34" t="inlineStr">
        <is>
          <t>Short acting</t>
        </is>
      </c>
      <c r="F15" s="34" t="inlineStr">
        <is>
          <t>Inhaler</t>
        </is>
      </c>
      <c r="G15" s="34" t="inlineStr">
        <is>
          <t>Long acting</t>
        </is>
      </c>
      <c r="H15" s="34" t="inlineStr">
        <is>
          <t>Intermediate</t>
        </is>
      </c>
      <c r="I15" s="33" t="inlineStr">
        <is>
          <t>4</t>
        </is>
      </c>
      <c r="J15" s="34"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35" t="n"/>
      <c r="L15" s="34" t="inlineStr">
        <is>
          <t>Diabetes mellitus</t>
        </is>
      </c>
      <c r="M15" s="35" t="inlineStr">
        <is>
          <t>Clinic</t>
        </is>
      </c>
      <c r="N15" s="34" t="inlineStr">
        <is>
          <t>ข้อ 12 ชุด 1 (เฉลยข้อ ง)</t>
        </is>
      </c>
      <c r="O15" s="35" t="inlineStr">
        <is>
          <t>Mock</t>
        </is>
      </c>
      <c r="P15" s="35" t="inlineStr">
        <is>
          <t>ชุด 1</t>
        </is>
      </c>
    </row>
    <row r="16" ht="13.2" customHeight="1" s="49">
      <c r="A16" s="33" t="n">
        <v>14</v>
      </c>
      <c r="B16"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35" t="n"/>
      <c r="D16" s="34" t="inlineStr">
        <is>
          <t>พ่อ แม่มีประวัติเป็นโรคเบาหวานและความดันโลหิตสูง</t>
        </is>
      </c>
      <c r="E16" s="34" t="inlineStr">
        <is>
          <t>แม่เสียชีวิตด้วยโรคหัวใจและหลอดเลือด</t>
        </is>
      </c>
      <c r="F16" s="34" t="inlineStr">
        <is>
          <t>มีประวัติชอบสูบบุหรี่</t>
        </is>
      </c>
      <c r="G16" s="34" t="inlineStr">
        <is>
          <t>ออกกำลังกาย 1-2 ครั้งต่อเดือน</t>
        </is>
      </c>
      <c r="H16" s="34" t="inlineStr">
        <is>
          <t>ชอบรับประทานอาหารเค็ม</t>
        </is>
      </c>
      <c r="I16" s="33" t="inlineStr">
        <is>
          <t>2</t>
        </is>
      </c>
      <c r="J16" s="34"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35" t="n"/>
      <c r="L16" s="34" t="inlineStr">
        <is>
          <t>Diabetes mellitus</t>
        </is>
      </c>
      <c r="M16" s="35" t="inlineStr">
        <is>
          <t>Clinic</t>
        </is>
      </c>
      <c r="N16" s="34" t="inlineStr">
        <is>
          <t>ข้อ 13 ชุด 1 (เฉลยข้อ ข)</t>
        </is>
      </c>
      <c r="O16" s="35" t="inlineStr">
        <is>
          <t>Mock</t>
        </is>
      </c>
      <c r="P16" s="35" t="inlineStr">
        <is>
          <t>ชุด 1</t>
        </is>
      </c>
    </row>
    <row r="17" ht="13.2" customHeight="1" s="49">
      <c r="A17" s="33" t="n">
        <v>15</v>
      </c>
      <c r="B17"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35" t="n"/>
      <c r="D17" s="34" t="inlineStr">
        <is>
          <t>แม่เป็นเบาหวานและความดัน</t>
        </is>
      </c>
      <c r="E17" s="34" t="inlineStr">
        <is>
          <t>แม่ตายด้วยโรคหัวใจขาดเลือด</t>
        </is>
      </c>
      <c r="F17" s="34" t="inlineStr">
        <is>
          <t>สูบบุหรี่วันละ 20 มวน</t>
        </is>
      </c>
      <c r="G17" s="34" t="inlineStr">
        <is>
          <t>ออกกำลังกาย 1-2 ครั้ง/เดือน</t>
        </is>
      </c>
      <c r="H17" s="34" t="inlineStr">
        <is>
          <t>ดื่มไวน์ 1-2 แก้ว/เดือน</t>
        </is>
      </c>
      <c r="I17" s="33" t="inlineStr">
        <is>
          <t>1</t>
        </is>
      </c>
      <c r="J17" s="34"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35" t="n"/>
      <c r="L17" s="34" t="inlineStr">
        <is>
          <t>Diabetes mellitus</t>
        </is>
      </c>
      <c r="M17" s="35" t="inlineStr">
        <is>
          <t>Clinic</t>
        </is>
      </c>
      <c r="N17" s="34" t="inlineStr">
        <is>
          <t>ข้อ 14 ชุด 1 (เฉลยข้อ ก)</t>
        </is>
      </c>
      <c r="O17" s="35" t="inlineStr">
        <is>
          <t>Mock</t>
        </is>
      </c>
      <c r="P17" s="35" t="inlineStr">
        <is>
          <t>ชุด 1</t>
        </is>
      </c>
    </row>
    <row r="18" ht="13.2" customHeight="1" s="49">
      <c r="A18" s="33" t="n">
        <v>16</v>
      </c>
      <c r="B18"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35" t="n"/>
      <c r="D18" s="34" t="inlineStr">
        <is>
          <t>งดสูบบุหรี่</t>
        </is>
      </c>
      <c r="E18" s="34" t="inlineStr">
        <is>
          <t>ลดอาหารเค็ม</t>
        </is>
      </c>
      <c r="F18" s="34" t="inlineStr">
        <is>
          <t>ลดน้ำหนัก</t>
        </is>
      </c>
      <c r="G18" s="34" t="inlineStr">
        <is>
          <t>ออกกำลังกายเพิ่มเติม</t>
        </is>
      </c>
      <c r="H18" s="34" t="inlineStr">
        <is>
          <t>ลดการบริโภคน้ำตาล</t>
        </is>
      </c>
      <c r="I18" s="33" t="inlineStr">
        <is>
          <t>2</t>
        </is>
      </c>
      <c r="J18" s="34"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35" t="n"/>
      <c r="L18" s="34" t="inlineStr">
        <is>
          <t>Diabetes mellitus</t>
        </is>
      </c>
      <c r="M18" s="35" t="inlineStr">
        <is>
          <t>Clinic</t>
        </is>
      </c>
      <c r="N18" s="34" t="inlineStr">
        <is>
          <t>ข้อ 15 ชุด 1 (เฉลยข้อ ข)</t>
        </is>
      </c>
      <c r="O18" s="35" t="inlineStr">
        <is>
          <t>Mock</t>
        </is>
      </c>
      <c r="P18" s="35" t="inlineStr">
        <is>
          <t>ชุด 1</t>
        </is>
      </c>
    </row>
    <row r="19" ht="13.2" customHeight="1" s="49">
      <c r="A19" s="33" t="n">
        <v>17</v>
      </c>
      <c r="B19"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35" t="n"/>
      <c r="D19" s="34" t="inlineStr">
        <is>
          <t>ผู้ป่วยเป็น pre-diabetes ให้เปลี่ยนพฤติกรรมการกิน และคอยตรวจเป็นประจำทุก 1-3 ปี</t>
        </is>
      </c>
      <c r="E19" s="34" t="inlineStr">
        <is>
          <t>สงสัยว่าผู้ป่วยเป็นเบาหวาน แนะนำให้ออกกำลังกาย</t>
        </is>
      </c>
      <c r="F19" s="34" t="inlineStr">
        <is>
          <t>เป็น DM type 2 ต้องรีบให้ยาพร้อมปรับเปลี่ยนพฤติกรรมเพื่อรักษาผู้ป่วย</t>
        </is>
      </c>
      <c r="G19" s="34" t="inlineStr">
        <is>
          <t>ผู้ป่วยเป็น pre-diabetes แนะนำให้มาเจาะเลือดทุก 3 ปี</t>
        </is>
      </c>
      <c r="H19" s="34" t="inlineStr">
        <is>
          <t>ผู้ป่วยเป็น DM type 2 ให้รีบส่งต่อผู้ป่วย</t>
        </is>
      </c>
      <c r="I19" s="33" t="inlineStr">
        <is>
          <t>3</t>
        </is>
      </c>
      <c r="J19" s="34"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35" t="n"/>
      <c r="L19" s="34" t="inlineStr">
        <is>
          <t>Diabetes mellitus</t>
        </is>
      </c>
      <c r="M19" s="35" t="inlineStr">
        <is>
          <t>Clinic</t>
        </is>
      </c>
      <c r="N19" s="34" t="inlineStr">
        <is>
          <t>ข้อ 16 ชุด 1 (เฉลยข้อ ค)</t>
        </is>
      </c>
      <c r="O19" s="35" t="inlineStr">
        <is>
          <t>Mock</t>
        </is>
      </c>
      <c r="P19" s="35" t="inlineStr">
        <is>
          <t>ชุด 1</t>
        </is>
      </c>
    </row>
    <row r="20" ht="13.2" customHeight="1" s="49">
      <c r="A20" s="33" t="n">
        <v>18</v>
      </c>
      <c r="B20" s="34" t="inlineStr">
        <is>
          <t>2 ปีต่อมา ผู้ป่วยมาพบแพทย์ มีค่า Lab ดังนี้
FBS 210 mg% จ่าย Metformin 1x2 60
ค่าผลปฏิบัติการใดที่บ่งบอกว่าผู้ป่วยเป็น hyperglycemia</t>
        </is>
      </c>
      <c r="C20" s="35" t="n"/>
      <c r="D20" s="34" t="inlineStr">
        <is>
          <t>FBS 210%</t>
        </is>
      </c>
      <c r="E20" s="34" t="inlineStr">
        <is>
          <t>Cholesterol</t>
        </is>
      </c>
      <c r="F20" s="34" t="inlineStr">
        <is>
          <t>LDL</t>
        </is>
      </c>
      <c r="G20" s="34" t="inlineStr">
        <is>
          <t>HDL 35%</t>
        </is>
      </c>
      <c r="H20" s="34" t="inlineStr">
        <is>
          <t>TGS</t>
        </is>
      </c>
      <c r="I20" s="33" t="inlineStr">
        <is>
          <t>1</t>
        </is>
      </c>
      <c r="J20" s="34"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35" t="n"/>
      <c r="L20" s="34" t="inlineStr">
        <is>
          <t>Diabetes mellitus</t>
        </is>
      </c>
      <c r="M20" s="35" t="inlineStr">
        <is>
          <t>Clinic</t>
        </is>
      </c>
      <c r="N20" s="34" t="inlineStr">
        <is>
          <t>ข้อ 17 ชุด 1 (เฉลยข้อ ก)</t>
        </is>
      </c>
      <c r="O20" s="35" t="inlineStr">
        <is>
          <t>Mock</t>
        </is>
      </c>
      <c r="P20" s="35" t="inlineStr">
        <is>
          <t>ชุด 1</t>
        </is>
      </c>
    </row>
    <row r="21" ht="13.2" customHeight="1" s="49">
      <c r="A21" s="33" t="n">
        <v>19</v>
      </c>
      <c r="B21" s="34" t="inlineStr">
        <is>
          <t>2 ปีต่อมา ผู้ป่วยมาพบแพทย์ มีค่า Lab ดังนี้
FBS 210 mg% จ่าย Metformin 1x2 60
ยาที่แพทย์สั่งจ่ายอยู่ในกลุ่มใด</t>
        </is>
      </c>
      <c r="C21" s="35" t="n"/>
      <c r="D21" s="34" t="inlineStr">
        <is>
          <t>Biguanide</t>
        </is>
      </c>
      <c r="E21" s="34" t="inlineStr">
        <is>
          <t>Glitazone</t>
        </is>
      </c>
      <c r="F21" s="34" t="inlineStr">
        <is>
          <t>Sulfonylurea</t>
        </is>
      </c>
      <c r="G21" s="34" t="inlineStr">
        <is>
          <t>GLP-1 analogue</t>
        </is>
      </c>
      <c r="H21" s="34" t="inlineStr">
        <is>
          <t>Incretin analogue</t>
        </is>
      </c>
      <c r="I21" s="33" t="inlineStr">
        <is>
          <t>1</t>
        </is>
      </c>
      <c r="J21" s="34"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35" t="n"/>
      <c r="L21" s="34" t="inlineStr">
        <is>
          <t>Diabetes mellitus</t>
        </is>
      </c>
      <c r="M21" s="35" t="inlineStr">
        <is>
          <t>Clinic</t>
        </is>
      </c>
      <c r="N21" s="34" t="inlineStr">
        <is>
          <t>ข้อ 18 ชุด 1 (เฉลยข้อ ก)</t>
        </is>
      </c>
      <c r="O21" s="35" t="inlineStr">
        <is>
          <t>Mock</t>
        </is>
      </c>
      <c r="P21" s="35" t="inlineStr">
        <is>
          <t>ชุด 1</t>
        </is>
      </c>
    </row>
    <row r="22" ht="13.2" customHeight="1" s="49">
      <c r="A22" s="33" t="n">
        <v>20</v>
      </c>
      <c r="B22" s="34" t="inlineStr">
        <is>
          <t>อาการไม่พึงประสงค์ที่เกิดขึ้นบ่อยจากยาตัวนี้</t>
        </is>
      </c>
      <c r="C22" s="35" t="n"/>
      <c r="D22" s="34" t="inlineStr">
        <is>
          <t>Anorexia</t>
        </is>
      </c>
      <c r="E22" s="34" t="inlineStr">
        <is>
          <t>Flatulence</t>
        </is>
      </c>
      <c r="F22" s="34" t="inlineStr">
        <is>
          <t>Constipation</t>
        </is>
      </c>
      <c r="G22" s="34" t="inlineStr">
        <is>
          <t>Lactic acidosis</t>
        </is>
      </c>
      <c r="H22" s="34" t="inlineStr">
        <is>
          <t>Hypoglycemia</t>
        </is>
      </c>
      <c r="I22" s="33" t="inlineStr">
        <is>
          <t>1</t>
        </is>
      </c>
      <c r="J22" s="34"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35" t="n"/>
      <c r="L22" s="34" t="inlineStr">
        <is>
          <t>Diabetes mellitus</t>
        </is>
      </c>
      <c r="M22" s="35" t="inlineStr">
        <is>
          <t>Clinic</t>
        </is>
      </c>
      <c r="N22" s="34" t="inlineStr">
        <is>
          <t>ข้อ 19 ชุด 1 (เฉลยข้อ ก)</t>
        </is>
      </c>
      <c r="O22" s="35" t="inlineStr">
        <is>
          <t>Mock</t>
        </is>
      </c>
      <c r="P22" s="35" t="inlineStr">
        <is>
          <t>ชุด 1</t>
        </is>
      </c>
    </row>
    <row r="23" ht="13.2" customHeight="1" s="49">
      <c r="A23" s="33" t="n">
        <v>21</v>
      </c>
      <c r="B23"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35" t="n"/>
      <c r="D23" s="34" t="inlineStr">
        <is>
          <t>Flatulence</t>
        </is>
      </c>
      <c r="E23" s="34" t="inlineStr">
        <is>
          <t>Hypoglycemia</t>
        </is>
      </c>
      <c r="F23" s="34" t="inlineStr">
        <is>
          <t>Dizziness</t>
        </is>
      </c>
      <c r="G23" s="34" t="inlineStr">
        <is>
          <t>Headache</t>
        </is>
      </c>
      <c r="H23" s="34" t="inlineStr">
        <is>
          <t>Photosensitivity</t>
        </is>
      </c>
      <c r="I23" s="33" t="inlineStr">
        <is>
          <t>1</t>
        </is>
      </c>
      <c r="J23" s="34"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35" t="n"/>
      <c r="L23" s="34" t="inlineStr">
        <is>
          <t>Diabetes mellitus</t>
        </is>
      </c>
      <c r="M23" s="35" t="inlineStr">
        <is>
          <t>Clinic</t>
        </is>
      </c>
      <c r="N23" s="34" t="inlineStr">
        <is>
          <t>ข้อ 20 ชุด 1 (เฉลยข้อ ก)</t>
        </is>
      </c>
      <c r="O23" s="35" t="inlineStr">
        <is>
          <t>Mock</t>
        </is>
      </c>
      <c r="P23" s="35" t="inlineStr">
        <is>
          <t>ชุด 1</t>
        </is>
      </c>
    </row>
    <row r="24" ht="13.2" customHeight="1" s="49">
      <c r="A24" s="33" t="n">
        <v>22</v>
      </c>
      <c r="B24"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35" t="n"/>
      <c r="D24" s="34" t="inlineStr">
        <is>
          <t>Glipizide</t>
        </is>
      </c>
      <c r="E24" s="34" t="inlineStr">
        <is>
          <t>Glibenclamide</t>
        </is>
      </c>
      <c r="F24" s="34" t="inlineStr">
        <is>
          <t>Metformin</t>
        </is>
      </c>
      <c r="G24" s="34" t="inlineStr">
        <is>
          <t>Insulin lispro</t>
        </is>
      </c>
      <c r="H24" s="34" t="inlineStr">
        <is>
          <t>Insulin glargine</t>
        </is>
      </c>
      <c r="I24" s="33" t="inlineStr">
        <is>
          <t>3</t>
        </is>
      </c>
      <c r="J24" s="34"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35" t="n"/>
      <c r="L24" s="34" t="inlineStr">
        <is>
          <t>Diabetes mellitus</t>
        </is>
      </c>
      <c r="M24" s="35" t="inlineStr">
        <is>
          <t>Clinic</t>
        </is>
      </c>
      <c r="N24" s="34" t="inlineStr">
        <is>
          <t>ข้อ 21 ชุด 1 (เฉลยข้อ ค)</t>
        </is>
      </c>
      <c r="O24" s="35" t="inlineStr">
        <is>
          <t>Mock</t>
        </is>
      </c>
      <c r="P24" s="35" t="inlineStr">
        <is>
          <t>ชุด 1</t>
        </is>
      </c>
    </row>
    <row r="25" ht="13.2" customHeight="1" s="49">
      <c r="A25" s="33" t="n">
        <v>23</v>
      </c>
      <c r="B25" s="34" t="inlineStr">
        <is>
          <t>ผู้ป่วยโรคใดมีข้อห้ามใช้ยา metformin</t>
        </is>
      </c>
      <c r="C25" s="35" t="n"/>
      <c r="D25" s="34" t="inlineStr">
        <is>
          <t>Lactic acidosis</t>
        </is>
      </c>
      <c r="E25" s="34" t="inlineStr">
        <is>
          <t>Obesity</t>
        </is>
      </c>
      <c r="F25" s="34" t="inlineStr">
        <is>
          <t>Hypertension</t>
        </is>
      </c>
      <c r="G25" s="34" t="inlineStr">
        <is>
          <t>Hyperlipidemia</t>
        </is>
      </c>
      <c r="H25" s="34" t="inlineStr">
        <is>
          <t>Gastric ulcer</t>
        </is>
      </c>
      <c r="I25" s="33" t="inlineStr">
        <is>
          <t>1</t>
        </is>
      </c>
      <c r="J25" s="34"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35" t="n"/>
      <c r="L25" s="34" t="inlineStr">
        <is>
          <t>Diabetes mellitus</t>
        </is>
      </c>
      <c r="M25" s="35" t="inlineStr">
        <is>
          <t>Clinic</t>
        </is>
      </c>
      <c r="N25" s="34" t="inlineStr">
        <is>
          <t>ข้อ 22 ชุด 1 (เฉลยข้อ ก)</t>
        </is>
      </c>
      <c r="O25" s="35" t="inlineStr">
        <is>
          <t>Mock</t>
        </is>
      </c>
      <c r="P25" s="35" t="inlineStr">
        <is>
          <t>ชุด 1</t>
        </is>
      </c>
    </row>
    <row r="26" ht="13.2" customHeight="1" s="49">
      <c r="A26" s="33" t="n">
        <v>24</v>
      </c>
      <c r="B26"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35" t="n"/>
      <c r="D26" s="34" t="inlineStr">
        <is>
          <t>ACEIs</t>
        </is>
      </c>
      <c r="E26" s="34" t="inlineStr">
        <is>
          <t>Alpha-blockers</t>
        </is>
      </c>
      <c r="F26" s="34" t="inlineStr">
        <is>
          <t>B-blockers</t>
        </is>
      </c>
      <c r="G26" s="34" t="inlineStr">
        <is>
          <t>Loop diuretics</t>
        </is>
      </c>
      <c r="H26" s="34" t="inlineStr">
        <is>
          <t>Thiazides</t>
        </is>
      </c>
      <c r="I26" s="33" t="inlineStr">
        <is>
          <t>1</t>
        </is>
      </c>
      <c r="J26" s="34"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35" t="n"/>
      <c r="L26" s="34" t="inlineStr">
        <is>
          <t>Diabetes mellitus</t>
        </is>
      </c>
      <c r="M26" s="35" t="inlineStr">
        <is>
          <t>Clinic</t>
        </is>
      </c>
      <c r="N26" s="34" t="inlineStr">
        <is>
          <t>ข้อ 23 ชุด 1 (เฉลยข้อ ก)</t>
        </is>
      </c>
      <c r="O26" s="35" t="inlineStr">
        <is>
          <t>Mock</t>
        </is>
      </c>
      <c r="P26" s="35" t="inlineStr">
        <is>
          <t>ชุด 1</t>
        </is>
      </c>
    </row>
    <row r="27" ht="13.2" customHeight="1" s="49">
      <c r="A27" s="33" t="n">
        <v>25</v>
      </c>
      <c r="B27" s="34" t="inlineStr">
        <is>
          <t>กลไกการออกฤทธิ์ของยา chlorpropamide ในผู้ป่วยโรคเบาหวานได้แก่</t>
        </is>
      </c>
      <c r="C27" s="35" t="n"/>
      <c r="D27" s="34" t="inlineStr">
        <is>
          <t>เพิ่ม insulin resistance ในผู้ป่วย</t>
        </is>
      </c>
      <c r="E27" s="34" t="inlineStr">
        <is>
          <t>ลด insulin resistance ในผู้ป่วย</t>
        </is>
      </c>
      <c r="F27" s="34" t="inlineStr">
        <is>
          <t>กระตุ้นการหลั่งของ insulin ในผู้ป่วย</t>
        </is>
      </c>
      <c r="G27" s="34" t="inlineStr">
        <is>
          <t>ข้อ ก และ ค ถูก</t>
        </is>
      </c>
      <c r="H27" s="34" t="inlineStr">
        <is>
          <t>ข้อ ข และ ค ถูก</t>
        </is>
      </c>
      <c r="I27" s="33" t="inlineStr">
        <is>
          <t>3</t>
        </is>
      </c>
      <c r="J27" s="34"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35" t="n"/>
      <c r="L27" s="34" t="inlineStr">
        <is>
          <t>Diabetes mellitus</t>
        </is>
      </c>
      <c r="M27" s="35" t="inlineStr">
        <is>
          <t>Clinic</t>
        </is>
      </c>
      <c r="N27" s="34" t="inlineStr">
        <is>
          <t>ข้อ 29 ชุด 1 (เฉลยข้อ ค)</t>
        </is>
      </c>
      <c r="O27" s="35" t="inlineStr">
        <is>
          <t>Mock</t>
        </is>
      </c>
      <c r="P27" s="35" t="inlineStr">
        <is>
          <t>ชุด 1</t>
        </is>
      </c>
    </row>
    <row r="28" ht="13.2" customHeight="1" s="49">
      <c r="A28" s="33" t="n">
        <v>26</v>
      </c>
      <c r="B28"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35" t="n"/>
      <c r="D28" s="34" t="inlineStr">
        <is>
          <t>ให้ผู้ป่วยหยุดยาทันทีเนื่องจากมีอาการแพ้ยา</t>
        </is>
      </c>
      <c r="E28" s="34" t="inlineStr">
        <is>
          <t>ให้เปลี่ยนขนาดยาเป็น 50 mg qd</t>
        </is>
      </c>
      <c r="F28" s="34" t="inlineStr">
        <is>
          <t>ให้ผู้ป่วยรับประทานยาหลังอาหาร</t>
        </is>
      </c>
      <c r="G28" s="34" t="inlineStr">
        <is>
          <t>ให้ผู้ป่วยรับประทานยาลดอาการคลื่นไส้อาเจียนร่วมด้วย</t>
        </is>
      </c>
      <c r="H28" s="34" t="inlineStr">
        <is>
          <t>ข้อ ข และ ค ถูกต้อง</t>
        </is>
      </c>
      <c r="I28" s="33" t="inlineStr">
        <is>
          <t>4</t>
        </is>
      </c>
      <c r="J28" s="34"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35" t="n"/>
      <c r="L28" s="34" t="inlineStr">
        <is>
          <t>Diabetes mellitus</t>
        </is>
      </c>
      <c r="M28" s="35" t="inlineStr">
        <is>
          <t>Clinic</t>
        </is>
      </c>
      <c r="N28" s="34" t="inlineStr">
        <is>
          <t>ข้อ 30 ชุด 1 (เฉลยข้อ ง)</t>
        </is>
      </c>
      <c r="O28" s="35" t="inlineStr">
        <is>
          <t>Mock</t>
        </is>
      </c>
      <c r="P28" s="35" t="inlineStr">
        <is>
          <t>ชุด 1</t>
        </is>
      </c>
    </row>
    <row r="29" ht="13.2" customHeight="1" s="49">
      <c r="A29" s="33" t="n">
        <v>27</v>
      </c>
      <c r="B29"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35" t="n"/>
      <c r="D29" s="34" t="inlineStr">
        <is>
          <t>อาการคลื่นไส้ อาเจียน</t>
        </is>
      </c>
      <c r="E29" s="34" t="inlineStr">
        <is>
          <t>ระดับน้ำตาลในเลือดต่ำ</t>
        </is>
      </c>
      <c r="F29" s="34" t="inlineStr">
        <is>
          <t>ผื่นคันตามผิวหนัง</t>
        </is>
      </c>
      <c r="G29" s="34" t="inlineStr">
        <is>
          <t>ข้อ ข และ ค ถูก</t>
        </is>
      </c>
      <c r="H29" s="34" t="inlineStr">
        <is>
          <t>ข้อ ก ข และ ค ถูก</t>
        </is>
      </c>
      <c r="I29" s="33" t="inlineStr">
        <is>
          <t>5</t>
        </is>
      </c>
      <c r="J29" s="34"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35" t="n"/>
      <c r="L29" s="34" t="inlineStr">
        <is>
          <t>Diabetes mellitus</t>
        </is>
      </c>
      <c r="M29" s="35" t="inlineStr">
        <is>
          <t>Clinic</t>
        </is>
      </c>
      <c r="N29" s="34" t="inlineStr">
        <is>
          <t>ข้อ 31 ชุด 1 (เฉลยข้อ จ)</t>
        </is>
      </c>
      <c r="O29" s="35" t="inlineStr">
        <is>
          <t>Mock</t>
        </is>
      </c>
      <c r="P29" s="35" t="inlineStr">
        <is>
          <t>ชุด 1</t>
        </is>
      </c>
    </row>
    <row r="30" ht="13.2" customHeight="1" s="49">
      <c r="A30" s="33" t="n">
        <v>28</v>
      </c>
      <c r="B30"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35" t="n"/>
      <c r="D30" s="34" t="inlineStr">
        <is>
          <t>แนะนำให้ผู้ป่วยดื่มได้ตามปกติ</t>
        </is>
      </c>
      <c r="E30" s="34" t="inlineStr">
        <is>
          <t>แนะนำให้ผู้ป่วยดื่มได้บ้างแต่จำนวนน้อยลง</t>
        </is>
      </c>
      <c r="F30" s="34" t="inlineStr">
        <is>
          <t>แนะนำให้ผู้ป่วยหยุดดื่มจนกว่าอาการคลื่นไส้อาเจียนจะหายไป</t>
        </is>
      </c>
      <c r="G30" s="34" t="inlineStr">
        <is>
          <t>หากผู้ป่วยต้องการดื่มแอลกอฮอล์ให้ดื่มอย่างน้อย 2 ชั่วโมงก่อนหรือหลังรับประทานยา</t>
        </is>
      </c>
      <c r="H30" s="34" t="inlineStr">
        <is>
          <t>ให้ผู้ป่วยหยุดดื่มหากรับประทานยาตัวนี้อยู่</t>
        </is>
      </c>
      <c r="I30" s="33" t="inlineStr">
        <is>
          <t>5</t>
        </is>
      </c>
      <c r="J30" s="34"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35" t="n"/>
      <c r="L30" s="34" t="inlineStr">
        <is>
          <t>Diabetes mellitus</t>
        </is>
      </c>
      <c r="M30" s="35" t="inlineStr">
        <is>
          <t>Clinic</t>
        </is>
      </c>
      <c r="N30" s="34" t="inlineStr">
        <is>
          <t>ข้อ 32 ชุด 1 (เฉลยข้อ จ)</t>
        </is>
      </c>
      <c r="O30" s="35" t="inlineStr">
        <is>
          <t>Mock</t>
        </is>
      </c>
      <c r="P30" s="35" t="inlineStr">
        <is>
          <t>ชุด 1</t>
        </is>
      </c>
    </row>
    <row r="31" ht="13.2" customHeight="1" s="49">
      <c r="A31" s="33" t="n">
        <v>29</v>
      </c>
      <c r="B31" s="34"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35" t="n"/>
      <c r="D31" s="34" t="inlineStr">
        <is>
          <t>Allergic reaction</t>
        </is>
      </c>
      <c r="E31" s="34" t="inlineStr">
        <is>
          <t>Toxic reaction</t>
        </is>
      </c>
      <c r="F31" s="34" t="inlineStr">
        <is>
          <t>Overdose</t>
        </is>
      </c>
      <c r="G31" s="34" t="inlineStr">
        <is>
          <t>ผู้ป่วยไม่สามารถควบคุมการรับประทานอาหารให้เหมาะสมได้</t>
        </is>
      </c>
      <c r="H31" s="34" t="inlineStr">
        <is>
          <t>เป็นผลข้างเคียงจากยาตัวนี้</t>
        </is>
      </c>
      <c r="I31" s="33" t="inlineStr">
        <is>
          <t>5</t>
        </is>
      </c>
      <c r="J31" s="34"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35" t="n"/>
      <c r="L31" s="34" t="inlineStr">
        <is>
          <t>Diabetes mellitus</t>
        </is>
      </c>
      <c r="M31" s="35" t="inlineStr">
        <is>
          <t>Clinic</t>
        </is>
      </c>
      <c r="N31" s="34" t="inlineStr">
        <is>
          <t>ข้อ 33 ชุด 1 (เฉลยข้อ จ)</t>
        </is>
      </c>
      <c r="O31" s="35" t="inlineStr">
        <is>
          <t>Mock</t>
        </is>
      </c>
      <c r="P31" s="35" t="inlineStr">
        <is>
          <t>ชุด 1</t>
        </is>
      </c>
    </row>
    <row r="32" ht="13.2" customHeight="1" s="49">
      <c r="A32" s="33" t="n">
        <v>30</v>
      </c>
      <c r="B32" s="34"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35" t="n"/>
      <c r="D32" s="34" t="inlineStr">
        <is>
          <t>ขนาดยา tolbutamide ที่ได้รับมีขนาดสูงเกินไป</t>
        </is>
      </c>
      <c r="E32" s="34" t="inlineStr">
        <is>
          <t>มีการเสริมฤทธิ์กันระหว่างยา Chlorpropamide และ tolbutamide เนื่องจากระยะเวลาในการออกฤทธิ์ของยา chlorpropamide เนิ่นนาน</t>
        </is>
      </c>
      <c r="F32" s="34" t="inlineStr">
        <is>
          <t>เป็นภาวะปกติของผู้ป่วยโรคเบาหวานเมื่อมีการเปลี่ยนแปลงยา</t>
        </is>
      </c>
      <c r="G32" s="34" t="inlineStr">
        <is>
          <t>ผู้ป่วยอาจรับประทานอาหารไม่ตรงเวลา และมีอาการคลื่นไส้อาเจียนที่เกิดจากผลข้างเคียงจากยา</t>
        </is>
      </c>
      <c r="H32" s="34" t="inlineStr">
        <is>
          <t>ไม่มีข้อใดถูก</t>
        </is>
      </c>
      <c r="I32" s="33" t="inlineStr">
        <is>
          <t>2</t>
        </is>
      </c>
      <c r="J32" s="34"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35" t="n"/>
      <c r="L32" s="34" t="inlineStr">
        <is>
          <t>Diabetes mellitus</t>
        </is>
      </c>
      <c r="M32" s="35" t="inlineStr">
        <is>
          <t>Clinic</t>
        </is>
      </c>
      <c r="N32" s="34" t="inlineStr">
        <is>
          <t>ข้อ 34 ชุด 1 (เฉลยข้อ ข)</t>
        </is>
      </c>
      <c r="O32" s="35" t="inlineStr">
        <is>
          <t>Mock</t>
        </is>
      </c>
      <c r="P32" s="35" t="inlineStr">
        <is>
          <t>ชุด 1</t>
        </is>
      </c>
    </row>
    <row r="33" ht="13.2" customHeight="1" s="49">
      <c r="A33" s="33" t="n">
        <v>31</v>
      </c>
      <c r="B33" s="34"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35" t="n"/>
      <c r="D33" s="34" t="inlineStr">
        <is>
          <t>Chlorpropamide &gt; glyburide &gt; glipizide &gt; tolbutamide</t>
        </is>
      </c>
      <c r="E33" s="34" t="inlineStr">
        <is>
          <t>Tolbutamide &gt; glipizide &gt; glyburide &gt; chlorpropamide</t>
        </is>
      </c>
      <c r="F33" s="34" t="inlineStr">
        <is>
          <t>Glyburide &gt; tolbutamide &gt; glipizide &gt; chlorpropamide</t>
        </is>
      </c>
      <c r="G33" s="34" t="inlineStr">
        <is>
          <t>Glipizide &gt; glyburide &gt; chlorpropamide &gt; tolbutamide</t>
        </is>
      </c>
      <c r="H33" s="34" t="inlineStr">
        <is>
          <t>Tolbutamide &gt; chlorpropamide &gt; glyburide &gt; glipizide</t>
        </is>
      </c>
      <c r="I33" s="33" t="inlineStr">
        <is>
          <t>1</t>
        </is>
      </c>
      <c r="J33" s="34"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35" t="n"/>
      <c r="L33" s="34" t="inlineStr">
        <is>
          <t>Diabetes mellitus</t>
        </is>
      </c>
      <c r="M33" s="35" t="inlineStr">
        <is>
          <t>Clinic</t>
        </is>
      </c>
      <c r="N33" s="34" t="inlineStr">
        <is>
          <t>ข้อ 35 ชุด 1 (เฉลยข้อ ก)</t>
        </is>
      </c>
      <c r="O33" s="35" t="inlineStr">
        <is>
          <t>Mock</t>
        </is>
      </c>
      <c r="P33" s="35" t="inlineStr">
        <is>
          <t>ชุด 1</t>
        </is>
      </c>
    </row>
    <row r="34" ht="13.2" customHeight="1" s="49">
      <c r="A34" s="33" t="n">
        <v>32</v>
      </c>
      <c r="B34"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35" t="n"/>
      <c r="D34" s="34" t="inlineStr">
        <is>
          <t>หิวน้ำบ่อย</t>
        </is>
      </c>
      <c r="E34" s="34" t="inlineStr">
        <is>
          <t>ปัสสาวะบ่อย</t>
        </is>
      </c>
      <c r="F34" s="34" t="inlineStr">
        <is>
          <t>เจ็บหน้าอก</t>
        </is>
      </c>
      <c r="G34" s="34" t="inlineStr">
        <is>
          <t>น้ำหนักลด</t>
        </is>
      </c>
      <c r="H34" s="34" t="inlineStr">
        <is>
          <t>อ่อนเพลีย</t>
        </is>
      </c>
      <c r="I34" s="33" t="inlineStr">
        <is>
          <t>3</t>
        </is>
      </c>
      <c r="J34" s="34"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35" t="n"/>
      <c r="L34" s="34" t="inlineStr">
        <is>
          <t>Diabetes mellitus</t>
        </is>
      </c>
      <c r="M34" s="35" t="inlineStr">
        <is>
          <t>Clinic</t>
        </is>
      </c>
      <c r="N34" s="34" t="inlineStr">
        <is>
          <t>ข้อ 36 ชุด 1 (เฉลยข้อ ค)</t>
        </is>
      </c>
      <c r="O34" s="35" t="inlineStr">
        <is>
          <t>Mock</t>
        </is>
      </c>
      <c r="P34" s="35" t="inlineStr">
        <is>
          <t>ชุด 1</t>
        </is>
      </c>
    </row>
    <row r="35" ht="13.2" customHeight="1" s="49">
      <c r="A35" s="33" t="n">
        <v>33</v>
      </c>
      <c r="B35"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35" t="n"/>
      <c r="D35" s="34" t="inlineStr">
        <is>
          <t>ยา glibenclamide ควรรับประทานก่อนอาหารประมาณ 30 นาที</t>
        </is>
      </c>
      <c r="E35" s="34" t="inlineStr">
        <is>
          <t>ยา aspirin ควรรับประทานหลังอาหารทันที</t>
        </is>
      </c>
      <c r="F35" s="34" t="inlineStr">
        <is>
          <t>อาการไม่พึงประสงค์ที่อาจพบสำหรับยา glibenclamide คือ weight gain</t>
        </is>
      </c>
      <c r="G35" s="34" t="inlineStr">
        <is>
          <t>อาการไม่พึงประสงค์ของยา metformin ที่พบบ่อยได้แก่ hypoglycemia</t>
        </is>
      </c>
      <c r="H35" s="34" t="inlineStr">
        <is>
          <t>ไม่ควรดื่ม alcohol ร่วมกับยา glibenclamide</t>
        </is>
      </c>
      <c r="I35" s="33" t="inlineStr">
        <is>
          <t>4</t>
        </is>
      </c>
      <c r="J35" s="34"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35" t="n"/>
      <c r="L35" s="34" t="inlineStr">
        <is>
          <t>Diabetes mellitus</t>
        </is>
      </c>
      <c r="M35" s="35" t="inlineStr">
        <is>
          <t>Clinic</t>
        </is>
      </c>
      <c r="N35" s="34" t="inlineStr">
        <is>
          <t>ข้อ 37 ชุด 1 (เฉลยข้อ ง)</t>
        </is>
      </c>
      <c r="O35" s="35" t="inlineStr">
        <is>
          <t>Mock</t>
        </is>
      </c>
      <c r="P35" s="35" t="inlineStr">
        <is>
          <t>ชุด 1</t>
        </is>
      </c>
    </row>
    <row r="36" ht="13.2" customHeight="1" s="49">
      <c r="A36" s="33" t="n">
        <v>34</v>
      </c>
      <c r="B36"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35" t="n"/>
      <c r="D36" s="34" t="inlineStr">
        <is>
          <t>Glucosidase</t>
        </is>
      </c>
      <c r="E36" s="34" t="inlineStr">
        <is>
          <t>Rosiglitazone</t>
        </is>
      </c>
      <c r="F36" s="34" t="inlineStr">
        <is>
          <t>Chlorpropamide</t>
        </is>
      </c>
      <c r="G36" s="34" t="inlineStr">
        <is>
          <t>Pioglitazone</t>
        </is>
      </c>
      <c r="H36" s="34" t="inlineStr">
        <is>
          <t>สามารถใช้ได้ทั้งหมด</t>
        </is>
      </c>
      <c r="I36" s="33" t="inlineStr">
        <is>
          <t>1</t>
        </is>
      </c>
      <c r="J36" s="34"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35" t="n"/>
      <c r="L36" s="34" t="inlineStr">
        <is>
          <t>Diabetes mellitus</t>
        </is>
      </c>
      <c r="M36" s="35" t="inlineStr">
        <is>
          <t>Clinic</t>
        </is>
      </c>
      <c r="N36" s="34" t="inlineStr">
        <is>
          <t>ข้อ 38 ชุด 1 (เฉลยข้อ ก ค ง)</t>
        </is>
      </c>
      <c r="O36" s="35" t="inlineStr">
        <is>
          <t>Mock</t>
        </is>
      </c>
      <c r="P36" s="35" t="inlineStr">
        <is>
          <t>ชุด 1</t>
        </is>
      </c>
    </row>
    <row r="37" ht="13.2" customHeight="1" s="49">
      <c r="A37" s="33" t="n">
        <v>35</v>
      </c>
      <c r="B37" s="34" t="inlineStr">
        <is>
          <t>ข้อใดกล่าวถูกต้องเกี่ยวกับกลไกการออกฤทธิ์ของ glibenclamide</t>
        </is>
      </c>
      <c r="C37" s="35" t="n"/>
      <c r="D37" s="34" t="inlineStr">
        <is>
          <t>กระตุ้นการหลั่ง glucagon</t>
        </is>
      </c>
      <c r="E37" s="34" t="inlineStr">
        <is>
          <t>กระตุ้นการหลั่ง insulin จากตับอ่อน</t>
        </is>
      </c>
      <c r="F37" s="34" t="inlineStr">
        <is>
          <t>ลดการทำลาย insulin ที่ตับ</t>
        </is>
      </c>
      <c r="G37" s="34" t="inlineStr">
        <is>
          <t>กระตุ้นการหลั่ง somatostatin</t>
        </is>
      </c>
      <c r="H37" s="34" t="inlineStr">
        <is>
          <t>ทำให้ตอบสนองต่อ Insulin ดีขึ้น</t>
        </is>
      </c>
      <c r="I37" s="33" t="inlineStr">
        <is>
          <t>2</t>
        </is>
      </c>
      <c r="J37" s="34"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35" t="n"/>
      <c r="L37" s="34" t="inlineStr">
        <is>
          <t>Diabetes mellitus</t>
        </is>
      </c>
      <c r="M37" s="35" t="inlineStr">
        <is>
          <t>Clinic</t>
        </is>
      </c>
      <c r="N37" s="34" t="inlineStr">
        <is>
          <t>ข้อ 39 ชุด 1 (เฉลยข้อ ข)</t>
        </is>
      </c>
      <c r="O37" s="35" t="inlineStr">
        <is>
          <t>Mock</t>
        </is>
      </c>
      <c r="P37" s="35" t="inlineStr">
        <is>
          <t>ชุด 1</t>
        </is>
      </c>
    </row>
    <row r="38" ht="13.2" customHeight="1" s="49">
      <c r="A38" s="33" t="n">
        <v>36</v>
      </c>
      <c r="B38" s="34" t="inlineStr">
        <is>
          <t>ข้อใดเป็นผลที่อาจเกิดขึ้นได้จากการใช้ยา glibenclamide เป็นระยะเวลานาน</t>
        </is>
      </c>
      <c r="C38" s="35" t="n"/>
      <c r="D38" s="34" t="inlineStr">
        <is>
          <t>Desensitization of sulfonylureas receptor</t>
        </is>
      </c>
      <c r="E38" s="34" t="inlineStr">
        <is>
          <t>Up-regulation of sulfonylureas receptor</t>
        </is>
      </c>
      <c r="F38" s="34" t="inlineStr">
        <is>
          <t>Down-regulation of sulfonylureas receptor</t>
        </is>
      </c>
      <c r="G38" s="34" t="inlineStr">
        <is>
          <t>Hyperinsulinemia</t>
        </is>
      </c>
      <c r="H38" s="34" t="inlineStr">
        <is>
          <t>Increase insulin sensitivity</t>
        </is>
      </c>
      <c r="I38" s="33" t="inlineStr">
        <is>
          <t>3</t>
        </is>
      </c>
      <c r="J38" s="34"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35" t="n"/>
      <c r="L38" s="34" t="inlineStr">
        <is>
          <t>Diabetes mellitus</t>
        </is>
      </c>
      <c r="M38" s="35" t="inlineStr">
        <is>
          <t>Clinic</t>
        </is>
      </c>
      <c r="N38" s="34" t="inlineStr">
        <is>
          <t>ข้อ 40 ชุด 1 (เฉลยข้อ ค)</t>
        </is>
      </c>
      <c r="O38" s="35" t="inlineStr">
        <is>
          <t>Mock</t>
        </is>
      </c>
      <c r="P38" s="35" t="inlineStr">
        <is>
          <t>ชุด 1</t>
        </is>
      </c>
    </row>
    <row r="39" ht="13.2" customHeight="1" s="49">
      <c r="A39" s="33" t="n">
        <v>37</v>
      </c>
      <c r="B39" s="34"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35" t="n"/>
      <c r="D39" s="34" t="inlineStr">
        <is>
          <t>มีผลโดยเสริมฤทธิ์ยับยั้งการแข็งตัวของเกร็ดเลือดของ aspirin</t>
        </is>
      </c>
      <c r="E39" s="34" t="inlineStr">
        <is>
          <t>มีผลโดยเสริมฤทธิ์ลดน้ำตาลในเลือดของ metformin</t>
        </is>
      </c>
      <c r="F39" s="34" t="inlineStr">
        <is>
          <t>มีผลโดยลดประสิทธิภาพการจับของยา isosorbide mononitrate</t>
        </is>
      </c>
      <c r="G39" s="34" t="inlineStr">
        <is>
          <t>มีผลโดยลดประสิทธิภาพการลดน้ำตาลในเลือดของ glibenclamide</t>
        </is>
      </c>
      <c r="H39" s="34" t="inlineStr">
        <is>
          <t>ไม่มี อันตรกิริยากับยาที่ได้รับจากโรงพยาบาล</t>
        </is>
      </c>
      <c r="I39" s="33" t="inlineStr">
        <is>
          <t>1</t>
        </is>
      </c>
      <c r="J39" s="34"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35" t="n"/>
      <c r="L39" s="34" t="inlineStr">
        <is>
          <t>Diabetes mellitus</t>
        </is>
      </c>
      <c r="M39" s="35" t="inlineStr">
        <is>
          <t>Clinic</t>
        </is>
      </c>
      <c r="N39" s="34" t="inlineStr">
        <is>
          <t>ข้อ 41 ชุด 1 (เฉลยข้อ ก)</t>
        </is>
      </c>
      <c r="O39" s="35" t="inlineStr">
        <is>
          <t>Mock</t>
        </is>
      </c>
      <c r="P39" s="35" t="inlineStr">
        <is>
          <t>ชุด 1</t>
        </is>
      </c>
    </row>
    <row r="40" ht="13.2" customHeight="1" s="49">
      <c r="A40" s="33" t="n">
        <v>38</v>
      </c>
      <c r="B40" s="34"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35" t="n"/>
      <c r="D40" s="34" t="inlineStr">
        <is>
          <t>FPG 70-130, HbA1c &lt; 10</t>
        </is>
      </c>
      <c r="E40" s="34" t="inlineStr">
        <is>
          <t>FPG 70-150, HbA1c &lt; 7</t>
        </is>
      </c>
      <c r="F40" s="34" t="inlineStr">
        <is>
          <t>FPG 70-130, HbA1c &lt; 7</t>
        </is>
      </c>
      <c r="G40" s="34" t="inlineStr">
        <is>
          <t>FPG 80-150, HbA1c &lt; 10</t>
        </is>
      </c>
      <c r="H40" s="34" t="inlineStr">
        <is>
          <t>FPG 80-130, HbA1c &lt; 7</t>
        </is>
      </c>
      <c r="I40" s="33" t="inlineStr">
        <is>
          <t>5</t>
        </is>
      </c>
      <c r="J40" s="34"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35" t="n"/>
      <c r="L40" s="34" t="inlineStr">
        <is>
          <t>Diabetes mellitus</t>
        </is>
      </c>
      <c r="M40" s="35" t="inlineStr">
        <is>
          <t>Clinic</t>
        </is>
      </c>
      <c r="N40" s="34" t="inlineStr">
        <is>
          <t>ข้อ 42 ชุด 1 (เฉลยข้อ จ)</t>
        </is>
      </c>
      <c r="O40" s="35" t="inlineStr">
        <is>
          <t>Mock</t>
        </is>
      </c>
      <c r="P40" s="35" t="inlineStr">
        <is>
          <t>ชุด 1</t>
        </is>
      </c>
    </row>
    <row r="41" ht="13.2" customHeight="1" s="49">
      <c r="A41" s="33" t="n">
        <v>39</v>
      </c>
      <c r="B41" s="34"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35" t="n"/>
      <c r="D41" s="34" t="inlineStr">
        <is>
          <t>รับประทานหลังอาหารทันที</t>
        </is>
      </c>
      <c r="E41" s="34" t="inlineStr">
        <is>
          <t>รับประทานก่อนอาหาร 30 นาที และให้อยู่ในท่านั่งห้ามนอน</t>
        </is>
      </c>
      <c r="F41" s="34" t="inlineStr">
        <is>
          <t>รับประทานโดยเคี้ยวพร้อมอาหารคำแรก</t>
        </is>
      </c>
      <c r="G41" s="34" t="inlineStr">
        <is>
          <t>รับประทานหลังอาหารไขมันเพื่อเพิ่มการดูดซึม</t>
        </is>
      </c>
      <c r="H41" s="34" t="inlineStr">
        <is>
          <t>ห้ามรับประทานพร้อมกับนม</t>
        </is>
      </c>
      <c r="I41" s="33" t="inlineStr">
        <is>
          <t>3</t>
        </is>
      </c>
      <c r="J41" s="34"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35" t="n"/>
      <c r="L41" s="34" t="inlineStr">
        <is>
          <t>Diabetes mellitus</t>
        </is>
      </c>
      <c r="M41" s="35" t="inlineStr">
        <is>
          <t>Clinic</t>
        </is>
      </c>
      <c r="N41" s="34" t="inlineStr">
        <is>
          <t>ข้อ 43 ชุด 1 (เฉลยข้อ ค)</t>
        </is>
      </c>
      <c r="O41" s="35" t="inlineStr">
        <is>
          <t>Mock</t>
        </is>
      </c>
      <c r="P41" s="35" t="inlineStr">
        <is>
          <t>ชุด 1</t>
        </is>
      </c>
    </row>
    <row r="42" ht="13.2" customHeight="1" s="49">
      <c r="A42" s="33" t="n">
        <v>40</v>
      </c>
      <c r="B42" s="34" t="inlineStr">
        <is>
          <t>เกี่ยวกับ glipizide ข้อใดผิด</t>
        </is>
      </c>
      <c r="C42" s="35" t="n"/>
      <c r="D42" s="34" t="inlineStr">
        <is>
          <t>glipizide มีคุณสมบัติค่อนข้าง non-polar</t>
        </is>
      </c>
      <c r="E42" s="34" t="inlineStr">
        <is>
          <t>glipizide เมื่อละลายในต่างละลายได้ดี</t>
        </is>
      </c>
      <c r="F42" s="34" t="inlineStr">
        <is>
          <t>การเตรียมยา glipizide แบบ extended release tablet ไม่จำเป็นต้องทำในรูป salt form</t>
        </is>
      </c>
      <c r="G42" s="34" t="inlineStr">
        <is>
          <t>Glipizide มีสูตรโครงสร้างคล้ายกับ metformin</t>
        </is>
      </c>
      <c r="H42" s="34" t="inlineStr">
        <is>
          <t>Glipizide จัดอยู่ในกลุ่ม second generation drug ของการรักษา type 2 diabetes</t>
        </is>
      </c>
      <c r="I42" s="33" t="inlineStr">
        <is>
          <t>4</t>
        </is>
      </c>
      <c r="J42" s="34"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35" t="n"/>
      <c r="L42" s="34" t="inlineStr">
        <is>
          <t>Diabetes mellitus</t>
        </is>
      </c>
      <c r="M42" s="35" t="inlineStr">
        <is>
          <t>Clinic</t>
        </is>
      </c>
      <c r="N42" s="34" t="inlineStr">
        <is>
          <t>ข้อ 50 ชุด 1 (เฉลยข้อ ง)</t>
        </is>
      </c>
      <c r="O42" s="35" t="inlineStr">
        <is>
          <t>Mock</t>
        </is>
      </c>
      <c r="P42" s="35" t="inlineStr">
        <is>
          <t>ชุด 1</t>
        </is>
      </c>
    </row>
    <row r="43" ht="13.2" customHeight="1" s="49">
      <c r="A43" s="33" t="n">
        <v>41</v>
      </c>
      <c r="B43" s="34" t="inlineStr">
        <is>
          <t>Rosiglitazone เป็นยาลดระดับน้ำตาลในเลือดที่ ห้ามใช้ ในโรคเบาหวานชนิดที่ 1 เพราะ</t>
        </is>
      </c>
      <c r="C43" s="35" t="n"/>
      <c r="D43" s="34" t="inlineStr">
        <is>
          <t>ลดระดับน้ำตาลในเลือดได้น้อยเมื่อให้ร่วมกับ insulin</t>
        </is>
      </c>
      <c r="E43" s="34" t="inlineStr">
        <is>
          <t>ลดระดับ insulin</t>
        </is>
      </c>
      <c r="F43" s="34" t="inlineStr">
        <is>
          <t>ทำให้ insulin ไม่สามารถออกฤทธิ์ได้เต็มที่</t>
        </is>
      </c>
      <c r="G43" s="34" t="inlineStr">
        <is>
          <t>อาจทำให้ระดับน้ำตาลในเลือดลดลงจนเกิด hypoglycemia</t>
        </is>
      </c>
      <c r="H43" s="34" t="inlineStr">
        <is>
          <t>ต้องอาศัย insulin ในการออกฤทธิ์ เนื่องจากจะช่วยเพิ่มความไวตัวรับของ insulin</t>
        </is>
      </c>
      <c r="I43" s="33" t="inlineStr">
        <is>
          <t>5</t>
        </is>
      </c>
      <c r="J43" s="34"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35" t="n"/>
      <c r="L43" s="34" t="inlineStr">
        <is>
          <t>Diabetes mellitus</t>
        </is>
      </c>
      <c r="M43" s="35" t="inlineStr">
        <is>
          <t>Clinic</t>
        </is>
      </c>
      <c r="N43" s="34" t="inlineStr">
        <is>
          <t>ข้อ 51 ชุด 1 (เฉลยข้อ จ)</t>
        </is>
      </c>
      <c r="O43" s="35" t="inlineStr">
        <is>
          <t>Mock</t>
        </is>
      </c>
      <c r="P43" s="35" t="inlineStr">
        <is>
          <t>ชุด 1</t>
        </is>
      </c>
    </row>
    <row r="44" ht="13.2" customHeight="1" s="49">
      <c r="A44" s="33" t="n">
        <v>42</v>
      </c>
      <c r="B44" s="34" t="inlineStr">
        <is>
          <t>ผลข้างเคียงสำคัญที่ต้องมีการเฝ้าระวังเป็นพิเศษสำหรับการใช้ยาในกลุ่ม thiazolidinedione คือ</t>
        </is>
      </c>
      <c r="C44" s="35" t="n"/>
      <c r="D44" s="34" t="inlineStr">
        <is>
          <t>Renal toxicity</t>
        </is>
      </c>
      <c r="E44" s="34" t="inlineStr">
        <is>
          <t>Retinopathy</t>
        </is>
      </c>
      <c r="F44" s="34" t="inlineStr">
        <is>
          <t>Hepatotoxicity</t>
        </is>
      </c>
      <c r="G44" s="34" t="inlineStr">
        <is>
          <t>Hemolytic anemia</t>
        </is>
      </c>
      <c r="H44" s="34" t="inlineStr">
        <is>
          <t>Cardiotoxicity</t>
        </is>
      </c>
      <c r="I44" s="33" t="inlineStr">
        <is>
          <t>3</t>
        </is>
      </c>
      <c r="J44" s="34"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35" t="n"/>
      <c r="L44" s="34" t="inlineStr">
        <is>
          <t>Diabetes mellitus</t>
        </is>
      </c>
      <c r="M44" s="35" t="inlineStr">
        <is>
          <t>Clinic</t>
        </is>
      </c>
      <c r="N44" s="34" t="inlineStr">
        <is>
          <t>ข้อ 52 ชุด 1 (เฉลยข้อ ค จ)</t>
        </is>
      </c>
      <c r="O44" s="35" t="inlineStr">
        <is>
          <t>Mock</t>
        </is>
      </c>
      <c r="P44" s="35" t="inlineStr">
        <is>
          <t>ชุด 1</t>
        </is>
      </c>
    </row>
    <row r="45" ht="13.2" customHeight="1" s="49">
      <c r="A45" s="33" t="n">
        <v>43</v>
      </c>
      <c r="B45" s="34" t="inlineStr">
        <is>
          <t>ทำไม insulin ต้องให้แบบฉีด</t>
        </is>
      </c>
      <c r="C45" s="35" t="n"/>
      <c r="D45" s="34" t="inlineStr">
        <is>
          <t>เพื่อให้ไร้เชื้อ</t>
        </is>
      </c>
      <c r="E45" s="34" t="inlineStr">
        <is>
          <t>เพื่อความคงสภาพ</t>
        </is>
      </c>
      <c r="F45" s="34" t="inlineStr">
        <is>
          <t>เพื่อให้ออกฤทธิ์เร็ว</t>
        </is>
      </c>
      <c r="G45" s="34" t="inlineStr">
        <is>
          <t>เพื่อให้ออกฤทธิ์ต่อเนื่อง</t>
        </is>
      </c>
      <c r="H45" s="34" t="inlineStr">
        <is>
          <t>เพื่อหลีกเลี่ยงการถูกทำลายในทางเดินอาหาร</t>
        </is>
      </c>
      <c r="I45" s="33" t="inlineStr">
        <is>
          <t>5</t>
        </is>
      </c>
      <c r="J45" s="34"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35" t="n"/>
      <c r="L45" s="34" t="inlineStr">
        <is>
          <t>Diabetes mellitus</t>
        </is>
      </c>
      <c r="M45" s="35" t="inlineStr">
        <is>
          <t>Clinic</t>
        </is>
      </c>
      <c r="N45" s="34" t="inlineStr">
        <is>
          <t>ข้อ 53 ชุด 1 (เฉลยข้อ จ)</t>
        </is>
      </c>
      <c r="O45" s="35" t="inlineStr">
        <is>
          <t>Mock</t>
        </is>
      </c>
      <c r="P45" s="35" t="inlineStr">
        <is>
          <t>ชุด 1</t>
        </is>
      </c>
    </row>
    <row r="46" ht="13.2" customHeight="1" s="49">
      <c r="A46" s="33" t="n">
        <v>44</v>
      </c>
      <c r="B46" s="34" t="inlineStr">
        <is>
          <t>ข้อใดผิดเกี่ยวกับ insulin</t>
        </is>
      </c>
      <c r="C46" s="35" t="n"/>
      <c r="D46" s="34" t="inlineStr">
        <is>
          <t>Lispro คือการสลับตำแหน่งของ amino acid proline เป็น lysine เพื่อให้ออกฤทธิ์เร็ว</t>
        </is>
      </c>
      <c r="E46" s="34" t="inlineStr">
        <is>
          <t>Protamine ใน NPH ทำให้ออกฤทธิ์เร็ว</t>
        </is>
      </c>
      <c r="F46" s="34" t="inlineStr">
        <is>
          <t>ใน phosphate buffers ไม่สามารถผสม lente</t>
        </is>
      </c>
      <c r="G46" s="34" t="inlineStr">
        <is>
          <t>Insulin ในท้องตลาด มักจะเป็นแบบกึ่งสังเคราะห์ของหมูและวัว</t>
        </is>
      </c>
      <c r="H46" s="34" t="inlineStr">
        <is>
          <t>ไม่มีข้อใดถูก</t>
        </is>
      </c>
      <c r="I46" s="33" t="inlineStr">
        <is>
          <t>2</t>
        </is>
      </c>
      <c r="J46" s="34"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35" t="n"/>
      <c r="L46" s="34" t="inlineStr">
        <is>
          <t>Diabetes mellitus</t>
        </is>
      </c>
      <c r="M46" s="35" t="inlineStr">
        <is>
          <t>Clinic</t>
        </is>
      </c>
      <c r="N46" s="34" t="inlineStr">
        <is>
          <t>ข้อ 54 ชุด 1 (เฉลยข้อ ข ง)</t>
        </is>
      </c>
      <c r="O46" s="35" t="inlineStr">
        <is>
          <t>Mock</t>
        </is>
      </c>
      <c r="P46" s="35" t="inlineStr">
        <is>
          <t>ชุด 1</t>
        </is>
      </c>
    </row>
    <row r="47" ht="13.2" customHeight="1" s="49">
      <c r="A47" s="33" t="n">
        <v>45</v>
      </c>
      <c r="B47" s="34" t="inlineStr">
        <is>
          <t>ข้อใดเป็นข้อบ่งใช้ของ acarbose</t>
        </is>
      </c>
      <c r="C47" s="35" t="n"/>
      <c r="D47" s="34" t="inlineStr">
        <is>
          <t>กระเพาะปัสสาวะอักเสบ</t>
        </is>
      </c>
      <c r="E47" s="34" t="inlineStr">
        <is>
          <t>ไต</t>
        </is>
      </c>
      <c r="F47" s="34" t="inlineStr">
        <is>
          <t>ตับอักเสบ</t>
        </is>
      </c>
      <c r="G47" s="34" t="inlineStr">
        <is>
          <t>เบาหวาน</t>
        </is>
      </c>
      <c r="H47" s="34" t="inlineStr">
        <is>
          <t>ความดันโลหิตต่ำ</t>
        </is>
      </c>
      <c r="I47" s="33" t="inlineStr">
        <is>
          <t>4</t>
        </is>
      </c>
      <c r="J47" s="34"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35" t="n"/>
      <c r="L47" s="34" t="inlineStr">
        <is>
          <t>Diabetes mellitus</t>
        </is>
      </c>
      <c r="M47" s="35" t="inlineStr">
        <is>
          <t>Clinic</t>
        </is>
      </c>
      <c r="N47" s="34" t="inlineStr">
        <is>
          <t>ข้อ 55 ชุด 1 (เฉลยข้อ ง)</t>
        </is>
      </c>
      <c r="O47" s="35" t="inlineStr">
        <is>
          <t>Mock</t>
        </is>
      </c>
      <c r="P47" s="35" t="inlineStr">
        <is>
          <t>ชุด 1</t>
        </is>
      </c>
    </row>
    <row r="48" ht="13.2" customHeight="1" s="49">
      <c r="A48" s="33" t="n">
        <v>46</v>
      </c>
      <c r="B48" s="34" t="inlineStr">
        <is>
          <t>ยาใดทำให้เกิด hyperglycemia และ hypokalemia</t>
        </is>
      </c>
      <c r="C48" s="35" t="n"/>
      <c r="D48" s="34" t="inlineStr">
        <is>
          <t>Hydrocortisone</t>
        </is>
      </c>
      <c r="E48" s="34" t="inlineStr">
        <is>
          <t>Chlorpropamide</t>
        </is>
      </c>
      <c r="F48" s="34" t="inlineStr">
        <is>
          <t>Hydrochlorothiazide</t>
        </is>
      </c>
      <c r="G48" s="34" t="inlineStr">
        <is>
          <t>Bumetanide</t>
        </is>
      </c>
      <c r="H48" s="34" t="inlineStr">
        <is>
          <t>Prednisone</t>
        </is>
      </c>
      <c r="I48" s="33" t="inlineStr">
        <is>
          <t>3</t>
        </is>
      </c>
      <c r="J48" s="34"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35" t="n"/>
      <c r="L48" s="34" t="inlineStr">
        <is>
          <t>Diabetes mellitus</t>
        </is>
      </c>
      <c r="M48" s="35" t="inlineStr">
        <is>
          <t>Clinic</t>
        </is>
      </c>
      <c r="N48" s="34" t="inlineStr">
        <is>
          <t>ข้อ 56 ชุด 1 (เฉลยข้อ ค)</t>
        </is>
      </c>
      <c r="O48" s="35" t="inlineStr">
        <is>
          <t>Mock</t>
        </is>
      </c>
      <c r="P48" s="35" t="inlineStr">
        <is>
          <t>ชุด 1</t>
        </is>
      </c>
    </row>
    <row r="49" ht="13.2" customHeight="1" s="49">
      <c r="A49" s="33" t="n">
        <v>47</v>
      </c>
      <c r="B49" s="34" t="inlineStr">
        <is>
          <t>อาการที่เกิดขึ้นกับผู้ป่วยรายนี้ถือเป็น DRP ข้อใด</t>
        </is>
      </c>
      <c r="C49" s="35" t="n"/>
      <c r="D49" s="34" t="inlineStr">
        <is>
          <t>Non-compliance</t>
        </is>
      </c>
      <c r="E49" s="34" t="inlineStr">
        <is>
          <t>Low dose</t>
        </is>
      </c>
      <c r="F49" s="34" t="inlineStr">
        <is>
          <t>High dose</t>
        </is>
      </c>
      <c r="G49" s="34" t="inlineStr">
        <is>
          <t>Inappropriate treatment</t>
        </is>
      </c>
      <c r="H49" s="34" t="inlineStr">
        <is>
          <t>Adverse drug reaction</t>
        </is>
      </c>
      <c r="I49" s="33" t="inlineStr">
        <is>
          <t>1</t>
        </is>
      </c>
      <c r="J49" s="34"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35" t="n"/>
      <c r="L49" s="34" t="inlineStr">
        <is>
          <t>Diabetes mellitus</t>
        </is>
      </c>
      <c r="M49" s="35" t="inlineStr">
        <is>
          <t>Clinic</t>
        </is>
      </c>
      <c r="N49" s="34" t="inlineStr">
        <is>
          <t>ข้อ 85 ชุด 1 (เฉลยข้อ ก)</t>
        </is>
      </c>
      <c r="O49" s="35" t="inlineStr">
        <is>
          <t>Mock</t>
        </is>
      </c>
      <c r="P49" s="35" t="inlineStr">
        <is>
          <t>ชุด 1</t>
        </is>
      </c>
    </row>
    <row r="50" ht="13.2" customHeight="1" s="49">
      <c r="A50" s="33" t="n">
        <v>48</v>
      </c>
      <c r="B50" s="34" t="inlineStr">
        <is>
          <t>ยาใดมีผลช่วยลด macrovascular complication ได้</t>
        </is>
      </c>
      <c r="C50" s="35" t="n"/>
      <c r="D50" s="34" t="inlineStr">
        <is>
          <t>Acarbose และ metformin</t>
        </is>
      </c>
      <c r="E50" s="34" t="inlineStr">
        <is>
          <t>Glipizide และ pioglitazone</t>
        </is>
      </c>
      <c r="F50" s="34" t="inlineStr">
        <is>
          <t>SU และ metformin</t>
        </is>
      </c>
      <c r="G50" s="34" t="inlineStr">
        <is>
          <t>Repaglinide และ SU</t>
        </is>
      </c>
      <c r="H50" s="34" t="inlineStr">
        <is>
          <t>Metformin</t>
        </is>
      </c>
      <c r="I50" s="33" t="n">
        <v>5</v>
      </c>
      <c r="J50" s="34"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35" t="n"/>
      <c r="L50" s="34" t="inlineStr">
        <is>
          <t>Diabetes mellitus</t>
        </is>
      </c>
      <c r="M50" s="35" t="inlineStr">
        <is>
          <t>Clinic</t>
        </is>
      </c>
      <c r="N50" s="34" t="inlineStr">
        <is>
          <t>ข้อ 86 ชุด 1 (เฉลยข้อ จ)</t>
        </is>
      </c>
      <c r="O50" s="35" t="inlineStr">
        <is>
          <t>Mock</t>
        </is>
      </c>
      <c r="P50" s="35" t="inlineStr">
        <is>
          <t>ชุด 1</t>
        </is>
      </c>
    </row>
    <row r="51" ht="13.2" customHeight="1" s="49">
      <c r="A51" s="33" t="n">
        <v>49</v>
      </c>
      <c r="B51" s="34" t="inlineStr">
        <is>
          <t>ท่านจะแนะนำการรับประทานยา acarbose ชนิดเม็ดอย่างไร</t>
        </is>
      </c>
      <c r="C51" s="35" t="n"/>
      <c r="D51" s="34" t="inlineStr">
        <is>
          <t>รับประทานหลังอาหารทันที</t>
        </is>
      </c>
      <c r="E51" s="34" t="inlineStr">
        <is>
          <t>รับประทานก่อนอาหาร 30 นาที และอยู่ในท่านั่งสักครู่</t>
        </is>
      </c>
      <c r="F51" s="34" t="inlineStr">
        <is>
          <t>รับประทานพร้อมอาหารคำแรก</t>
        </is>
      </c>
      <c r="G51" s="34" t="inlineStr">
        <is>
          <t>รับประทานก่อนหรือหลังอาหารก็ได้</t>
        </is>
      </c>
      <c r="H51" s="34" t="inlineStr">
        <is>
          <t>เคี้ยวพร้อมอาหารคำแรก</t>
        </is>
      </c>
      <c r="I51" s="33" t="inlineStr">
        <is>
          <t>3</t>
        </is>
      </c>
      <c r="J51" s="34"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35" t="n"/>
      <c r="L51" s="34" t="inlineStr">
        <is>
          <t>Diabetes mellitus</t>
        </is>
      </c>
      <c r="M51" s="35" t="inlineStr">
        <is>
          <t>Clinic</t>
        </is>
      </c>
      <c r="N51" s="34" t="inlineStr">
        <is>
          <t>ข้อ 87 ชุด 1 (เฉลยข้อ ค)</t>
        </is>
      </c>
      <c r="O51" s="35" t="inlineStr">
        <is>
          <t>Mock</t>
        </is>
      </c>
      <c r="P51" s="35" t="inlineStr">
        <is>
          <t>ชุด 1</t>
        </is>
      </c>
    </row>
    <row r="52" ht="13.2" customHeight="1" s="49">
      <c r="A52" s="33" t="n">
        <v>50</v>
      </c>
      <c r="B52" s="34" t="inlineStr">
        <is>
          <t>เมื่อเปรียบเทียบ duration of action ของยาในกลุ่ม sulfonylureas พบว่าสามารถเรียงลำดับได้ดังนี้</t>
        </is>
      </c>
      <c r="C52" s="35" t="n"/>
      <c r="D52" s="34" t="inlineStr">
        <is>
          <t>Chlorpropamide &gt; Glyburide &gt; Glipizide &gt; Tolbutamide</t>
        </is>
      </c>
      <c r="E52" s="34" t="inlineStr">
        <is>
          <t>Tolbutamide &gt; Glipizide &gt; Glyburide &gt; Chlorpropamide</t>
        </is>
      </c>
      <c r="F52" s="34" t="inlineStr">
        <is>
          <t>Glyburide &gt; Tolbutamide &gt; Glipizide &gt; Chlorpropamide</t>
        </is>
      </c>
      <c r="G52" s="34" t="inlineStr">
        <is>
          <t>Glipizide &gt; Glyburide &gt; Chlorpropamide &gt; Tolbutamide</t>
        </is>
      </c>
      <c r="H52" s="34" t="inlineStr">
        <is>
          <t>Dapagliflozin 10 mg OD</t>
        </is>
      </c>
      <c r="I52" s="33" t="inlineStr">
        <is>
          <t>1</t>
        </is>
      </c>
      <c r="J52" s="34"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35" t="n"/>
      <c r="L52" s="34" t="inlineStr">
        <is>
          <t>Diabetes mellitus</t>
        </is>
      </c>
      <c r="M52" s="35" t="inlineStr">
        <is>
          <t>Clinic</t>
        </is>
      </c>
      <c r="N52" s="34" t="inlineStr">
        <is>
          <t>ข้อ 88 ชุด 1 (เฉลยข้อ ก)</t>
        </is>
      </c>
      <c r="O52" s="35" t="inlineStr">
        <is>
          <t>Mock</t>
        </is>
      </c>
      <c r="P52" s="35" t="inlineStr">
        <is>
          <t>ชุด 1</t>
        </is>
      </c>
    </row>
    <row r="53" ht="13.2" customHeight="1" s="49">
      <c r="A53" s="33" t="n">
        <v>51</v>
      </c>
      <c r="B53" s="34" t="inlineStr">
        <is>
          <t>กลไกการออกฤทธิ์ของยา chlorpropamide ในผู้ป่วยโรคเบาหวานได้แก่</t>
        </is>
      </c>
      <c r="C53" s="35" t="n"/>
      <c r="D53" s="34" t="inlineStr">
        <is>
          <t>เพิ่ม insulin resistance ในผู้ป่วย</t>
        </is>
      </c>
      <c r="E53" s="34" t="inlineStr">
        <is>
          <t>ลด insulin resistance ในผู้ป่วย</t>
        </is>
      </c>
      <c r="F53" s="34" t="inlineStr">
        <is>
          <t>กระตุ้นการหลั่งของ insulin ในผู้ป่วย</t>
        </is>
      </c>
      <c r="G53" s="34" t="inlineStr">
        <is>
          <t>ข้อ ก และ ค ถูก</t>
        </is>
      </c>
      <c r="H53" s="34" t="inlineStr">
        <is>
          <t>ข้อ ก และ ข ถูก</t>
        </is>
      </c>
      <c r="I53" s="33" t="inlineStr">
        <is>
          <t>3</t>
        </is>
      </c>
      <c r="J53" s="34"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35" t="n"/>
      <c r="L53" s="34" t="inlineStr">
        <is>
          <t>Diabetes mellitus</t>
        </is>
      </c>
      <c r="M53" s="35" t="inlineStr">
        <is>
          <t>Clinic</t>
        </is>
      </c>
      <c r="N53" s="34" t="inlineStr">
        <is>
          <t>ข้อ 89 ชุด 1 (เฉลยข้อ ค)</t>
        </is>
      </c>
      <c r="O53" s="35" t="inlineStr">
        <is>
          <t>Mock</t>
        </is>
      </c>
      <c r="P53" s="35" t="inlineStr">
        <is>
          <t>ชุด 1</t>
        </is>
      </c>
    </row>
    <row r="54" ht="13.2" customHeight="1" s="49">
      <c r="A54" s="33" t="n">
        <v>52</v>
      </c>
      <c r="B54" s="34" t="inlineStr">
        <is>
          <t>อาการแทรกซ้อนที่ต้องระวังในผู้ป่วยเบาหวานคืออะไร</t>
        </is>
      </c>
      <c r="C54" s="35" t="n"/>
      <c r="D54" s="34" t="inlineStr">
        <is>
          <t>Retinopathy</t>
        </is>
      </c>
      <c r="E54" s="34" t="inlineStr">
        <is>
          <t>Nephropathy</t>
        </is>
      </c>
      <c r="F54" s="34" t="inlineStr">
        <is>
          <t>Neuropathy</t>
        </is>
      </c>
      <c r="G54" s="34" t="inlineStr">
        <is>
          <t>Ischemic stroke</t>
        </is>
      </c>
      <c r="H54" s="34" t="inlineStr">
        <is>
          <t>ถูกทุกข้อ</t>
        </is>
      </c>
      <c r="I54" s="33" t="inlineStr">
        <is>
          <t>5</t>
        </is>
      </c>
      <c r="J54" s="34"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35" t="n"/>
      <c r="L54" s="34" t="inlineStr">
        <is>
          <t>Diabetes mellitus</t>
        </is>
      </c>
      <c r="M54" s="35" t="inlineStr">
        <is>
          <t>Clinic</t>
        </is>
      </c>
      <c r="N54" s="34" t="inlineStr">
        <is>
          <t>ข้อ 90 ชุด 1 (เฉลยข้อ จ)</t>
        </is>
      </c>
      <c r="O54" s="35" t="inlineStr">
        <is>
          <t>Mock</t>
        </is>
      </c>
      <c r="P54" s="35" t="inlineStr">
        <is>
          <t>ชุด 1</t>
        </is>
      </c>
    </row>
    <row r="55" ht="13.2" customHeight="1" s="49">
      <c r="A55" s="33" t="n">
        <v>53</v>
      </c>
      <c r="B55" s="34" t="inlineStr">
        <is>
          <t>ข้อใดไม่ใช่อาการหลักของผู้ป่วยเบาหวาน</t>
        </is>
      </c>
      <c r="C55" s="35" t="n"/>
      <c r="D55" s="34" t="inlineStr">
        <is>
          <t>Polyuria</t>
        </is>
      </c>
      <c r="E55" s="34" t="inlineStr">
        <is>
          <t>Weight gain</t>
        </is>
      </c>
      <c r="F55" s="34" t="inlineStr">
        <is>
          <t>Fatigue</t>
        </is>
      </c>
      <c r="G55" s="34" t="inlineStr">
        <is>
          <t>Polydipsia</t>
        </is>
      </c>
      <c r="H55" s="34" t="inlineStr">
        <is>
          <t>Polyphagia</t>
        </is>
      </c>
      <c r="I55" s="33" t="inlineStr">
        <is>
          <t>2</t>
        </is>
      </c>
      <c r="J55" s="34"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35" t="n"/>
      <c r="L55" s="34" t="inlineStr">
        <is>
          <t>Diabetes mellitus</t>
        </is>
      </c>
      <c r="M55" s="35" t="inlineStr">
        <is>
          <t>Clinic</t>
        </is>
      </c>
      <c r="N55" s="34" t="inlineStr">
        <is>
          <t>ข้อ 91 ชุด 1 (เฉลยข้อ ข)</t>
        </is>
      </c>
      <c r="O55" s="35" t="inlineStr">
        <is>
          <t>Mock</t>
        </is>
      </c>
      <c r="P55" s="35" t="inlineStr">
        <is>
          <t>ชุด 1</t>
        </is>
      </c>
    </row>
    <row r="56" ht="13.2" customHeight="1" s="49">
      <c r="A56" s="33" t="n">
        <v>54</v>
      </c>
      <c r="B56" s="34" t="inlineStr">
        <is>
          <t>Lispro insulin จัดอยู่ในประเภทใด</t>
        </is>
      </c>
      <c r="C56" s="35" t="n"/>
      <c r="D56" s="34" t="inlineStr">
        <is>
          <t>Rapid acting insulin</t>
        </is>
      </c>
      <c r="E56" s="34" t="inlineStr">
        <is>
          <t>Short acting insulin</t>
        </is>
      </c>
      <c r="F56" s="34" t="inlineStr">
        <is>
          <t>Intermediate acting insulin</t>
        </is>
      </c>
      <c r="G56" s="34" t="inlineStr">
        <is>
          <t>Long acting insulin</t>
        </is>
      </c>
      <c r="H56" s="34" t="inlineStr">
        <is>
          <t>Lente insulin</t>
        </is>
      </c>
      <c r="I56" s="33" t="inlineStr">
        <is>
          <t>4</t>
        </is>
      </c>
      <c r="J56" s="34"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35" t="n"/>
      <c r="L56" s="34" t="inlineStr">
        <is>
          <t>Diabetes mellitus</t>
        </is>
      </c>
      <c r="M56" s="35" t="inlineStr">
        <is>
          <t>Clinic</t>
        </is>
      </c>
      <c r="N56" s="34" t="inlineStr">
        <is>
          <t>ข้อ 92 ชุด 1 (เฉลยข้อ ง)</t>
        </is>
      </c>
      <c r="O56" s="35" t="inlineStr">
        <is>
          <t>Mock</t>
        </is>
      </c>
      <c r="P56" s="35" t="inlineStr">
        <is>
          <t>ชุด 1</t>
        </is>
      </c>
    </row>
    <row r="57" ht="13.2" customHeight="1" s="49">
      <c r="A57" s="33" t="n">
        <v>55</v>
      </c>
      <c r="B57" s="34" t="inlineStr">
        <is>
          <t>โครงสร้างนี้เป็นของยาตัวใด</t>
        </is>
      </c>
      <c r="C57" s="35" t="n"/>
      <c r="D57" s="34" t="inlineStr">
        <is>
          <t>Glibenclamide</t>
        </is>
      </c>
      <c r="E57" s="34" t="inlineStr">
        <is>
          <t>Metformin</t>
        </is>
      </c>
      <c r="F57" s="34" t="inlineStr">
        <is>
          <t>Glipizide</t>
        </is>
      </c>
      <c r="G57" s="34" t="inlineStr">
        <is>
          <t>Chlorpropamide</t>
        </is>
      </c>
      <c r="H57" s="34" t="inlineStr">
        <is>
          <t>Pioglitazone</t>
        </is>
      </c>
      <c r="I57" s="33" t="inlineStr">
        <is>
          <t>1</t>
        </is>
      </c>
      <c r="J57" s="34"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35" t="n"/>
      <c r="L57" s="34" t="inlineStr">
        <is>
          <t>Diabetes mellitus</t>
        </is>
      </c>
      <c r="M57" s="35" t="inlineStr">
        <is>
          <t>Clinic</t>
        </is>
      </c>
      <c r="N57" s="34" t="inlineStr">
        <is>
          <t>ข้อ 93 ชุด 1 (เฉลยข้อ )</t>
        </is>
      </c>
      <c r="O57" s="35" t="inlineStr">
        <is>
          <t>Mock</t>
        </is>
      </c>
      <c r="P57" s="35" t="inlineStr">
        <is>
          <t>ชุด 1</t>
        </is>
      </c>
    </row>
    <row r="58" ht="13.2" customHeight="1" s="49">
      <c r="A58" s="33" t="n">
        <v>56</v>
      </c>
      <c r="B58" s="34" t="inlineStr">
        <is>
          <t>อาการข้างเคียงที่ต้องเฝ้าระวังเป็นพิเศษ สำหรับยาในกลุ่ม Thiazolidinedione คือ</t>
        </is>
      </c>
      <c r="C58" s="35" t="n"/>
      <c r="D58" s="34" t="inlineStr">
        <is>
          <t>Renal toxicity</t>
        </is>
      </c>
      <c r="E58" s="34" t="inlineStr">
        <is>
          <t>Retinopathy</t>
        </is>
      </c>
      <c r="F58" s="34" t="inlineStr">
        <is>
          <t>Hepatotoxicity</t>
        </is>
      </c>
      <c r="G58" s="34" t="inlineStr">
        <is>
          <t>Cardiotoxicity</t>
        </is>
      </c>
      <c r="H58" s="34" t="inlineStr">
        <is>
          <t>ถูกต้องทุกข้อ</t>
        </is>
      </c>
      <c r="I58" s="33" t="inlineStr">
        <is>
          <t>3</t>
        </is>
      </c>
      <c r="J58" s="34"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35" t="n"/>
      <c r="L58" s="34" t="inlineStr">
        <is>
          <t>Diabetes mellitus</t>
        </is>
      </c>
      <c r="M58" s="35" t="inlineStr">
        <is>
          <t>Clinic</t>
        </is>
      </c>
      <c r="N58" s="34" t="inlineStr">
        <is>
          <t>ข้อ 94 ชุด 1 (เฉลยข้อ ค)</t>
        </is>
      </c>
      <c r="O58" s="35" t="inlineStr">
        <is>
          <t>Mock</t>
        </is>
      </c>
      <c r="P58" s="35" t="inlineStr">
        <is>
          <t>ชุด 1</t>
        </is>
      </c>
    </row>
    <row r="59" ht="13.2" customHeight="1" s="49">
      <c r="A59" s="33" t="n">
        <v>57</v>
      </c>
      <c r="B59" s="34" t="inlineStr">
        <is>
          <t>ข้อใดไม่ถูกต้องเกี่ยวกับรูปแบบการให้อินซูลินแบบผสมระหว่าง NPH/regular insulin</t>
        </is>
      </c>
      <c r="C59" s="35" t="n"/>
      <c r="D59" s="34" t="inlineStr">
        <is>
          <t>สามารถให้ได้วันละ 2 ครั้ง ทำให้ผู้ป่วยไม่ต้องฉีดอินซูลินหลายครั้งต่อวัน</t>
        </is>
      </c>
      <c r="E59" s="34" t="inlineStr">
        <is>
          <t>เหมาะกับผู้ป่วยที่รับประทานอาหารไม่ตรงเวลาหรือทานข้าวไม่ค่อยได้</t>
        </is>
      </c>
      <c r="F59" s="34" t="inlineStr">
        <is>
          <t>แบ่งขนาดยาก่อนอาหารเช้าเป็น 2/3 ของขนาดยาที่ต้องการทั้งหมดในแต่ละวัน</t>
        </is>
      </c>
      <c r="G59" s="34"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34" t="inlineStr">
        <is>
          <t>ถูกต้องทุกข้อ</t>
        </is>
      </c>
      <c r="I59" s="33" t="inlineStr">
        <is>
          <t>2</t>
        </is>
      </c>
      <c r="J59" s="34"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35" t="n"/>
      <c r="L59" s="34" t="inlineStr">
        <is>
          <t>Diabetes mellitus</t>
        </is>
      </c>
      <c r="M59" s="35" t="inlineStr">
        <is>
          <t>Clinic</t>
        </is>
      </c>
      <c r="N59" s="34" t="inlineStr">
        <is>
          <t>ข้อ 95 ชุด 1 (เฉลยข้อ ข)</t>
        </is>
      </c>
      <c r="O59" s="35" t="inlineStr">
        <is>
          <t>Mock</t>
        </is>
      </c>
      <c r="P59" s="35" t="inlineStr">
        <is>
          <t>ชุด 1</t>
        </is>
      </c>
    </row>
    <row r="60" ht="13.2" customHeight="1" s="49">
      <c r="A60" s="33" t="n">
        <v>58</v>
      </c>
      <c r="B60" s="34" t="inlineStr">
        <is>
          <t>ข้อใดไม่ถูกต้องเกี่ยวกับวิธีการฉีดอินซูลิน</t>
        </is>
      </c>
      <c r="C60" s="35" t="n"/>
      <c r="D60" s="34"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34" t="inlineStr">
        <is>
          <t>การฉีดให้เปลี่ยนจุดที่ฉีดไปเรื่อย ๆ ห่างจากจุดเดิมประมาณ 1-2 นิ้ว</t>
        </is>
      </c>
      <c r="F60" s="34" t="inlineStr">
        <is>
          <t>บริเวณที่ควรฉีดอินซูลินได้แก่หน้าท้อง ต้นแขน สะโพก และต้นขา</t>
        </is>
      </c>
      <c r="G60" s="34" t="inlineStr">
        <is>
          <t>หลังฉีดยาให้เช็ดเข็มด้วย alcohol และปิดฝาครอบเข็มให้สนิทด้วยความระมัดระวัง</t>
        </is>
      </c>
      <c r="H60" s="34" t="inlineStr">
        <is>
          <t>ไม่มีข้อใดไม่ถูกต้อง</t>
        </is>
      </c>
      <c r="I60" s="33" t="inlineStr">
        <is>
          <t>4</t>
        </is>
      </c>
      <c r="J60" s="34"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35" t="n"/>
      <c r="L60" s="34" t="inlineStr">
        <is>
          <t>Diabetes mellitus</t>
        </is>
      </c>
      <c r="M60" s="35" t="inlineStr">
        <is>
          <t>Clinic</t>
        </is>
      </c>
      <c r="N60" s="34" t="inlineStr">
        <is>
          <t>ข้อ 96 ชุด 1 (เฉลยข้อ ง)</t>
        </is>
      </c>
      <c r="O60" s="35" t="inlineStr">
        <is>
          <t>Mock</t>
        </is>
      </c>
      <c r="P60" s="35" t="inlineStr">
        <is>
          <t>ชุด 1</t>
        </is>
      </c>
    </row>
    <row r="61" ht="13.2" customHeight="1" s="49">
      <c r="A61" s="33" t="n">
        <v>59</v>
      </c>
      <c r="B61" s="34" t="inlineStr">
        <is>
          <t>ข้อใดไม่ถูกต้องเกี่ยวกับวิธีการเก็บรักษาอินซูลิน</t>
        </is>
      </c>
      <c r="C61" s="35" t="n"/>
      <c r="D61" s="34" t="inlineStr">
        <is>
          <t>ขวดที่ยังไม่เปิดให้เก็บในตู้เย็น (2-8°C)</t>
        </is>
      </c>
      <c r="E61" s="34" t="inlineStr">
        <is>
          <t>ขวดที่เปิดแล้ว สามารถเก็บยาที่อุณหภูมิห้องได้ แต่ต้องใช้ให้หมดภายใน 1 เดือน</t>
        </is>
      </c>
      <c r="F61" s="34" t="inlineStr">
        <is>
          <t>ขวดที่ยังไม่เปิดและเก็บในตู้เย็นนั้น ยามีอายุตามฉลากข้างขวด</t>
        </is>
      </c>
      <c r="G61" s="34" t="inlineStr">
        <is>
          <t>หลังฉีดยาไม่ควรเก็บเข็มในตู้เย็นเพราะจะทำให้เข็มทื่อ</t>
        </is>
      </c>
      <c r="H61" s="34" t="inlineStr">
        <is>
          <t>ถูกต้องทุกข้อ</t>
        </is>
      </c>
      <c r="I61" s="33" t="inlineStr">
        <is>
          <t>4</t>
        </is>
      </c>
      <c r="J61" s="34"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35" t="n"/>
      <c r="L61" s="34" t="inlineStr">
        <is>
          <t>Diabetes mellitus</t>
        </is>
      </c>
      <c r="M61" s="35" t="inlineStr">
        <is>
          <t>Clinic</t>
        </is>
      </c>
      <c r="N61" s="34" t="inlineStr">
        <is>
          <t>ข้อ 97 ชุด 1 (เฉลยข้อ ง)</t>
        </is>
      </c>
      <c r="O61" s="35" t="inlineStr">
        <is>
          <t>Mock</t>
        </is>
      </c>
      <c r="P61" s="35" t="inlineStr">
        <is>
          <t>ชุด 1</t>
        </is>
      </c>
    </row>
    <row r="62" ht="13.2" customHeight="1" s="49">
      <c r="A62" s="33" t="n">
        <v>60</v>
      </c>
      <c r="B62" s="34" t="inlineStr">
        <is>
          <t>การปฏิบัติในข้อใด เหมาะสมกับการรักษาต่อไปในผู้ป่วยรายนี้</t>
        </is>
      </c>
      <c r="C62" s="35" t="n"/>
      <c r="D62" s="34" t="inlineStr">
        <is>
          <t>เปลี่ยนยา propylthiouracil เป็น methimazole ในขนาดรับประทานที่สมมูลกัน</t>
        </is>
      </c>
      <c r="E62" s="34" t="inlineStr">
        <is>
          <t>แนะนำให้ผู้ป่วยรับประทานยา propylthiouracil ในขนาดดังกล่าวต่อไป</t>
        </is>
      </c>
      <c r="F62" s="34" t="inlineStr">
        <is>
          <t>หยุดยารับประทาน เปลี่ยนวิธีการรักษาเป็นการผ่าตัดต่อม</t>
        </is>
      </c>
      <c r="G62" s="34" t="inlineStr">
        <is>
          <t>หยุดยารับประทาน ให้การรักษาด้วยการทาน iodine</t>
        </is>
      </c>
      <c r="H62" s="34" t="inlineStr">
        <is>
          <t>เพิ่ม propranolol ให้รับประทานร่วมกับยา propylthiouracil</t>
        </is>
      </c>
      <c r="I62" s="33" t="inlineStr">
        <is>
          <t>2</t>
        </is>
      </c>
      <c r="J62" s="34"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35" t="n"/>
      <c r="L62" s="34" t="inlineStr">
        <is>
          <t>Hypo/Hyperthyroidism</t>
        </is>
      </c>
      <c r="M62" s="35" t="inlineStr">
        <is>
          <t>Clinic</t>
        </is>
      </c>
      <c r="N62" s="34" t="inlineStr">
        <is>
          <t>ข้อ 123 ชุด 1 (เฉลยข้อ ข)</t>
        </is>
      </c>
      <c r="O62" s="35" t="inlineStr">
        <is>
          <t>Mock</t>
        </is>
      </c>
      <c r="P62" s="35" t="inlineStr">
        <is>
          <t>ชุด 1</t>
        </is>
      </c>
    </row>
    <row r="63" ht="13.2" customHeight="1" s="49">
      <c r="A63" s="33" t="n">
        <v>61</v>
      </c>
      <c r="B63" s="34" t="inlineStr">
        <is>
          <t>อาการไม่พึงประสงค์ที่เกิดขึ้นจากการใช้ thiouracil</t>
        </is>
      </c>
      <c r="C63" s="35" t="n"/>
      <c r="D63" s="34" t="inlineStr">
        <is>
          <t>ปวดข้อ</t>
        </is>
      </c>
      <c r="E63" s="34" t="inlineStr">
        <is>
          <t>เม็ดเลือดขาวต่ำ</t>
        </is>
      </c>
      <c r="F63" s="34" t="inlineStr">
        <is>
          <t>ง่วงนอน</t>
        </is>
      </c>
      <c r="G63" s="34" t="inlineStr">
        <is>
          <t>SLE like syndrome</t>
        </is>
      </c>
      <c r="H63" s="34" t="inlineStr">
        <is>
          <t>Metallic taste</t>
        </is>
      </c>
      <c r="I63" s="33" t="inlineStr">
        <is>
          <t>2</t>
        </is>
      </c>
      <c r="J63" s="34"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35" t="n"/>
      <c r="L63" s="34" t="inlineStr">
        <is>
          <t>Diabetes mellitus</t>
        </is>
      </c>
      <c r="M63" s="35" t="inlineStr">
        <is>
          <t>Clinic</t>
        </is>
      </c>
      <c r="N63" s="34" t="inlineStr">
        <is>
          <t>ข้อ 124 ชุด 1 (เฉลยข้อ ข)</t>
        </is>
      </c>
      <c r="O63" s="35" t="inlineStr">
        <is>
          <t>Mock</t>
        </is>
      </c>
      <c r="P63" s="35" t="inlineStr">
        <is>
          <t>ชุด 1</t>
        </is>
      </c>
    </row>
    <row r="64" ht="13.2" customHeight="1" s="49">
      <c r="A64" s="33" t="n">
        <v>62</v>
      </c>
      <c r="B64" s="34" t="inlineStr">
        <is>
          <t>ข้อใดถูกต้องเกี่ยวกับยา propylthiouracil</t>
        </is>
      </c>
      <c r="C64" s="35" t="n"/>
      <c r="D64" s="34" t="inlineStr">
        <is>
          <t>เป็นอนุพันธ์ของ thiourea</t>
        </is>
      </c>
      <c r="E64" s="34" t="inlineStr">
        <is>
          <t>ยับยั้งการหลั่งของ thyroid hormone</t>
        </is>
      </c>
      <c r="F64" s="34" t="inlineStr">
        <is>
          <t>ใช้รักษา hypothyroid</t>
        </is>
      </c>
      <c r="G64" s="34" t="inlineStr">
        <is>
          <t>กระตุ้นเอนไซม์ thyroid peroxidase</t>
        </is>
      </c>
      <c r="H64" s="34" t="inlineStr">
        <is>
          <t>เพิ่มการสร้าง T3</t>
        </is>
      </c>
      <c r="I64" s="33" t="inlineStr">
        <is>
          <t>1</t>
        </is>
      </c>
      <c r="J64" s="34"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35" t="n"/>
      <c r="L64" s="34" t="inlineStr">
        <is>
          <t>Diabetes mellitus</t>
        </is>
      </c>
      <c r="M64" s="35" t="inlineStr">
        <is>
          <t>Clinic</t>
        </is>
      </c>
      <c r="N64" s="34" t="inlineStr">
        <is>
          <t>ข้อ 125 ชุด 1 (เฉลยข้อ ก)</t>
        </is>
      </c>
      <c r="O64" s="35" t="inlineStr">
        <is>
          <t>Mock</t>
        </is>
      </c>
      <c r="P64" s="35" t="inlineStr">
        <is>
          <t>ชุด 1</t>
        </is>
      </c>
    </row>
    <row r="65" ht="13.2" customHeight="1" s="49">
      <c r="A65" s="33" t="n">
        <v>63</v>
      </c>
      <c r="B65" s="34" t="inlineStr">
        <is>
          <t>Lugol's solution ประกอบด้วยสารชนิดใดเป็นส่วนประกอบ</t>
        </is>
      </c>
      <c r="C65" s="35" t="n"/>
      <c r="D65" s="34" t="inlineStr">
        <is>
          <t>Iodine + KI</t>
        </is>
      </c>
      <c r="E65" s="34" t="inlineStr">
        <is>
          <t>Manganese</t>
        </is>
      </c>
      <c r="F65" s="34" t="inlineStr">
        <is>
          <t>Methimazole</t>
        </is>
      </c>
      <c r="G65" s="34" t="inlineStr">
        <is>
          <t>Thiocyanate</t>
        </is>
      </c>
      <c r="H65" s="34" t="inlineStr">
        <is>
          <t>Propylthiouracil</t>
        </is>
      </c>
      <c r="I65" s="33" t="inlineStr">
        <is>
          <t>1</t>
        </is>
      </c>
      <c r="J65" s="34"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35" t="n"/>
      <c r="L65" s="34" t="inlineStr">
        <is>
          <t>Diabetes mellitus</t>
        </is>
      </c>
      <c r="M65" s="35" t="inlineStr">
        <is>
          <t>Clinic</t>
        </is>
      </c>
      <c r="N65" s="34" t="inlineStr">
        <is>
          <t>ข้อ 126 ชุด 1 (เฉลยข้อ ก)</t>
        </is>
      </c>
      <c r="O65" s="35" t="inlineStr">
        <is>
          <t>Mock</t>
        </is>
      </c>
      <c r="P65" s="35" t="inlineStr">
        <is>
          <t>ชุด 1</t>
        </is>
      </c>
    </row>
    <row r="66" ht="13.2" customHeight="1" s="49">
      <c r="A66" s="33" t="n">
        <v>64</v>
      </c>
      <c r="B66" s="34" t="inlineStr">
        <is>
          <t>ข้อใดถูกต้องเกี่ยวกับการใช้ยา propranolol ร่วมกับ propylthiouracil</t>
        </is>
      </c>
      <c r="C66" s="35" t="n"/>
      <c r="D66" s="34" t="inlineStr">
        <is>
          <t>Propranolol เป็น alpha-adrenergic blocking agent ชนิดหนึ่ง</t>
        </is>
      </c>
      <c r="E66" s="34" t="inlineStr">
        <is>
          <t>Propranolol ช่วยลดอาการต่าง ๆ เช่น tremor และ tachycardia ที่เกิดจาก thyrotoxicosis</t>
        </is>
      </c>
      <c r="F66" s="34" t="inlineStr">
        <is>
          <t>Propranolol มีความสำคัญต่อ pharmacokinetic ของ propylthiouracil ทำให้การดูดซึมและฤทธิ์ของยา propylthiouracil ดีขึ้น</t>
        </is>
      </c>
      <c r="G66" s="34" t="inlineStr">
        <is>
          <t>Propranolol ช่วยลดอาการข้างเคียงจากการใช้ยา propylthiouracil</t>
        </is>
      </c>
      <c r="H66" s="34" t="inlineStr">
        <is>
          <t>Propranolol ออกฤทธิ์เสริมกับ propylthiouracil โดยลดการสังเคราะห์ T4</t>
        </is>
      </c>
      <c r="I66" s="33" t="inlineStr">
        <is>
          <t>2</t>
        </is>
      </c>
      <c r="J66" s="34"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35" t="n"/>
      <c r="L66" s="34" t="inlineStr">
        <is>
          <t>Hypo/Hyperthyroidism</t>
        </is>
      </c>
      <c r="M66" s="35" t="inlineStr">
        <is>
          <t>Clinic</t>
        </is>
      </c>
      <c r="N66" s="34" t="inlineStr">
        <is>
          <t>ข้อ 127 ชุด 1 (เฉลยข้อ ข)</t>
        </is>
      </c>
      <c r="O66" s="35" t="inlineStr">
        <is>
          <t>Mock</t>
        </is>
      </c>
      <c r="P66" s="35" t="inlineStr">
        <is>
          <t>ชุด 1</t>
        </is>
      </c>
    </row>
    <row r="67" ht="13.2" customHeight="1" s="49">
      <c r="A67" s="33" t="n">
        <v>65</v>
      </c>
      <c r="B67" s="34" t="inlineStr">
        <is>
          <t>ข้อใดผิดเกี่ยวกับ goiter</t>
        </is>
      </c>
      <c r="C67" s="35" t="n"/>
      <c r="D67" s="34" t="inlineStr">
        <is>
          <t>Iodine บางชนิด เช่น thiocyanate อาจมีผลทำให้เกิด goiter</t>
        </is>
      </c>
      <c r="E67" s="34" t="inlineStr">
        <is>
          <t>Thiocyanate อาจได้จากการ metabolize สารจากผัก เช่น กะหล่ำปลี</t>
        </is>
      </c>
      <c r="F67" s="34" t="inlineStr">
        <is>
          <t>Lithium สามารถลด secretion ของ thyroxine และสามารถช่วยในการรักษา hyperthyroidism</t>
        </is>
      </c>
      <c r="G67" s="34" t="inlineStr">
        <is>
          <t>Goitrin สามารถยับยั้ง thyroid peroxidase</t>
        </is>
      </c>
      <c r="H67" s="34" t="inlineStr">
        <is>
          <t>Perchlorate เป็น ion ที่ช่วยเพิ่มการ uptake iodide และเพิ่มระดับ iodide ใน thyroid</t>
        </is>
      </c>
      <c r="I67" s="33" t="inlineStr">
        <is>
          <t>5</t>
        </is>
      </c>
      <c r="J67" s="34"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35" t="n"/>
      <c r="L67" s="34" t="inlineStr">
        <is>
          <t>Diabetes mellitus</t>
        </is>
      </c>
      <c r="M67" s="35" t="inlineStr">
        <is>
          <t>Clinic</t>
        </is>
      </c>
      <c r="N67" s="34" t="inlineStr">
        <is>
          <t>ข้อ 128 ชุด 1 (เฉลยข้อ จ)</t>
        </is>
      </c>
      <c r="O67" s="35" t="inlineStr">
        <is>
          <t>Mock</t>
        </is>
      </c>
      <c r="P67" s="35" t="inlineStr">
        <is>
          <t>ชุด 1</t>
        </is>
      </c>
    </row>
    <row r="68" ht="13.2" customHeight="1" s="49">
      <c r="A68" s="33" t="n">
        <v>66</v>
      </c>
      <c r="B68" s="34" t="inlineStr">
        <is>
          <t>ชุมชนที่มีคนเป็น toxic goiter มากบ่งบอกว่าชุมชนนั้นมีลักษณะอย่างไร</t>
        </is>
      </c>
      <c r="C68" s="35" t="n"/>
      <c r="D68" s="34" t="inlineStr">
        <is>
          <t>ได้รับ iodine ต่ำเกินไป</t>
        </is>
      </c>
      <c r="E68" s="34" t="inlineStr">
        <is>
          <t>ได้รับ iodine มากเกินไป</t>
        </is>
      </c>
      <c r="F68" s="34" t="inlineStr">
        <is>
          <t>แหล่งน้ำดื่มมีการปนเปื้อนของสารหนู</t>
        </is>
      </c>
      <c r="G68" s="34" t="inlineStr">
        <is>
          <t>แหล่งน้ำดื่มมีการปนเปื้อนของสารตะกั่ว</t>
        </is>
      </c>
      <c r="H68" s="34" t="inlineStr">
        <is>
          <t>กินอาหารที่มี thiocyanide มากเกินไป</t>
        </is>
      </c>
      <c r="I68" s="33" t="inlineStr">
        <is>
          <t>2</t>
        </is>
      </c>
      <c r="J68" s="34"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35" t="n"/>
      <c r="L68" s="34" t="inlineStr">
        <is>
          <t>Diabetes mellitus</t>
        </is>
      </c>
      <c r="M68" s="35" t="inlineStr">
        <is>
          <t>Clinic</t>
        </is>
      </c>
      <c r="N68" s="34" t="inlineStr">
        <is>
          <t>ข้อ 129 ชุด 1 (เฉลยข้อ ข)</t>
        </is>
      </c>
      <c r="O68" s="35" t="inlineStr">
        <is>
          <t>Mock</t>
        </is>
      </c>
      <c r="P68" s="35" t="inlineStr">
        <is>
          <t>ชุด 1</t>
        </is>
      </c>
    </row>
    <row r="69" ht="13.2" customHeight="1" s="49">
      <c r="A69" s="33" t="n">
        <v>67</v>
      </c>
      <c r="B69" s="34" t="inlineStr">
        <is>
          <t>เป้าหมาย HbA1c ของผู้ป่วยรายนี้เป็นเท่าไหร่</t>
        </is>
      </c>
      <c r="C69" s="35" t="n"/>
      <c r="D69" s="34" t="inlineStr">
        <is>
          <t>&lt; 5.5%</t>
        </is>
      </c>
      <c r="E69" s="34" t="inlineStr">
        <is>
          <t>&lt; 6%</t>
        </is>
      </c>
      <c r="F69" s="34" t="inlineStr">
        <is>
          <t>&lt; 7%</t>
        </is>
      </c>
      <c r="G69" s="34" t="inlineStr">
        <is>
          <t>&lt; 8%</t>
        </is>
      </c>
      <c r="H69" s="34" t="inlineStr">
        <is>
          <t>&lt; 8.5%"</t>
        </is>
      </c>
      <c r="I69" s="33" t="inlineStr">
        <is>
          <t>1</t>
        </is>
      </c>
      <c r="J69" s="34"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35" t="n"/>
      <c r="L69" s="34" t="inlineStr">
        <is>
          <t>Diabetes mellitus</t>
        </is>
      </c>
      <c r="M69" s="35" t="inlineStr">
        <is>
          <t>Clinic</t>
        </is>
      </c>
      <c r="N69" s="34" t="inlineStr">
        <is>
          <t>Mock PLE-CC 1 ข้อ 26</t>
        </is>
      </c>
      <c r="O69" s="35" t="inlineStr">
        <is>
          <t>Mock</t>
        </is>
      </c>
      <c r="P69" s="35" t="inlineStr">
        <is>
          <t>Mock RxCU83</t>
        </is>
      </c>
      <c r="Q69" s="2" t="n"/>
    </row>
    <row r="70" ht="13.2" customHeight="1" s="49">
      <c r="A70" s="33" t="n">
        <v>68</v>
      </c>
      <c r="B70" s="34"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35" t="n"/>
      <c r="D70" s="34" t="inlineStr">
        <is>
          <t>Sitagliptin</t>
        </is>
      </c>
      <c r="E70" s="34" t="inlineStr">
        <is>
          <t>Empagliflozin</t>
        </is>
      </c>
      <c r="F70" s="34" t="inlineStr">
        <is>
          <t>Acarbose</t>
        </is>
      </c>
      <c r="G70" s="34" t="inlineStr">
        <is>
          <t>Semaglutide SC</t>
        </is>
      </c>
      <c r="H70" s="34" t="inlineStr">
        <is>
          <t>insulin SC</t>
        </is>
      </c>
      <c r="I70" s="33" t="inlineStr">
        <is>
          <t>3</t>
        </is>
      </c>
      <c r="J70" s="34"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35" t="n"/>
      <c r="L70" s="34" t="inlineStr">
        <is>
          <t>Diabetes mellitus</t>
        </is>
      </c>
      <c r="M70" s="35" t="inlineStr">
        <is>
          <t>Clinic</t>
        </is>
      </c>
      <c r="N70" s="34" t="inlineStr">
        <is>
          <t>Mock PLE-CC 1 ข้อ 27</t>
        </is>
      </c>
      <c r="O70" s="35" t="inlineStr">
        <is>
          <t>Mock</t>
        </is>
      </c>
      <c r="P70" s="35" t="inlineStr">
        <is>
          <t>Mock RxCU83</t>
        </is>
      </c>
      <c r="Q70" s="2" t="n"/>
    </row>
    <row r="71" ht="13.2" customHeight="1" s="49">
      <c r="A71" s="33" t="n">
        <v>69</v>
      </c>
      <c r="B71" s="34" t="inlineStr">
        <is>
          <t>หากแพทย์ต้องการเริ่ม insulin แก่ผู้ป่วยรายนี้ ผู้ป่วยควรได้รับ insulin ชนิดใดถึงจะเหมาะสมที่สุด ตาม ADA
2024 guideline</t>
        </is>
      </c>
      <c r="C71" s="35" t="n"/>
      <c r="D71" s="34" t="inlineStr">
        <is>
          <t>Lispro insulin SC</t>
        </is>
      </c>
      <c r="E71" s="34" t="inlineStr">
        <is>
          <t>Lispro insulin SC + insulin glargine SC</t>
        </is>
      </c>
      <c r="F71" s="34" t="inlineStr">
        <is>
          <t>RI insulin SC</t>
        </is>
      </c>
      <c r="G71" s="34" t="inlineStr">
        <is>
          <t>RI insulin SC + NPH insulin SC</t>
        </is>
      </c>
      <c r="H71" s="34" t="inlineStr">
        <is>
          <t>Insulin glargine SC</t>
        </is>
      </c>
      <c r="I71" s="33" t="inlineStr">
        <is>
          <t>1</t>
        </is>
      </c>
      <c r="J71" s="34"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35" t="n"/>
      <c r="L71" s="34" t="inlineStr">
        <is>
          <t>Diabetes mellitus</t>
        </is>
      </c>
      <c r="M71" s="35" t="inlineStr">
        <is>
          <t>Clinic</t>
        </is>
      </c>
      <c r="N71" s="34" t="inlineStr">
        <is>
          <t>Mock PLE-CC 1 ข้อ 28</t>
        </is>
      </c>
      <c r="O71" s="35" t="inlineStr">
        <is>
          <t>Mock</t>
        </is>
      </c>
      <c r="P71" s="35" t="inlineStr">
        <is>
          <t>Mock RxCU83</t>
        </is>
      </c>
      <c r="Q71" s="2" t="n"/>
    </row>
    <row r="72" ht="13.2" customHeight="1" s="49">
      <c r="A72" s="33" t="n">
        <v>70</v>
      </c>
      <c r="B72" s="34" t="inlineStr">
        <is>
          <t>ยาในข้อใดไม่มีในการเพิ่มการหลั่ง insulin</t>
        </is>
      </c>
      <c r="C72" s="35" t="n"/>
      <c r="D72" s="34" t="inlineStr">
        <is>
          <t>Glipizide</t>
        </is>
      </c>
      <c r="E72" s="34" t="inlineStr">
        <is>
          <t>Repaglinide</t>
        </is>
      </c>
      <c r="F72" s="34" t="inlineStr">
        <is>
          <t>Pioglitazone</t>
        </is>
      </c>
      <c r="G72" s="34" t="inlineStr">
        <is>
          <t>Saxagliptin</t>
        </is>
      </c>
      <c r="H72" s="34" t="inlineStr">
        <is>
          <t>Liraglutide</t>
        </is>
      </c>
      <c r="I72" s="33" t="inlineStr">
        <is>
          <t>1</t>
        </is>
      </c>
      <c r="J72" s="34"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35" t="n"/>
      <c r="L72" s="34" t="inlineStr">
        <is>
          <t>Diabetes mellitus</t>
        </is>
      </c>
      <c r="M72" s="35" t="inlineStr">
        <is>
          <t>Clinic</t>
        </is>
      </c>
      <c r="N72" s="34" t="inlineStr">
        <is>
          <t>Mock PLE-CC 1 ข้อ 29</t>
        </is>
      </c>
      <c r="O72" s="35" t="inlineStr">
        <is>
          <t>Mock</t>
        </is>
      </c>
      <c r="P72" s="35" t="inlineStr">
        <is>
          <t>Mock RxCU83</t>
        </is>
      </c>
      <c r="Q72" s="2" t="n"/>
    </row>
    <row r="73" ht="13.2" customHeight="1" s="49">
      <c r="A73" s="33" t="n">
        <v>71</v>
      </c>
      <c r="B73" s="34" t="inlineStr">
        <is>
          <t>กลไกการออกฤทธิ์หลักของยา semaglutide คือข้อใด</t>
        </is>
      </c>
      <c r="C73" s="35" t="n"/>
      <c r="D73" s="34" t="inlineStr">
        <is>
          <t>กระตุ้น PPAR-γ receptor</t>
        </is>
      </c>
      <c r="E73" s="34" t="inlineStr">
        <is>
          <t>กระตุ้น GLP-1 receptor</t>
        </is>
      </c>
      <c r="F73" s="34" t="inlineStr">
        <is>
          <t>ยับยั้งการดูดกลับกลูโคสที่หน่วยไต</t>
        </is>
      </c>
      <c r="G73" s="34" t="inlineStr">
        <is>
          <t>กระตุ้น sulfonylurea receptor type 1</t>
        </is>
      </c>
      <c r="H73" s="34" t="inlineStr">
        <is>
          <t>ยับยั้งเอนไซม์ α-glucosidase</t>
        </is>
      </c>
      <c r="I73" s="33" t="inlineStr">
        <is>
          <t>1</t>
        </is>
      </c>
      <c r="J73" s="34"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35" t="n"/>
      <c r="L73" s="34" t="inlineStr">
        <is>
          <t>Diabetes mellitus</t>
        </is>
      </c>
      <c r="M73" s="35" t="inlineStr">
        <is>
          <t>Clinic</t>
        </is>
      </c>
      <c r="N73" s="34" t="inlineStr">
        <is>
          <t>Mock PLE-CC 1 ข้อ 30</t>
        </is>
      </c>
      <c r="O73" s="35" t="inlineStr">
        <is>
          <t>Mock</t>
        </is>
      </c>
      <c r="P73" s="35" t="inlineStr">
        <is>
          <t>Mock RxCU83</t>
        </is>
      </c>
      <c r="Q73" s="2" t="n"/>
    </row>
    <row r="74" ht="13.2" customHeight="1" s="49">
      <c r="A74" s="33" t="n">
        <v>72</v>
      </c>
      <c r="B74" s="34" t="inlineStr">
        <is>
          <t>การเติม Zinc chloride หรือ Zinc acetate ในสูตรตำรับ NPH insulin มีส่วนช่วยอะไรในสูตรตำรับ</t>
        </is>
      </c>
      <c r="C74" s="35" t="n"/>
      <c r="D74" s="34" t="inlineStr">
        <is>
          <t>เสริมฤทธิ์การกันเสีย (preservative) ร่วมกับ phenol</t>
        </is>
      </c>
      <c r="E74" s="34" t="inlineStr">
        <is>
          <t>ป้องกันการตกตะกอนของ insulin</t>
        </is>
      </c>
      <c r="F74" s="34" t="inlineStr">
        <is>
          <t>ทำให้เกิดสารประกอบเชิงซ้อนกับ insulin ส่งผลต่อการออกฤทธิ์</t>
        </is>
      </c>
      <c r="G74" s="34" t="inlineStr">
        <is>
          <t>ป้องกันการดูดซับของ insulin บนพื้นผิวภาชนะแก้ว type 1</t>
        </is>
      </c>
      <c r="H74" s="34" t="inlineStr">
        <is>
          <t>เพื่อเพิ่มความคงตัวของ pH ในการผลิตและเก็บรักษา</t>
        </is>
      </c>
      <c r="I74" s="33" t="inlineStr">
        <is>
          <t>2</t>
        </is>
      </c>
      <c r="J74" s="34"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35" t="n"/>
      <c r="L74" s="34" t="inlineStr">
        <is>
          <t>Diabetes mellitus</t>
        </is>
      </c>
      <c r="M74" s="35" t="inlineStr">
        <is>
          <t>Clinic</t>
        </is>
      </c>
      <c r="N74" s="34" t="inlineStr">
        <is>
          <t>Mock PLE-CC 1 ข้อ 31</t>
        </is>
      </c>
      <c r="O74" s="35" t="inlineStr">
        <is>
          <t>Mock</t>
        </is>
      </c>
      <c r="P74" s="35" t="inlineStr">
        <is>
          <t>Mock RxCU83</t>
        </is>
      </c>
      <c r="Q74" s="2" t="n"/>
    </row>
    <row r="75" ht="13.2" customHeight="1" s="49">
      <c r="A75" s="33" t="n">
        <v>73</v>
      </c>
      <c r="B75" s="34" t="inlineStr">
        <is>
          <t>ข้อใดคือแนวทางแก้ปัญหาที่มักพบในการผลิตยา insulin injection แล้วมีฟอง และการรวมกลุ่ม (aggregation)</t>
        </is>
      </c>
      <c r="C75" s="35" t="n"/>
      <c r="D75" s="34" t="inlineStr">
        <is>
          <t>ลดอุณหภูมิระหว่างการผลิตต ่ากว่า 0</t>
        </is>
      </c>
      <c r="E75" s="34" t="inlineStr">
        <is>
          <t>เพิ่มสารลดแรงตึงผิว non-ionic เช่น polysorbate 20</t>
        </is>
      </c>
      <c r="F75" s="34" t="inlineStr">
        <is>
          <t>เติม zinc รูป zinc chloride</t>
        </is>
      </c>
      <c r="G75" s="34" t="inlineStr">
        <is>
          <t>ใช้ nitrogen purging ไล่ออกซิเจน</t>
        </is>
      </c>
      <c r="H75" s="34" t="inlineStr">
        <is>
          <t>เปลี่ยนสูตรต ารับเป็น acetate buffer แทน phosphate buffer"</t>
        </is>
      </c>
      <c r="I75" s="33" t="inlineStr">
        <is>
          <t>1</t>
        </is>
      </c>
      <c r="J75" s="34"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35" t="n"/>
      <c r="L75" s="34" t="inlineStr">
        <is>
          <t>Diabetes mellitus</t>
        </is>
      </c>
      <c r="M75" s="35" t="inlineStr">
        <is>
          <t>Clinic</t>
        </is>
      </c>
      <c r="N75" s="34" t="inlineStr">
        <is>
          <t>Mock PLE-CC 1 ข้อ 33</t>
        </is>
      </c>
      <c r="O75" s="35" t="inlineStr">
        <is>
          <t>Mock</t>
        </is>
      </c>
      <c r="P75" s="35" t="inlineStr">
        <is>
          <t>Mock RxCU83</t>
        </is>
      </c>
      <c r="Q75" s="2" t="n"/>
    </row>
    <row r="76" ht="13.2" customHeight="1" s="49">
      <c r="A76" s="33" t="n">
        <v>74</v>
      </c>
      <c r="B76" s="34" t="inlineStr">
        <is>
          <t>การผลิต insulin ในระดับอุตสาหกรรม ข้อใดมีความเป็นไปได้มากที่สุด</t>
        </is>
      </c>
      <c r="C76" s="35" t="n"/>
      <c r="D76" s="34" t="inlineStr">
        <is>
          <t>สกัดโดยตรงจากสุกรหรือวัว แล้วเอามาสังเคราะห์ต่อ จนได้ insulin</t>
        </is>
      </c>
      <c r="E76" s="34" t="inlineStr">
        <is>
          <t>ใช้ E. coli หรือ Saccharomyces cerevisiae สังเคราะห์ แล้วใช้ C-$Peptidase ตัดให้เป็น insulin</t>
        </is>
      </c>
      <c r="F76" s="34" t="inlineStr">
        <is>
          <t>SPPS แล้วพับใน bioreactor</t>
        </is>
      </c>
      <c r="G76" s="34" t="inlineStr">
        <is>
          <t>hybridoma technology ผลิตเป็น Immuno monoclonal antibody</t>
        </is>
      </c>
      <c r="H76" s="34" t="inlineStr">
        <is>
          <t>ใช้ stem cell ของ human beta cell ในตับอ่อน แล้วสกัด insulin ออกมาท า formulation ต่อ"</t>
        </is>
      </c>
      <c r="I76" s="33" t="inlineStr">
        <is>
          <t>1</t>
        </is>
      </c>
      <c r="J76" s="34"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35" t="n"/>
      <c r="L76" s="34" t="inlineStr">
        <is>
          <t>Diabetes mellitus</t>
        </is>
      </c>
      <c r="M76" s="35" t="inlineStr">
        <is>
          <t>Clinic</t>
        </is>
      </c>
      <c r="N76" s="34" t="inlineStr">
        <is>
          <t>Mock PLE-CC 1 ข้อ 36</t>
        </is>
      </c>
      <c r="O76" s="35" t="inlineStr">
        <is>
          <t>Mock</t>
        </is>
      </c>
      <c r="P76" s="35" t="inlineStr">
        <is>
          <t>Mock RxCU83</t>
        </is>
      </c>
      <c r="Q76" s="2" t="n"/>
    </row>
    <row r="77" ht="13.2" customHeight="1" s="49">
      <c r="A77" s="33" t="n">
        <v>75</v>
      </c>
      <c r="B77" s="34"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35" t="n"/>
      <c r="D77" s="34" t="inlineStr">
        <is>
          <t>Levothyroxine 50 mcg OD</t>
        </is>
      </c>
      <c r="E77" s="34" t="inlineStr">
        <is>
          <t>Propylthiouracil 50 mg TID</t>
        </is>
      </c>
      <c r="F77" s="34" t="inlineStr">
        <is>
          <t>Methimazole 10 mg OD</t>
        </is>
      </c>
      <c r="G77" s="34" t="inlineStr">
        <is>
          <t>Pioglitazone 15 mg OD</t>
        </is>
      </c>
      <c r="H77" s="34" t="n"/>
      <c r="I77" s="33" t="inlineStr">
        <is>
          <t>1</t>
        </is>
      </c>
      <c r="J77"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35" t="n"/>
      <c r="L77" s="34" t="inlineStr">
        <is>
          <t>Diabetes mellitus</t>
        </is>
      </c>
      <c r="M77" s="35" t="inlineStr">
        <is>
          <t>Clinic</t>
        </is>
      </c>
      <c r="N77" s="34" t="inlineStr">
        <is>
          <t>Mock PLE-CC 1 ข้อ 37</t>
        </is>
      </c>
      <c r="O77" s="35" t="inlineStr">
        <is>
          <t>Mock</t>
        </is>
      </c>
      <c r="P77" s="35" t="inlineStr">
        <is>
          <t>Mock RxCU83</t>
        </is>
      </c>
      <c r="Q77" s="2" t="n"/>
    </row>
    <row r="78" ht="13.2" customHeight="1" s="49">
      <c r="A78" s="33" t="n">
        <v>76</v>
      </c>
      <c r="B78" s="34" t="inlineStr">
        <is>
          <t>พืชผัก ในข้อใด มีผลลดระดับน ้าตาลในเลือด</t>
        </is>
      </c>
      <c r="C78" s="35" t="n"/>
      <c r="D78" s="34" t="inlineStr">
        <is>
          <t>ยอดฝักแม้ว</t>
        </is>
      </c>
      <c r="E78" s="34" t="inlineStr">
        <is>
          <t>ใบกะหล ่าปลี</t>
        </is>
      </c>
      <c r="F78" s="34" t="inlineStr">
        <is>
          <t>ผลบวบงู</t>
        </is>
      </c>
      <c r="G78" s="34" t="inlineStr">
        <is>
          <t>ผลมะระขี้นก</t>
        </is>
      </c>
      <c r="H78" s="34" t="inlineStr">
        <is>
          <t>ช่อดอกบล็อคโคลี</t>
        </is>
      </c>
      <c r="I78" s="33" t="inlineStr">
        <is>
          <t>2</t>
        </is>
      </c>
      <c r="J78" s="34"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35" t="n"/>
      <c r="L78" s="34" t="inlineStr">
        <is>
          <t>Diabetes mellitus</t>
        </is>
      </c>
      <c r="M78" s="35" t="inlineStr">
        <is>
          <t>Clinic</t>
        </is>
      </c>
      <c r="N78" s="34" t="inlineStr">
        <is>
          <t>Mock PLE-CC 1 ข้อ 39</t>
        </is>
      </c>
      <c r="O78" s="35" t="inlineStr">
        <is>
          <t>Mock</t>
        </is>
      </c>
      <c r="P78" s="35" t="inlineStr">
        <is>
          <t>Mock RxCU83</t>
        </is>
      </c>
      <c r="Q78" s="2" t="n"/>
    </row>
    <row r="79" ht="13.2" customHeight="1" s="49">
      <c r="A79" s="33" t="n">
        <v>77</v>
      </c>
      <c r="B79" s="34" t="inlineStr">
        <is>
          <t>ในการพัฒนาสูตรตำรับยาพ่นจมูกในรูปแบบสารละลาย (Non-pressurized Multiple Use …)
ไม่จำเป็นต้องทำการทดสอบใด</t>
        </is>
      </c>
      <c r="C79" s="35" t="n"/>
      <c r="D79" s="34" t="inlineStr">
        <is>
          <t>Uniformity of dosage unit/delivered dose uniformity</t>
        </is>
      </c>
      <c r="E79" s="34" t="inlineStr">
        <is>
          <t>Droplet size distribution</t>
        </is>
      </c>
      <c r="F79" s="34" t="inlineStr">
        <is>
          <t>Actuator deposition</t>
        </is>
      </c>
      <c r="G79" s="34" t="inlineStr">
        <is>
          <t>Shake requirement</t>
        </is>
      </c>
      <c r="H79" s="34" t="inlineStr">
        <is>
          <t>Extractable/Leachable</t>
        </is>
      </c>
      <c r="I79" s="33" t="inlineStr">
        <is>
          <t>1</t>
        </is>
      </c>
      <c r="J79" s="34"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35" t="n"/>
      <c r="L79" s="34" t="inlineStr">
        <is>
          <t>Diabetes mellitus</t>
        </is>
      </c>
      <c r="M79" s="35" t="inlineStr">
        <is>
          <t>Clinic</t>
        </is>
      </c>
      <c r="N79" s="34" t="inlineStr">
        <is>
          <t>Mock PLE-CC 1 ข้อ 46</t>
        </is>
      </c>
      <c r="O79" s="35" t="inlineStr">
        <is>
          <t>Mock</t>
        </is>
      </c>
      <c r="P79" s="35" t="inlineStr">
        <is>
          <t>Mock RxCU83</t>
        </is>
      </c>
      <c r="Q79" s="2" t="n"/>
    </row>
    <row r="80" ht="13.2" customHeight="1" s="49">
      <c r="A80" s="33" t="n">
        <v>78</v>
      </c>
      <c r="B80" s="34" t="inlineStr">
        <is>
          <t>ข้อใดไม่ใช่ปัจจัยที่มาพิจารณาการตั้งตำรับผลิตภัณฑ์ยาพ่นจมูกรูปแบบสารละลาย</t>
        </is>
      </c>
      <c r="C80" s="35" t="n"/>
      <c r="D80" s="34" t="inlineStr">
        <is>
          <t>Particle size</t>
        </is>
      </c>
      <c r="E80" s="34" t="inlineStr">
        <is>
          <t>Solvent</t>
        </is>
      </c>
      <c r="F80" s="34" t="inlineStr">
        <is>
          <t>Viscosity</t>
        </is>
      </c>
      <c r="G80" s="34" t="inlineStr">
        <is>
          <t>Osmolarity</t>
        </is>
      </c>
      <c r="H80" s="34" t="inlineStr">
        <is>
          <t>pH</t>
        </is>
      </c>
      <c r="I80" s="33" t="inlineStr">
        <is>
          <t>1</t>
        </is>
      </c>
      <c r="J80" s="34"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35" t="n"/>
      <c r="L80" s="34" t="inlineStr">
        <is>
          <t>Diabetes mellitus</t>
        </is>
      </c>
      <c r="M80" s="35" t="inlineStr">
        <is>
          <t>Clinic</t>
        </is>
      </c>
      <c r="N80" s="34" t="inlineStr">
        <is>
          <t>Mock PLE-CC 1 ข้อ 47</t>
        </is>
      </c>
      <c r="O80" s="35" t="inlineStr">
        <is>
          <t>Mock</t>
        </is>
      </c>
      <c r="P80" s="35" t="inlineStr">
        <is>
          <t>Mock RxCU83</t>
        </is>
      </c>
      <c r="Q80" s="2" t="n"/>
    </row>
    <row r="81" ht="13.2" customHeight="1" s="49">
      <c r="A81" s="33" t="n">
        <v>79</v>
      </c>
      <c r="B81" s="34" t="inlineStr">
        <is>
          <t>หัวข้อใดไม่จำเป็นต้องกำหนดในการควบคุมคุณภาพของผลิตภัณฑ์ยาพ่นจมูกรูปแบบสารละลาย</t>
        </is>
      </c>
      <c r="C81" s="35" t="n"/>
      <c r="D81" s="34" t="inlineStr">
        <is>
          <t>Description</t>
        </is>
      </c>
      <c r="E81" s="34" t="inlineStr">
        <is>
          <t>Assay</t>
        </is>
      </c>
      <c r="F81" s="34" t="inlineStr">
        <is>
          <t>Moisture content</t>
        </is>
      </c>
      <c r="G81" s="34" t="inlineStr">
        <is>
          <t>Microbial limit</t>
        </is>
      </c>
      <c r="H81" s="34" t="inlineStr">
        <is>
          <t>Mean delivered dose</t>
        </is>
      </c>
      <c r="I81" s="33" t="inlineStr">
        <is>
          <t>1</t>
        </is>
      </c>
      <c r="J81" s="34"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35" t="n"/>
      <c r="L81" s="34" t="inlineStr">
        <is>
          <t>Diabetes mellitus</t>
        </is>
      </c>
      <c r="M81" s="35" t="inlineStr">
        <is>
          <t>Clinic</t>
        </is>
      </c>
      <c r="N81" s="34" t="inlineStr">
        <is>
          <t>Mock PLE-CC 1 ข้อ 48</t>
        </is>
      </c>
      <c r="O81" s="35" t="inlineStr">
        <is>
          <t>Mock</t>
        </is>
      </c>
      <c r="P81" s="35" t="inlineStr">
        <is>
          <t>Mock RxCU83</t>
        </is>
      </c>
      <c r="Q81" s="2" t="n"/>
    </row>
    <row r="82" ht="13.2" customHeight="1" s="49">
      <c r="A82" s="33" t="n">
        <v>80</v>
      </c>
      <c r="B82" s="34"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35" t="n"/>
      <c r="D82" s="34" t="inlineStr">
        <is>
          <t>Methimazole 10 mg OD</t>
        </is>
      </c>
      <c r="E82" s="34" t="inlineStr">
        <is>
          <t>Pioglitazone 15 mg OD</t>
        </is>
      </c>
      <c r="F82" s="34" t="inlineStr">
        <is>
          <t>A และ B</t>
        </is>
      </c>
      <c r="G82" s="34" t="inlineStr">
        <is>
          <t>ไม่ใช้ทั้ง A และ B</t>
        </is>
      </c>
      <c r="H82" s="34" t="inlineStr">
        <is>
          <t>ตัดสินไม่ได้</t>
        </is>
      </c>
      <c r="I82" s="33" t="inlineStr">
        <is>
          <t>1</t>
        </is>
      </c>
      <c r="J82"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35" t="n"/>
      <c r="L82" s="34" t="inlineStr">
        <is>
          <t>Diabetes mellitus</t>
        </is>
      </c>
      <c r="M82" s="35" t="inlineStr">
        <is>
          <t>Clinic</t>
        </is>
      </c>
      <c r="N82" s="34" t="inlineStr">
        <is>
          <t>Mock PLE-CC 1 ข้อ 49</t>
        </is>
      </c>
      <c r="O82" s="35" t="inlineStr">
        <is>
          <t>Mock</t>
        </is>
      </c>
      <c r="P82" s="35" t="inlineStr">
        <is>
          <t>Mock RxCU83</t>
        </is>
      </c>
      <c r="Q82" s="2" t="n"/>
    </row>
    <row r="83" ht="13.2" customHeight="1" s="49">
      <c r="A83" s="33" t="n">
        <v>81</v>
      </c>
      <c r="B83" s="34" t="inlineStr">
        <is>
          <t>ข้อใดถูกต้องเกี่ยวกับ immune-related adverse events (irAEs)</t>
        </is>
      </c>
      <c r="C83" s="35" t="n"/>
      <c r="D83" s="34" t="inlineStr">
        <is>
          <t>ลำดับการเกิดคือ colitis &gt; endocrinepathy &gt; skin &gt; liver toxicity</t>
        </is>
      </c>
      <c r="E83" s="34" t="inlineStr">
        <is>
          <t>Endocrine toxicity คือการเกิด hypothyroidism รักษาด้วย steroid</t>
        </is>
      </c>
      <c r="F83" s="34" t="inlineStr">
        <is>
          <t>สามารถเกิดได้กับหลายอวัยวะ และเกิดได้แม้หยุดยาไปแล้ว</t>
        </is>
      </c>
      <c r="G83" s="34" t="inlineStr">
        <is>
          <t>ไม่จำเป็นต้องหยุดยา และสามารถหายได้เอง</t>
        </is>
      </c>
      <c r="H83" s="34" t="inlineStr">
        <is>
          <t>Skin จะเกิดเฉพาะกับผู้ป่วยที่มี EGFR mutation positive เท่านั้น</t>
        </is>
      </c>
      <c r="I83" s="33" t="inlineStr">
        <is>
          <t>1</t>
        </is>
      </c>
      <c r="J83" s="34"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35" t="n"/>
      <c r="L83" s="34" t="inlineStr">
        <is>
          <t>Diabetes mellitus</t>
        </is>
      </c>
      <c r="M83" s="35" t="inlineStr">
        <is>
          <t>Clinic</t>
        </is>
      </c>
      <c r="N83" s="34" t="inlineStr">
        <is>
          <t>Mock PLE-CC 1 ข้อ 68</t>
        </is>
      </c>
      <c r="O83" s="35" t="inlineStr">
        <is>
          <t>Mock</t>
        </is>
      </c>
      <c r="P83" s="35" t="inlineStr">
        <is>
          <t>Mock RxCU83</t>
        </is>
      </c>
      <c r="Q83" s="2" t="n"/>
    </row>
    <row r="84" ht="13.2" customHeight="1" s="49">
      <c r="A84" s="33" t="n">
        <v>82</v>
      </c>
      <c r="B84" s="34" t="inlineStr">
        <is>
          <t>ใช้ propranolol ในการป้องกันไมเกรน ควรระวังในผู้ป่วยที่มีโรคร่วมใดมากที่สุด</t>
        </is>
      </c>
      <c r="C84" s="35" t="n"/>
      <c r="D84" s="34" t="inlineStr">
        <is>
          <t>เบาหวาน</t>
        </is>
      </c>
      <c r="E84" s="34" t="inlineStr">
        <is>
          <t>หืด</t>
        </is>
      </c>
      <c r="F84" s="34" t="inlineStr">
        <is>
          <t>ซึมเศร้า</t>
        </is>
      </c>
      <c r="G84" s="34" t="inlineStr">
        <is>
          <t>กรดไหลย้อน</t>
        </is>
      </c>
      <c r="H84" s="34" t="inlineStr">
        <is>
          <t>ไตเรื้อรัง</t>
        </is>
      </c>
      <c r="I84" s="33" t="inlineStr">
        <is>
          <t>1</t>
        </is>
      </c>
      <c r="J84" s="34"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35" t="n"/>
      <c r="L84" s="34" t="inlineStr">
        <is>
          <t>Diabetes mellitus</t>
        </is>
      </c>
      <c r="M84" s="35" t="inlineStr">
        <is>
          <t>Clinic</t>
        </is>
      </c>
      <c r="N84" s="34" t="inlineStr">
        <is>
          <t>Mock PLE-CC 1 ข้อ 111</t>
        </is>
      </c>
      <c r="O84" s="35" t="inlineStr">
        <is>
          <t>Mock</t>
        </is>
      </c>
      <c r="P84" s="35" t="inlineStr">
        <is>
          <t>Mock RxCU83</t>
        </is>
      </c>
      <c r="Q84" s="2" t="n"/>
    </row>
    <row r="85" ht="13.2" customHeight="1" s="49">
      <c r="A85" s="33" t="n">
        <v>83</v>
      </c>
      <c r="B85" s="34"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35" t="n"/>
      <c r="D85" s="34" t="inlineStr">
        <is>
          <t>ให้กินยาจนครบคอร์ส 6-8 เดือน ห้ามหยุดยาเอง ก่อนปรึกษาแพทย์</t>
        </is>
      </c>
      <c r="E85" s="34" t="inlineStr">
        <is>
          <t>ยาอาจทำให้ง่วงซึม หลีกเลี่ยงการขับขี่ยานพาหนะหรือทำงานเครื่องจักร</t>
        </is>
      </c>
      <c r="F85" s="34" t="inlineStr">
        <is>
          <t>หลีกเลี่ยงการออกแดดหรือให้ทาครีมกันแดด เมื่อจำเป็น</t>
        </is>
      </c>
      <c r="G85" s="34" t="inlineStr">
        <is>
          <t>หากมีอาการ ไข้ เจ็บคอ มีแผลในปาก ควรหยุดยาแล้วมาพบแพทย์ทันที</t>
        </is>
      </c>
      <c r="H85" s="34" t="inlineStr">
        <is>
          <t>หากมีผื่นขึ้นแม้เพียงเล็กน้อย ให้หยุดยาทันที</t>
        </is>
      </c>
      <c r="I85" s="33" t="n">
        <v>4</v>
      </c>
      <c r="J85" s="34"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สากลคือ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35" t="n"/>
      <c r="L85" s="34" t="inlineStr">
        <is>
          <t>Hypo/Hyperthyroidism</t>
        </is>
      </c>
      <c r="M85" s="35" t="inlineStr">
        <is>
          <t>Clinic</t>
        </is>
      </c>
      <c r="N85" s="34" t="inlineStr">
        <is>
          <t>PLE_CC1_2567_Key ข้อ 43</t>
        </is>
      </c>
      <c r="O85" s="35" t="inlineStr">
        <is>
          <t>ข้อสอบจริง</t>
        </is>
      </c>
      <c r="P85" s="35" t="inlineStr">
        <is>
          <t>ปี 2567</t>
        </is>
      </c>
      <c r="Q85" s="2" t="n"/>
    </row>
    <row r="86" ht="13.2" customHeight="1" s="49">
      <c r="A86" s="33" t="n">
        <v>84</v>
      </c>
      <c r="B86" s="34"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35" t="n"/>
      <c r="D86" s="34" t="inlineStr">
        <is>
          <t>Metformin + dapagliflozin</t>
        </is>
      </c>
      <c r="E86" s="34" t="inlineStr">
        <is>
          <t>Glipizide + insulin</t>
        </is>
      </c>
      <c r="F86" s="34" t="inlineStr">
        <is>
          <t>Insulin</t>
        </is>
      </c>
      <c r="G86" s="34" t="inlineStr">
        <is>
          <t>Linagliptin</t>
        </is>
      </c>
      <c r="H86" s="34" t="inlineStr">
        <is>
          <t>Metformin + sitagliptin</t>
        </is>
      </c>
      <c r="I86" s="33" t="n">
        <v>1</v>
      </c>
      <c r="J86" s="34"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35" t="n"/>
      <c r="L86" s="34" t="inlineStr">
        <is>
          <t>Diabetes mellitus</t>
        </is>
      </c>
      <c r="M86" s="35" t="inlineStr">
        <is>
          <t>Clinic</t>
        </is>
      </c>
      <c r="N86" s="34" t="inlineStr">
        <is>
          <t>PLE_CC1_2567_Key ข้อ 49</t>
        </is>
      </c>
      <c r="O86" s="35" t="inlineStr">
        <is>
          <t>ข้อสอบจริง</t>
        </is>
      </c>
      <c r="P86" s="35" t="inlineStr">
        <is>
          <t>ปี 2567</t>
        </is>
      </c>
      <c r="Q86" s="2" t="n"/>
    </row>
    <row r="87" ht="13.2" customHeight="1" s="49">
      <c r="A87" s="33" t="n">
        <v>85</v>
      </c>
      <c r="B87" s="34"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35" t="n"/>
      <c r="D87" s="34" t="inlineStr">
        <is>
          <t>TSH สูง, FT3 ปกติ, FT4 ปกติ</t>
        </is>
      </c>
      <c r="E87" s="34" t="inlineStr">
        <is>
          <t>TSH ปกติ, FT3 สูง, FT4 สูง</t>
        </is>
      </c>
      <c r="F87" s="34" t="inlineStr">
        <is>
          <t>TSH ต่ำ, FT3 สูง, FT4 สูง</t>
        </is>
      </c>
      <c r="G87" s="34" t="inlineStr">
        <is>
          <t>TSH ต่ำ, FT3 ต่ำ, FT4 ต่ำ</t>
        </is>
      </c>
      <c r="H87" s="34" t="inlineStr">
        <is>
          <t>TSH สูง, FT3 สูง, FT4 สูง</t>
        </is>
      </c>
      <c r="I87" s="33" t="n">
        <v>3</v>
      </c>
      <c r="J87" s="34"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35" t="n"/>
      <c r="L87" s="34" t="inlineStr">
        <is>
          <t>Hypo/Hyperthyroidism</t>
        </is>
      </c>
      <c r="M87" s="35" t="inlineStr">
        <is>
          <t>Clinic</t>
        </is>
      </c>
      <c r="N87" s="34" t="inlineStr">
        <is>
          <t>PLE_CC1_2567_Key ข้อ 67</t>
        </is>
      </c>
      <c r="O87" s="35" t="inlineStr">
        <is>
          <t>ข้อสอบจริง</t>
        </is>
      </c>
      <c r="P87" s="35" t="inlineStr">
        <is>
          <t>ปี 2567</t>
        </is>
      </c>
      <c r="Q87" s="2" t="n"/>
    </row>
    <row r="88" ht="13.2" customHeight="1" s="49">
      <c r="A88" s="33" t="n">
        <v>86</v>
      </c>
      <c r="B88" s="34" t="inlineStr">
        <is>
          <t>ข้อใดต่อไปนี้เป็นอาการแสดงที่พบได้ในภาวะต่อมไทรอยด์ทำงานเกิน (Hyperthyroidism)?</t>
        </is>
      </c>
      <c r="C88" s="35" t="n"/>
      <c r="D88" s="34" t="inlineStr">
        <is>
          <t>หงุดหงิดง่าย</t>
        </is>
      </c>
      <c r="E88" s="34" t="inlineStr">
        <is>
          <t>ผมร่วง</t>
        </is>
      </c>
      <c r="F88" s="34" t="inlineStr">
        <is>
          <t>ผิวแห้ง</t>
        </is>
      </c>
      <c r="G88" s="34" t="inlineStr">
        <is>
          <t>หัวใจเต้นช้า</t>
        </is>
      </c>
      <c r="H88" s="34" t="inlineStr">
        <is>
          <t>ท้องผูก</t>
        </is>
      </c>
      <c r="I88" s="33" t="n">
        <v>1</v>
      </c>
      <c r="J88" s="34"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35" t="n"/>
      <c r="L88" s="34" t="inlineStr">
        <is>
          <t>Hypo/Hyperthyroidism</t>
        </is>
      </c>
      <c r="M88" s="35" t="inlineStr">
        <is>
          <t>Clinic</t>
        </is>
      </c>
      <c r="N88" s="34" t="inlineStr">
        <is>
          <t>PLE_CC1_2567_Key ข้อ 68</t>
        </is>
      </c>
      <c r="O88" s="35" t="inlineStr">
        <is>
          <t>ข้อสอบจริง</t>
        </is>
      </c>
      <c r="P88" s="35" t="inlineStr">
        <is>
          <t>ปี 2567</t>
        </is>
      </c>
      <c r="Q88" s="2" t="n"/>
    </row>
    <row r="89" ht="13.2" customHeight="1" s="49">
      <c r="A89" s="33" t="n">
        <v>87</v>
      </c>
      <c r="B89" s="34"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35" t="n"/>
      <c r="D89" s="34" t="inlineStr">
        <is>
          <t>จ่ายยาเพิ่มอีก 1 ตัว</t>
        </is>
      </c>
      <c r="E89" s="34" t="inlineStr">
        <is>
          <t>มียาที่ไม่เหมาะสม (Inappropriate drug)</t>
        </is>
      </c>
      <c r="F89" s="34" t="inlineStr">
        <is>
          <t>มียาที่ความถี่ในการบริหารไม่เหมาะสม</t>
        </is>
      </c>
      <c r="G89" s="34" t="inlineStr">
        <is>
          <t>มียาที่ไม่มีข้อบ่งใช้</t>
        </is>
      </c>
      <c r="H89" s="34" t="inlineStr">
        <is>
          <t>เกิดปฏิกิริยาระหว่างยาที่รุนแรง</t>
        </is>
      </c>
      <c r="I89" s="33" t="n">
        <v>2</v>
      </c>
      <c r="J89" s="34"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35" t="n"/>
      <c r="L89" s="34" t="inlineStr">
        <is>
          <t>Hypo/Hyperthyroidism</t>
        </is>
      </c>
      <c r="M89" s="35" t="inlineStr">
        <is>
          <t>Clinic</t>
        </is>
      </c>
      <c r="N89" s="34" t="inlineStr">
        <is>
          <t>PLE_CC1_2567_Key ข้อ 69</t>
        </is>
      </c>
      <c r="O89" s="35" t="inlineStr">
        <is>
          <t>ข้อสอบจริง</t>
        </is>
      </c>
      <c r="P89" s="35" t="inlineStr">
        <is>
          <t>ปี 2567</t>
        </is>
      </c>
      <c r="Q89" s="2" t="n"/>
    </row>
    <row r="90" ht="13.2" customHeight="1" s="49">
      <c r="A90" s="33" t="n">
        <v>88</v>
      </c>
      <c r="B90" s="34" t="inlineStr">
        <is>
          <t>โรคอ้วน, การดื่มแอลกอฮอล์, Metformin</t>
        </is>
      </c>
      <c r="C90" s="35" t="n"/>
      <c r="D90" s="34" t="inlineStr">
        <is>
          <t>Glipizide 5 mg OD</t>
        </is>
      </c>
      <c r="E90" s="34" t="inlineStr">
        <is>
          <t>Empagliflozin 10 mg OD</t>
        </is>
      </c>
      <c r="F90" s="34" t="inlineStr">
        <is>
          <t>Sitagliptin 100 mg OD</t>
        </is>
      </c>
      <c r="G90" s="34" t="inlineStr">
        <is>
          <t>Liraglutide 1.2 mg SC OD</t>
        </is>
      </c>
      <c r="H90" s="34" t="n"/>
      <c r="I90" s="33" t="inlineStr">
        <is>
          <t>1</t>
        </is>
      </c>
      <c r="J90" s="34"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0" s="35" t="n"/>
      <c r="L90" s="34" t="inlineStr">
        <is>
          <t>Diabetes mellitus</t>
        </is>
      </c>
      <c r="M90" s="35" t="inlineStr">
        <is>
          <t>Clinic</t>
        </is>
      </c>
      <c r="N90" s="34" t="inlineStr">
        <is>
          <t>PLE-CC1 ปี 2566 Day 1 ข้อ 1</t>
        </is>
      </c>
      <c r="O90" s="35" t="inlineStr">
        <is>
          <t>ข้อสอบจริง</t>
        </is>
      </c>
      <c r="P90" s="35" t="inlineStr">
        <is>
          <t>ปี 2566</t>
        </is>
      </c>
      <c r="Q90" s="2" t="n"/>
    </row>
    <row r="91" ht="13.2" customHeight="1" s="49">
      <c r="A91" s="33" t="n">
        <v>89</v>
      </c>
      <c r="B91" s="34" t="inlineStr">
        <is>
          <t>การใช้Metformin</t>
        </is>
      </c>
      <c r="C91" s="35" t="n"/>
      <c r="D91" s="34" t="inlineStr">
        <is>
          <t>Liraglutide 1.2 mg SC OD</t>
        </is>
      </c>
      <c r="E91" s="34" t="inlineStr">
        <is>
          <t>Levothyroxine 50 mcg OD</t>
        </is>
      </c>
      <c r="F91" s="34" t="inlineStr">
        <is>
          <t>Propylthiouracil 50 mg TID</t>
        </is>
      </c>
      <c r="G91" s="34" t="inlineStr">
        <is>
          <t>Methimazole 10 mg OD</t>
        </is>
      </c>
      <c r="H91" s="34" t="n"/>
      <c r="I91" s="33" t="inlineStr">
        <is>
          <t>1</t>
        </is>
      </c>
      <c r="J91"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1" s="35" t="n"/>
      <c r="L91" s="34" t="inlineStr">
        <is>
          <t>Diabetes mellitus</t>
        </is>
      </c>
      <c r="M91" s="35" t="inlineStr">
        <is>
          <t>Clinic</t>
        </is>
      </c>
      <c r="N91" s="34" t="inlineStr">
        <is>
          <t>PLE-CC1 ปี 2566 Day 1 ข้อ 5</t>
        </is>
      </c>
      <c r="O91" s="35" t="inlineStr">
        <is>
          <t>ข้อสอบจริง</t>
        </is>
      </c>
      <c r="P91" s="35" t="inlineStr">
        <is>
          <t>ปี 2566</t>
        </is>
      </c>
      <c r="Q91" s="2" t="n"/>
    </row>
    <row r="92" ht="13.2" customHeight="1" s="49">
      <c r="A92" s="33" t="n">
        <v>90</v>
      </c>
      <c r="B92" s="34" t="inlineStr">
        <is>
          <t>Premixed insulin 70/30 ประกอบด้วยอะไรบ้าง. กับระยะเวลาการออกฤทธิ์ ตัวเลือก</t>
        </is>
      </c>
      <c r="C92" s="35" t="n"/>
      <c r="D92" s="34" t="inlineStr">
        <is>
          <t>Methimazole 10 mg OD</t>
        </is>
      </c>
      <c r="E92" s="34" t="inlineStr">
        <is>
          <t>Pioglitazone 15 mg OD</t>
        </is>
      </c>
      <c r="F92" s="34" t="inlineStr">
        <is>
          <t>Insulin glargine 10 units SC HS</t>
        </is>
      </c>
      <c r="G92" s="34" t="inlineStr">
        <is>
          <t>Insulin lispro 4 units SC before meals</t>
        </is>
      </c>
      <c r="H92" s="34" t="n"/>
      <c r="I92" s="33" t="inlineStr">
        <is>
          <t>1</t>
        </is>
      </c>
      <c r="J92"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35" t="n"/>
      <c r="L92" s="34" t="inlineStr">
        <is>
          <t>Diabetes mellitus</t>
        </is>
      </c>
      <c r="M92" s="35" t="inlineStr">
        <is>
          <t>Clinic</t>
        </is>
      </c>
      <c r="N92" s="34" t="inlineStr">
        <is>
          <t>PLE-CC1 ปี 2566 Day 2 ข้อ 5</t>
        </is>
      </c>
      <c r="O92" s="35" t="inlineStr">
        <is>
          <t>ข้อสอบจริง</t>
        </is>
      </c>
      <c r="P92" s="35" t="inlineStr">
        <is>
          <t>ปี 2566</t>
        </is>
      </c>
      <c r="Q92" s="2" t="n"/>
    </row>
    <row r="93" ht="13.2" customHeight="1" s="49">
      <c r="A93" s="33" t="n">
        <v>91</v>
      </c>
      <c r="B93" s="34" t="inlineStr">
        <is>
          <t>NPH 70% และRegular insulin 30% ชนิดออกฤทธิ์แบบปานกลางและเร็วตามลำดับ</t>
        </is>
      </c>
      <c r="C93" s="35" t="n"/>
      <c r="D93" s="34" t="inlineStr">
        <is>
          <t>Insulin lispro 4 units SC before meals</t>
        </is>
      </c>
      <c r="E93" s="34" t="inlineStr">
        <is>
          <t>NPH 30% และRegular insulin 70% ชนิดออกฤทธิ์ปานกลางและเร็วตามลำดับ</t>
        </is>
      </c>
      <c r="F93" s="34" t="inlineStr">
        <is>
          <t>Semaglutide 0.5 mg SC weekly</t>
        </is>
      </c>
      <c r="G93" s="34" t="inlineStr">
        <is>
          <t>Metformin 500 mg BID</t>
        </is>
      </c>
      <c r="H93" s="34" t="n"/>
      <c r="I93" s="33" t="inlineStr">
        <is>
          <t>1</t>
        </is>
      </c>
      <c r="J93"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35" t="n"/>
      <c r="L93" s="34" t="inlineStr">
        <is>
          <t>Diabetes mellitus</t>
        </is>
      </c>
      <c r="M93" s="35" t="inlineStr">
        <is>
          <t>Clinic</t>
        </is>
      </c>
      <c r="N93" s="34" t="inlineStr">
        <is>
          <t>PLE-CC1 ปี 2566 Day 2 ข้อ 1</t>
        </is>
      </c>
      <c r="O93" s="35" t="inlineStr">
        <is>
          <t>ข้อสอบจริง</t>
        </is>
      </c>
      <c r="P93" s="35" t="inlineStr">
        <is>
          <t>ปี 2566</t>
        </is>
      </c>
      <c r="Q93" s="2" t="n"/>
    </row>
    <row r="94" ht="13.2" customHeight="1" s="49">
      <c r="A94" s="33" t="n">
        <v>92</v>
      </c>
      <c r="B94" s="34"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35" t="n"/>
      <c r="D94" s="34" t="inlineStr">
        <is>
          <t>Metformin 500 mg BID</t>
        </is>
      </c>
      <c r="E94" s="34" t="inlineStr">
        <is>
          <t>Glipizide 5 mg OD</t>
        </is>
      </c>
      <c r="F94" s="34" t="inlineStr">
        <is>
          <t>Empagliflozin 10 mg OD</t>
        </is>
      </c>
      <c r="G94" s="34" t="inlineStr">
        <is>
          <t>Sitagliptin 100 mg OD</t>
        </is>
      </c>
      <c r="H94" s="34" t="n"/>
      <c r="I94" s="33" t="inlineStr">
        <is>
          <t>1</t>
        </is>
      </c>
      <c r="J94"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35" t="n"/>
      <c r="L94" s="34" t="inlineStr">
        <is>
          <t>Diabetes mellitus</t>
        </is>
      </c>
      <c r="M94" s="35" t="inlineStr">
        <is>
          <t>Clinic</t>
        </is>
      </c>
      <c r="N94" s="34" t="inlineStr">
        <is>
          <t>PLE-CC1 ปี 2566 Day 2 ข้อ 95</t>
        </is>
      </c>
      <c r="O94" s="35" t="inlineStr">
        <is>
          <t>ข้อสอบจริง</t>
        </is>
      </c>
      <c r="P94" s="35" t="inlineStr">
        <is>
          <t>ปี 2566</t>
        </is>
      </c>
      <c r="Q94" s="2" t="n"/>
    </row>
    <row r="95" ht="13.2" customHeight="1" s="49">
      <c r="A95" s="33" t="n">
        <v>93</v>
      </c>
      <c r="B95" s="34"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5" s="35" t="n"/>
      <c r="D95" s="34" t="inlineStr">
        <is>
          <t>CUA</t>
        </is>
      </c>
      <c r="E95" s="34" t="inlineStr">
        <is>
          <t>CEA</t>
        </is>
      </c>
      <c r="F95" s="34" t="inlineStr">
        <is>
          <t>CMA</t>
        </is>
      </c>
      <c r="G95" s="34" t="inlineStr">
        <is>
          <t>CBA</t>
        </is>
      </c>
      <c r="H95" s="34" t="inlineStr">
        <is>
          <t>ผลลัพธ์ที่วัดไม่ได้อยู่ในรูปของตัวเงิน (Non-monetary outcome) จึงไม่สามารถทำ CBA ได้</t>
        </is>
      </c>
      <c r="I95" s="33" t="inlineStr">
        <is>
          <t>1</t>
        </is>
      </c>
      <c r="J95" s="34" t="inlineStr">
        <is>
          <t>✅ คำตอบที่ถูกต้อง: ข้อ ข. Cost-Utility Analysis (CUA)
💡 Background: การประเมินทางเศรษฐศาสตร์สาธารณสุข (Pharmacoeconomic evaluation) ใช้เปรียบเทียบต้นทุนและผลลัพธ์ทางสุขภาพของยาหรือเทคโนโลยีทางการแพทย์
🎯 ทำไมข้อนี้ถึงถูก: Cost-Utility Analysis (CUA) เป็นวิธีที่วัดผลลัพธ์ทางสุขภาพเป็นคุณประโยชน์ (Utility) หรือคุณภาพชีวิตที่ปรับด้วยระยะเวลา เช่น Quality-Adjusted Life Years (QALYs)
🔍 ข้ออื่นผิดเพราะอะไร:
- ข้อ ก. Cost-Effectiveness Analysis (CEA): วัดผลลัพธ์เป็นหน่วยธรรมชาติทางคลินิก (Natural units) เช่น mmHg ที่ลดลง หรือระดับน้ำตาลที่ลดลง
- ข้อ ค. Cost-Benefit Analysis (CBA): วัดทั้งต้นทุนและผลลัพธ์ออกมาเป็นหน่วยของตัวเงิน (Monetary units / บาท)
- ข้อ ง. Cost-Minimization Analysis (CMA): ใช้เปรียบเทียบเฉพาะต้นทุนเมื่อผลการรักษาของทั้งสองกลุ่มเท่าเทียมกันอย่างมีนัยสำคัญ
- ข้อ จ. Cost of Illness (COI): เป็นการประเมินมูลค่าความสูญเสียทางเศรษฐกิจจากโรค ไม่ได้เปรียบเทียบประสิทธิผลของยา
📖 Guideline อ้างอิง: คู่มือการประเมินเทคโนโลยีด้านสุขภาพสำหรับประเทศไทย พ.ศ. 2562
📌 จุดจำก่อนสอบ: CUA วัดผลเป็น QALYs / คุณภาพชีวิต, CEA วัดเป็น Natural clinical unit, CBA วัดเป็นตัวเงิน (Baht), CMA วัดเฉพาะต้นทุนเมื่อผลลัพธ์เท่ากัน</t>
        </is>
      </c>
      <c r="K95" s="35" t="n"/>
      <c r="L95" s="34" t="inlineStr">
        <is>
          <t>Diabetes mellitus</t>
        </is>
      </c>
      <c r="M95" s="35" t="inlineStr">
        <is>
          <t>Clinic</t>
        </is>
      </c>
      <c r="N95" s="34" t="inlineStr">
        <is>
          <t>PLE_CC1_2565_Day1_Key ข้อ 20</t>
        </is>
      </c>
      <c r="O95" s="35" t="inlineStr">
        <is>
          <t>ข้อสอบจริง</t>
        </is>
      </c>
      <c r="P95" s="35" t="inlineStr">
        <is>
          <t>ปี 2565</t>
        </is>
      </c>
      <c r="Q95" s="2" t="n"/>
    </row>
    <row r="96" ht="13.2" customHeight="1" s="49">
      <c r="A96" s="33" t="n">
        <v>94</v>
      </c>
      <c r="B96" s="34"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6" s="35" t="n"/>
      <c r="D96" s="34" t="inlineStr">
        <is>
          <t>Propylthiouracil 50 mg TID</t>
        </is>
      </c>
      <c r="E96" s="34" t="inlineStr">
        <is>
          <t>Methimazole 10 mg OD</t>
        </is>
      </c>
      <c r="F96" s="34" t="inlineStr">
        <is>
          <t>Pioglitazone 15 mg OD</t>
        </is>
      </c>
      <c r="G96" s="34" t="inlineStr">
        <is>
          <t>Insulin glargine 10 units SC HS</t>
        </is>
      </c>
      <c r="H96" s="34" t="n"/>
      <c r="I96" s="33" t="inlineStr">
        <is>
          <t>1</t>
        </is>
      </c>
      <c r="J96"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35" t="n"/>
      <c r="L96" s="34" t="inlineStr">
        <is>
          <t>Diabetes mellitus</t>
        </is>
      </c>
      <c r="M96" s="35" t="inlineStr">
        <is>
          <t>Clinic</t>
        </is>
      </c>
      <c r="N96" s="34" t="inlineStr">
        <is>
          <t>PLE_CC1_2565_Day1_Key ข้อ 57</t>
        </is>
      </c>
      <c r="O96" s="35" t="inlineStr">
        <is>
          <t>ข้อสอบจริง</t>
        </is>
      </c>
      <c r="P96" s="35" t="inlineStr">
        <is>
          <t>ปี 2565</t>
        </is>
      </c>
      <c r="Q96" s="2" t="n"/>
    </row>
    <row r="97" ht="13.2" customHeight="1" s="49">
      <c r="A97" s="33" t="n">
        <v>95</v>
      </c>
      <c r="B97" s="34"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97" s="35" t="n"/>
      <c r="D97" s="34" t="inlineStr">
        <is>
          <t>Insulin glargine 10 units SC HS</t>
        </is>
      </c>
      <c r="E97" s="34" t="inlineStr">
        <is>
          <t>Cumulative incidence ratio = 60/200 ÷ 600/4000 = 2.0</t>
        </is>
      </c>
      <c r="F97" s="34" t="inlineStr">
        <is>
          <t>Incidence Rate Ratio (IRR) = 0.03/0.015 = 2.0 per person-year</t>
        </is>
      </c>
      <c r="G97" s="34" t="inlineStr">
        <is>
          <t>Attributable risk = 0.03 - 0.015 = 0.015 per person-year</t>
        </is>
      </c>
      <c r="H97" s="34" t="inlineStr">
        <is>
          <t>Prevalence ratio ไม่สามารถคำนวณได้จากข้อมูลที่ให้มา</t>
        </is>
      </c>
      <c r="I97" s="33" t="inlineStr">
        <is>
          <t>1</t>
        </is>
      </c>
      <c r="J97" s="34" t="inlineStr">
        <is>
          <t>✅ คำตอบที่ถูกต้อง: ข้อ ค. Prospective Cohort Study
💡 Background: การศึกษาระบาดวิทยาเชิงวิเคราะห์เพื่อหาความสัมพันธ์ระหว่างปัจจัยเสี่ยงกับการเกิดโรคหรือภาวะแทรกซ้อน
🎯 ทำไมข้อนี้ถึงถูก: การคัดเลือกกลุ่มประชากรที่เริ่มต้นตามลักษณะการได้รับปัจจัย (เช่น ผู้หญิงที่เป็นเบาหวาน) แล้วติดตามไปข้างหน้าตามเวลา (Follow-up) เพื่อดูอุบัติการณ์การเกิดเหตุการณ์ เป็นรูปแบบ Prospective Cohort study
🔍 ข้ออื่นผิดเพราะอะไร:
- ข้อ ก. Case-Control Study: เริ่มต้นจากคนที่เป็นโรค (Case) และไม่เป็นโรค (Control) แล้วสืบย้อนหลัง (Retrospective) เพื่อหาประวัติการสัมผัสปัจจัยเสี่ยง
- ข้อ ข. Cross-Sectional Study: สำรวจปัจจัยเสี่ยงและผลลัพธ์ไปพร้อมๆ กัน ณ จุดเวลาใดเวลาหนึ่ง วัดได้เฉพาะ Prevalence ไม่สามารถบอกทิศทางเวลาได้
- ข้อ ง. Randomized Controlled Trial (RCT): เป็นการวิจัยเชิงทดลองที่มีการสุ่มให้สิ่งแทรกแซง (Intervention) ไม่ใช่เพียงการติดตามตามธรรมชาติ
- ข้อ จ. Case Series: เป็นเพียงการรายงานกลุ่มผู้ป่วยที่มีลักษณะร่วมกันโดยไม่มีกลุ่มควบคุม
📖 Guideline อ้างอิง: หลักการระบาดวิทยาและชีวสถิติทางการแพทย์ (Principles of Epidemiology and Biostatistics)
📌 จุดจำก่อนสอบ: Cohort = ติดตามจาก Exposure ไปหา Outcome (หา Incidence, Relative Risk), Case-Control = เริ่มจาก Outcome ย้อนหา Exposure (หา Odds Ratio)</t>
        </is>
      </c>
      <c r="K97" s="35" t="n"/>
      <c r="L97" s="34" t="inlineStr">
        <is>
          <t>Diabetes mellitus</t>
        </is>
      </c>
      <c r="M97" s="35" t="inlineStr">
        <is>
          <t>Clinic</t>
        </is>
      </c>
      <c r="N97" s="34" t="inlineStr">
        <is>
          <t>PLE_CC1_2565_Day1_Key ข้อ 86</t>
        </is>
      </c>
      <c r="O97" s="35" t="inlineStr">
        <is>
          <t>ข้อสอบจริง</t>
        </is>
      </c>
      <c r="P97" s="35" t="inlineStr">
        <is>
          <t>ปี 2565</t>
        </is>
      </c>
      <c r="Q97" s="2" t="n"/>
    </row>
    <row r="98" ht="13.2" customHeight="1" s="49">
      <c r="A98" s="33" t="n">
        <v>96</v>
      </c>
      <c r="B98" s="34" t="inlineStr">
        <is>
          <t>Hypothyroidism/Hyperthyroidism</t>
        </is>
      </c>
      <c r="C98" s="35" t="n"/>
      <c r="D98" s="34" t="inlineStr">
        <is>
          <t>Semaglutide 0.5 mg SC weekly</t>
        </is>
      </c>
      <c r="E98" s="34" t="inlineStr">
        <is>
          <t>Metformin 500 mg BID</t>
        </is>
      </c>
      <c r="F98" s="34" t="inlineStr">
        <is>
          <t>Glipizide 5 mg OD</t>
        </is>
      </c>
      <c r="G98" s="34" t="inlineStr">
        <is>
          <t>Empagliflozin 10 mg OD</t>
        </is>
      </c>
      <c r="H98" s="34" t="n"/>
      <c r="I98" s="33" t="inlineStr">
        <is>
          <t>1</t>
        </is>
      </c>
      <c r="J98" s="34" t="inlineStr">
        <is>
          <t>✅ คำตอบที่ถูกต้อง: ข้อ ก. TSH ต่ำ และ Free T4 สูง (Overt Hyperthyroidism)
💡 Background: ต่อมไทรอยด์ทำงานภายใต้การควบคุมแบบ Negative feedback loop ของแกน Hypothalamic-Pituitary-Thyroid (HPT axis) โดย TRH กระตุ้น TSH และ TSH กระตุ้นการสร้างและหลั่ง T3/T4
🎯 ทำไมข้อนี้ถึงถูก: ในภาวะต่อมไทรอยด์ทำงานเกินปฐมภูมิ (Primary Hyperthyroidism) ระดับ Free T4/T3 ที่สูงขึ้นจะส่งสัญญาณยับยั้งต่อมใต้สมองส่วนหน้า ทำให้การหลั่ง TSH ลดลงอย่างมากจนตรวจพบค่าต่ำมาก (&lt; 0.1 mIU/L)
🔍 ข้ออื่นผิดเพราะอะไร:
- ข้อ ข. TSH สูง และ Free T4 ต่ำ: เป็นผลตรวจของ Primary Hypothyroidism (ภาวะไทรอยด์ทำงานต่ำปฐมภูมิ)
- ข้อ ค. TSH ปกติ และ Free T4 สูง: พบน้อย อาจเกิดจาก TSH-secreting pituitary adenoma หรือ Thyroid hormone resistance
- ข้อ ง. TSH สูง และ Free T4 สูง: เป็นความผิดปกติระดับทุติยภูมิ (Secondary hyperthyroidism)
- ข้อ จ. TSH ต่ำ และ Free T4 ต่ำ: เป็นผลตรวจของ Central/Secondary Hypothyroidism จากพยาธิสภาพที่ต่อมใต้สมอง
📖 Guideline อ้างอิง: แนวทางเวชปฏิบัติสำหรับโรคของต่อมไทรอยด์ พ.ศ. 2562 (สมาคมต่อมไร้ท่อแห่งประเทศไทย)
📌 จุดจำก่อนสอบ: Primary Hyperthyroid = TSH ต่ำ + FT4 สูง, Primary Hypothyroid = TSH สูง + FT4 ต่ำ</t>
        </is>
      </c>
      <c r="K98" s="35" t="n"/>
      <c r="L98" s="34" t="inlineStr">
        <is>
          <t>Hypo/Hyperthyroidism</t>
        </is>
      </c>
      <c r="M98" s="35" t="inlineStr">
        <is>
          <t>Clinic</t>
        </is>
      </c>
      <c r="N98" s="34" t="inlineStr">
        <is>
          <t>PLE_CC1_2565_Day1_Key ข้อ 6</t>
        </is>
      </c>
      <c r="O98" s="35" t="inlineStr">
        <is>
          <t>ข้อสอบจริง</t>
        </is>
      </c>
      <c r="P98" s="35" t="inlineStr">
        <is>
          <t>ปี 2565</t>
        </is>
      </c>
      <c r="Q98" s="2" t="n"/>
    </row>
    <row r="99" ht="13.2" customHeight="1" s="49">
      <c r="A99" s="33" t="n">
        <v>97</v>
      </c>
      <c r="B99" s="34" t="inlineStr">
        <is>
          <t>ผู$ป&amp;วยรายนี้ควรได$ยาอะไร กรVWXวยไDเZน โรคเบาหวานและโรคไตเ[อ\ง</t>
        </is>
      </c>
      <c r="C99" s="35" t="n"/>
      <c r="D99" s="34" t="inlineStr">
        <is>
          <t>Simvastatin 40 mg</t>
        </is>
      </c>
      <c r="E99" s="34" t="inlineStr">
        <is>
          <t>Simvastatin 80 mg</t>
        </is>
      </c>
      <c r="F99" s="34" t="inlineStr">
        <is>
          <t>Rosuvastatin 20 mg</t>
        </is>
      </c>
      <c r="G99" s="34" t="inlineStr">
        <is>
          <t>Atorvastatin 40 mg</t>
        </is>
      </c>
      <c r="H99" s="34" t="inlineStr">
        <is>
          <t>Pravastatin 40 mg</t>
        </is>
      </c>
      <c r="I99" s="33" t="inlineStr">
        <is>
          <t>1</t>
        </is>
      </c>
      <c r="J99" s="34" t="inlineStr">
        <is>
          <t>✅ คำตอบที่ถูกต้อง: ข้อ ก. Simvastatin 40 mg
💡 Background:
ผู้ป่วยเบาหวานที่มีโรคไตเรื้อรัง (CKD) มีความเสี่ยง Cardiovascular สูง จำเป็นต้องได้รับ Statin therapy การเลือก Statin ในผู้ป่วย CKD ต้องพิจารณาการขับออกทางไต เนื่องจาก Statin บางชนิดสะสมในผู้ป่วย CKD
🎯 ทำไมข้อนี้ถึงถูก:
Simvastatin 40 mg เป็นตัวเลือกที่เหมาะสมในผู้ป่วย CKD เพราะกำจัดผ่านตับเป็นหลัก (ไม่ต้องปรับขนาดตาม eGFR) Rosuvastatin ควรระวังใน eGFR &lt;30 mL/min (ขับออกทางไต 10%); Atorvastatin กำจัดทางตับเช่นกัน แต่ขนาด Simvastatin 40 mg ถือเป็นขนาดปานกลาง (Moderate-intensity) ที่เหมาะสม
🔍 ข้ออื่นผิดเพราะอะไร:
• ข้อ ข. (Simvastatin 80 mg): Simvastatin 80 mg เพิ่มความเสี่ยง Myopathy/Rhabdomyolysis สูงมาก; FDA ไม่แนะนำการเริ่มต้นที่ 80 mg ในผู้ป่วยรายใหม่
• ข้อ ค. (Rosuvastatin 20 mg): Rosuvastatin ขับออกทางไตประมาณ 10% หากใช้ขนาดสูงใน eGFR ต่ำ อาจสะสมได้
• ข้อ ง. (Atorvastatin 40 mg): Atorvastatin ก็ใช้ได้ใน CKD แต่ไม่ใช่ตัวเลือกแรกเมื่อเทียบกับ Simvastatin ในบริบทโจทย์นี้
📖 Guideline อ้างอิง:
Kidney Disease: Improving Global Outcomes (KDIGO) Lipid Management in CKD 2013
📌 จุดจำก่อนสอบ:
Simvastatin 80 mg — ห้ามเริ่มใหม่ (FDA warning); Rosuvastatin — ระวังใน eGFR &lt;30</t>
        </is>
      </c>
      <c r="K99" s="35" t="n"/>
      <c r="L99" s="34" t="inlineStr">
        <is>
          <t>Diabetes mellitus</t>
        </is>
      </c>
      <c r="M99" s="35" t="inlineStr">
        <is>
          <t>Clinic</t>
        </is>
      </c>
      <c r="N99" s="34" t="inlineStr">
        <is>
          <t>PLE_CC1_2565_Day2_Key ข้อ 2</t>
        </is>
      </c>
      <c r="O99" s="35" t="inlineStr">
        <is>
          <t>ข้อสอบจริง</t>
        </is>
      </c>
      <c r="P99" s="35" t="inlineStr">
        <is>
          <t>ปี 2565</t>
        </is>
      </c>
      <c r="Q99" s="2" t="n"/>
    </row>
    <row r="100" ht="13.2" customHeight="1" s="49">
      <c r="A100" s="33" t="n">
        <v>98</v>
      </c>
      <c r="B100" s="34" t="inlineStr">
        <is>
          <t>หากแพทย6ต$องการเพิ่ม insulin อีกตัว ควรให$อินซูลินแบบใด 2,000 mg/day (High dose)</t>
        </is>
      </c>
      <c r="C100" s="35" t="n"/>
      <c r="D100" s="34" t="inlineStr">
        <is>
          <t>Lispro</t>
        </is>
      </c>
      <c r="E100" s="34" t="inlineStr">
        <is>
          <t>Glulisine</t>
        </is>
      </c>
      <c r="F100" s="34" t="inlineStr">
        <is>
          <t>Glargine</t>
        </is>
      </c>
      <c r="G100" s="34" t="inlineStr">
        <is>
          <t>Aspart</t>
        </is>
      </c>
      <c r="H100" s="34" t="inlineStr">
        <is>
          <t>Regular insulin</t>
        </is>
      </c>
      <c r="I100" s="33" t="inlineStr">
        <is>
          <t>1</t>
        </is>
      </c>
      <c r="J100" s="34"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35" t="n"/>
      <c r="L100" s="34" t="inlineStr">
        <is>
          <t>Diabetes mellitus</t>
        </is>
      </c>
      <c r="M100" s="35" t="inlineStr">
        <is>
          <t>Clinic</t>
        </is>
      </c>
      <c r="N100" s="34" t="inlineStr">
        <is>
          <t>PLE_CC1_2565_Day2_Key ข้อ 17</t>
        </is>
      </c>
      <c r="O100" s="35" t="inlineStr">
        <is>
          <t>ข้อสอบจริง</t>
        </is>
      </c>
      <c r="P100" s="35" t="inlineStr">
        <is>
          <t>ปี 2565</t>
        </is>
      </c>
      <c r="Q100" s="2" t="n"/>
    </row>
    <row r="101" ht="13.2" customHeight="1" s="49">
      <c r="A101" s="33" t="n">
        <v>99</v>
      </c>
      <c r="B101" s="34" t="inlineStr">
        <is>
          <t>ผู้ป่วย KDIGO stage 3a ได้ metformin 850 mg/day, Glipizide และยาอื่น ๆ มากมาย ยังคุมระดับน้ำตาลไม่ได้ ควรจัดการยังไงจึงจะเหมาะสมที่สุด</t>
        </is>
      </c>
      <c r="C101" s="35" t="n"/>
      <c r="D101" s="34" t="inlineStr">
        <is>
          <t>เพิ่ม Glipizide</t>
        </is>
      </c>
      <c r="E101" s="34" t="inlineStr">
        <is>
          <t>หยุด Metformin</t>
        </is>
      </c>
      <c r="F101" s="34" t="inlineStr">
        <is>
          <t>Insulin lispro 4 units SC before meals</t>
        </is>
      </c>
      <c r="G101" s="34" t="inlineStr">
        <is>
          <t>Dapagliflozin 10 mg OD</t>
        </is>
      </c>
      <c r="H101" s="34" t="n"/>
      <c r="I101" s="33" t="inlineStr">
        <is>
          <t>1</t>
        </is>
      </c>
      <c r="J101" s="34"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35" t="n"/>
      <c r="L101" s="34" t="inlineStr">
        <is>
          <t>Diabetes mellitus</t>
        </is>
      </c>
      <c r="M101" s="35" t="inlineStr">
        <is>
          <t>Clinic</t>
        </is>
      </c>
      <c r="N101" s="34" t="inlineStr">
        <is>
          <t>PLE_CC1_2564_All_Key ข้อ 112</t>
        </is>
      </c>
      <c r="O101" s="35" t="inlineStr">
        <is>
          <t>ข้อสอบจริง</t>
        </is>
      </c>
      <c r="P101" s="35" t="inlineStr">
        <is>
          <t>ปี 2564</t>
        </is>
      </c>
      <c r="Q101" s="2" t="n"/>
    </row>
    <row r="102" ht="13.2" customHeight="1" s="49">
      <c r="A102" s="33" t="n">
        <v>100</v>
      </c>
      <c r="B102" s="34"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2" s="35" t="n"/>
      <c r="D102" s="34" t="inlineStr">
        <is>
          <t>Trigger tool</t>
        </is>
      </c>
      <c r="E102" s="34" t="inlineStr">
        <is>
          <t>Medication reconciliation</t>
        </is>
      </c>
      <c r="F102" s="34" t="inlineStr">
        <is>
          <t>DUE</t>
        </is>
      </c>
      <c r="G102" s="34" t="inlineStr">
        <is>
          <t>ADR management</t>
        </is>
      </c>
      <c r="H102" s="34" t="inlineStr">
        <is>
          <t>Risk management</t>
        </is>
      </c>
      <c r="I102" s="33" t="n">
        <v>2</v>
      </c>
      <c r="J102" s="34"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102" s="35" t="n"/>
      <c r="L102" s="34" t="inlineStr">
        <is>
          <t>Diabetes mellitus</t>
        </is>
      </c>
      <c r="M102" s="35" t="inlineStr">
        <is>
          <t>Clinic</t>
        </is>
      </c>
      <c r="N102" s="34" t="inlineStr">
        <is>
          <t>ข้อ 66 (PLE_CC1_2562_Key.md)</t>
        </is>
      </c>
      <c r="O102" s="35" t="inlineStr">
        <is>
          <t>ข้อสอบจริง</t>
        </is>
      </c>
      <c r="P102" s="35" t="inlineStr">
        <is>
          <t>ปี 2562</t>
        </is>
      </c>
    </row>
    <row r="103" ht="13.2" customHeight="1" s="49">
      <c r="A103" s="33" t="n">
        <v>101</v>
      </c>
      <c r="B103" s="34" t="inlineStr">
        <is>
          <t>ข้อใดคือข้อห้ามใช้ของยา hydroxychloroquine DMARDS EnesLe, vanisesfas X Isimavied donor le -OGulasise G</t>
        </is>
      </c>
      <c r="C103" s="35" t="n"/>
      <c r="D103" s="34" t="inlineStr">
        <is>
          <t>Retinopathy</t>
        </is>
      </c>
      <c r="E103" s="34" t="inlineStr">
        <is>
          <t>Diabetes mellitus</t>
        </is>
      </c>
      <c r="F103" s="34" t="inlineStr">
        <is>
          <t>Malaria</t>
        </is>
      </c>
      <c r="G103" s="34" t="inlineStr">
        <is>
          <t>Rheumatoid arthritis</t>
        </is>
      </c>
      <c r="H103" s="34" t="inlineStr">
        <is>
          <t>Asthma</t>
        </is>
      </c>
      <c r="I103" s="33" t="inlineStr">
        <is>
          <t>1</t>
        </is>
      </c>
      <c r="J103" s="34"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3" s="35" t="n"/>
      <c r="L103" s="34" t="inlineStr">
        <is>
          <t>Diabetes mellitus</t>
        </is>
      </c>
      <c r="M103" s="35" t="inlineStr">
        <is>
          <t>Clinic</t>
        </is>
      </c>
      <c r="N103" s="34" t="inlineStr">
        <is>
          <t>ข้อ 112 (PLE_CC1_2562_Key.md)</t>
        </is>
      </c>
      <c r="O103" s="35" t="inlineStr">
        <is>
          <t>ข้อสอบจริง</t>
        </is>
      </c>
      <c r="P103" s="35" t="inlineStr">
        <is>
          <t>ปี 2562</t>
        </is>
      </c>
    </row>
    <row r="104" ht="13.2" customHeight="1" s="49">
      <c r="A104" s="33" t="n">
        <v>102</v>
      </c>
      <c r="B104" s="34" t="inlineStr">
        <is>
          <t>Insulin glargine สามารถให้ในตอนเช้าได้หรือไม่</t>
        </is>
      </c>
      <c r="C104" s="35" t="n"/>
      <c r="D104" s="34" t="inlineStr">
        <is>
          <t>ไม่ได้ เพราะจะท้าให้เกิดภาวะ hypoglycemia ขึ น</t>
        </is>
      </c>
      <c r="E104" s="34" t="inlineStr">
        <is>
          <t>ได้ เพราะออกฤทธิ์ 24 ชั่วโมง</t>
        </is>
      </c>
      <c r="F104" s="34" t="inlineStr">
        <is>
          <t>ได้ เพราะลด HbA1C ได้ดีกว่ายาตัวอื่น ๆ</t>
        </is>
      </c>
      <c r="G104" s="34" t="inlineStr">
        <is>
          <t>ไม่ได้ เพราะลดการสร้างกลูโคสจากตับ</t>
        </is>
      </c>
      <c r="H104" s="34" t="inlineStr">
        <is>
          <t>ไม่ได้ เพราะอาจจะเกิดอันตรกิริยากับ metformin และ glibenclamide ที่รับประทานในตอนเช้าได้</t>
        </is>
      </c>
      <c r="I104" s="33" t="inlineStr">
        <is>
          <t>1</t>
        </is>
      </c>
      <c r="J104" s="34"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35" t="n"/>
      <c r="L104" s="34" t="inlineStr">
        <is>
          <t>Diabetes mellitus</t>
        </is>
      </c>
      <c r="M104" s="35" t="inlineStr">
        <is>
          <t>Clinic</t>
        </is>
      </c>
      <c r="N104" s="34" t="inlineStr">
        <is>
          <t>ข้อ 18 (PLE_CC1_2559.md)</t>
        </is>
      </c>
      <c r="O104" s="35" t="inlineStr">
        <is>
          <t>ข้อสอบจริง</t>
        </is>
      </c>
      <c r="P104" s="35" t="inlineStr">
        <is>
          <t>ปี 2559</t>
        </is>
      </c>
    </row>
    <row r="105" ht="13.2" customHeight="1" s="49">
      <c r="A105" s="33" t="n">
        <v>103</v>
      </c>
      <c r="B105" s="34" t="inlineStr">
        <is>
          <t>ข้อใดคือ preservative ของ Insulin glargine</t>
        </is>
      </c>
      <c r="C105" s="35" t="n"/>
      <c r="D105" s="34" t="inlineStr">
        <is>
          <t>Meta-cresol</t>
        </is>
      </c>
      <c r="E105" s="34" t="inlineStr">
        <is>
          <t>Phenol</t>
        </is>
      </c>
      <c r="F105" s="34" t="inlineStr">
        <is>
          <t>Chlorobutanol</t>
        </is>
      </c>
      <c r="G105" s="34" t="inlineStr">
        <is>
          <t>ก และ ข ถูก</t>
        </is>
      </c>
      <c r="H105" s="34" t="inlineStr">
        <is>
          <t>ก และ ค ถูก</t>
        </is>
      </c>
      <c r="I105" s="33" t="inlineStr">
        <is>
          <t>1</t>
        </is>
      </c>
      <c r="J105" s="34"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35" t="n"/>
      <c r="L105" s="34" t="inlineStr">
        <is>
          <t>Diabetes mellitus</t>
        </is>
      </c>
      <c r="M105" s="35" t="inlineStr">
        <is>
          <t>Clinic</t>
        </is>
      </c>
      <c r="N105" s="34" t="inlineStr">
        <is>
          <t>ข้อ 23 (PLE_CC1_2559.md)</t>
        </is>
      </c>
      <c r="O105" s="35" t="inlineStr">
        <is>
          <t>ข้อสอบจริง</t>
        </is>
      </c>
      <c r="P105" s="35" t="inlineStr">
        <is>
          <t>ปี 2559</t>
        </is>
      </c>
    </row>
    <row r="106" ht="13.2" customHeight="1" s="49">
      <c r="A106" s="33" t="n">
        <v>104</v>
      </c>
      <c r="B106" s="34" t="inlineStr">
        <is>
          <t>Insulin glargine ผลิตมาจากอะไร</t>
        </is>
      </c>
      <c r="C106" s="35" t="n"/>
      <c r="D106" s="34" t="inlineStr">
        <is>
          <t>ตับอ่อนของวัว</t>
        </is>
      </c>
      <c r="E106" s="34" t="inlineStr">
        <is>
          <t>ตับอ่อนของหมู</t>
        </is>
      </c>
      <c r="F106" s="34" t="inlineStr">
        <is>
          <t>ตับอ่อนของคน</t>
        </is>
      </c>
      <c r="G106" s="34" t="inlineStr">
        <is>
          <t>Recombinant DNA</t>
        </is>
      </c>
      <c r="H106" s="34" t="inlineStr">
        <is>
          <t>Recombinant DNA E.coli เป็น complex partial seizure</t>
        </is>
      </c>
      <c r="I106" s="33" t="inlineStr">
        <is>
          <t>1</t>
        </is>
      </c>
      <c r="J106" s="34"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6" s="35" t="n"/>
      <c r="L106" s="34" t="inlineStr">
        <is>
          <t>Diabetes mellitus</t>
        </is>
      </c>
      <c r="M106" s="35" t="inlineStr">
        <is>
          <t>Clinic</t>
        </is>
      </c>
      <c r="N106" s="34" t="inlineStr">
        <is>
          <t>ข้อ 25 (PLE_CC1_2559.md)</t>
        </is>
      </c>
      <c r="O106" s="35" t="inlineStr">
        <is>
          <t>ข้อสอบจริง</t>
        </is>
      </c>
      <c r="P106" s="35" t="inlineStr">
        <is>
          <t>ปี 2559</t>
        </is>
      </c>
    </row>
    <row r="107" ht="13.2" customHeight="1" s="49">
      <c r="A107" s="33" t="n">
        <v>105</v>
      </c>
      <c r="B107" s="34" t="inlineStr">
        <is>
          <t>ผู้ป่วยหญิงน้ำหนัก 85 kg สูง 160 cm FBS 165 mg/dl, HbA1C 8.0 Scr 1 ควรได้รับการรักษาอย่างไร</t>
        </is>
      </c>
      <c r="C107" s="35" t="n"/>
      <c r="D107" s="34" t="inlineStr">
        <is>
          <t>Insulin</t>
        </is>
      </c>
      <c r="E107" s="34" t="inlineStr">
        <is>
          <t>Metformin</t>
        </is>
      </c>
      <c r="F107" s="34" t="inlineStr">
        <is>
          <t>Pioglitazone</t>
        </is>
      </c>
      <c r="G107" s="34" t="inlineStr">
        <is>
          <t>Glibenclamide</t>
        </is>
      </c>
      <c r="H107" s="34" t="inlineStr">
        <is>
          <t>Acarbose</t>
        </is>
      </c>
      <c r="I107" s="33" t="inlineStr">
        <is>
          <t>1</t>
        </is>
      </c>
      <c r="J107" s="34"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35" t="n"/>
      <c r="L107" s="34" t="inlineStr">
        <is>
          <t>Diabetes mellitus</t>
        </is>
      </c>
      <c r="M107" s="35" t="inlineStr">
        <is>
          <t>Clinic</t>
        </is>
      </c>
      <c r="N107" s="34" t="inlineStr">
        <is>
          <t>ข้อ 70 (PLE_CC1_2558_Key.md)</t>
        </is>
      </c>
      <c r="O107" s="35" t="inlineStr">
        <is>
          <t>ข้อสอบจริง</t>
        </is>
      </c>
      <c r="P107" s="35" t="inlineStr">
        <is>
          <t>ปี 2558</t>
        </is>
      </c>
    </row>
    <row r="108" ht="13.2" customHeight="1" s="49">
      <c r="A108" s="33" t="n">
        <v>106</v>
      </c>
      <c r="B108" s="34" t="inlineStr">
        <is>
          <t>น้ำที่ใช้ในการผลิต insulin คือ</t>
        </is>
      </c>
      <c r="C108" s="35" t="n"/>
      <c r="D108" s="34" t="inlineStr">
        <is>
          <t>Deionized water</t>
        </is>
      </c>
      <c r="E108" s="34" t="inlineStr">
        <is>
          <t>Purified water</t>
        </is>
      </c>
      <c r="F108" s="34" t="inlineStr">
        <is>
          <t>Distilled water</t>
        </is>
      </c>
      <c r="G108" s="34" t="inlineStr">
        <is>
          <t>Water for injection</t>
        </is>
      </c>
      <c r="H108" s="34" t="inlineStr">
        <is>
          <t>Sterile water for injection</t>
        </is>
      </c>
      <c r="I108" s="33" t="inlineStr">
        <is>
          <t>1</t>
        </is>
      </c>
      <c r="J108" s="34"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35" t="n"/>
      <c r="L108" s="34" t="inlineStr">
        <is>
          <t>Diabetes mellitus</t>
        </is>
      </c>
      <c r="M108" s="35" t="inlineStr">
        <is>
          <t>Clinic</t>
        </is>
      </c>
      <c r="N108" s="34" t="inlineStr">
        <is>
          <t>ข้อ 75 (PLE_CC1_2558_Key.md)</t>
        </is>
      </c>
      <c r="O108" s="35" t="inlineStr">
        <is>
          <t>ข้อสอบจริง</t>
        </is>
      </c>
      <c r="P108" s="35" t="inlineStr">
        <is>
          <t>ปี 2558</t>
        </is>
      </c>
    </row>
    <row r="109" ht="13.2" customHeight="1" s="49">
      <c r="A109" s="33" t="n">
        <v>107</v>
      </c>
      <c r="B109" s="34" t="inlineStr">
        <is>
          <t>ยาเบาหวานที่ได้รับออกฤทธิ์อย่างไร</t>
        </is>
      </c>
      <c r="C109" s="35" t="n"/>
      <c r="D109" s="34" t="inlineStr">
        <is>
          <t>ช่วยลด insulin resistance</t>
        </is>
      </c>
      <c r="E109" s="34" t="inlineStr">
        <is>
          <t>กระตุ้นการทำงานของ receptor</t>
        </is>
      </c>
      <c r="F109" s="34" t="inlineStr">
        <is>
          <t>ยับยั้ง DPP-IV</t>
        </is>
      </c>
      <c r="G109" s="34" t="inlineStr">
        <is>
          <t>Pioglitazone 15 mg OD</t>
        </is>
      </c>
      <c r="H109" s="34" t="inlineStr">
        <is>
          <t>Insulin glargine 10 units SC HS</t>
        </is>
      </c>
      <c r="I109" s="33" t="inlineStr">
        <is>
          <t>1</t>
        </is>
      </c>
      <c r="J109" s="34"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35" t="n"/>
      <c r="L109" s="34" t="inlineStr">
        <is>
          <t>Diabetes mellitus</t>
        </is>
      </c>
      <c r="M109" s="35" t="inlineStr">
        <is>
          <t>Clinic</t>
        </is>
      </c>
      <c r="N109" s="34" t="inlineStr">
        <is>
          <t>ข้อ 83 (PLE_CC1_2558_Key.md)</t>
        </is>
      </c>
      <c r="O109" s="35" t="inlineStr">
        <is>
          <t>ข้อสอบจริง</t>
        </is>
      </c>
      <c r="P109" s="35" t="inlineStr">
        <is>
          <t>ปี 2558</t>
        </is>
      </c>
    </row>
    <row r="110" ht="13.2" customHeight="1" s="49">
      <c r="A110" s="33" t="n">
        <v>108</v>
      </c>
      <c r="B110" s="34" t="inlineStr">
        <is>
          <t>Insulin ในประเทศไทย ใช้กระบวนการไรผลิต</t>
        </is>
      </c>
      <c r="C110" s="35" t="n"/>
      <c r="D110" s="34" t="inlineStr">
        <is>
          <t>สกัดจากตับอ่อนหมู</t>
        </is>
      </c>
      <c r="E110" s="34" t="inlineStr">
        <is>
          <t>จากการเพาะเลี้ยงเซลล์ตับอ่อนคน</t>
        </is>
      </c>
      <c r="F110" s="34" t="inlineStr">
        <is>
          <t>recombinant technology</t>
        </is>
      </c>
      <c r="G110" s="34" t="inlineStr">
        <is>
          <t>ก และ ข</t>
        </is>
      </c>
      <c r="H110" s="34" t="inlineStr">
        <is>
          <t>ก และ ค</t>
        </is>
      </c>
      <c r="I110" s="33" t="inlineStr">
        <is>
          <t>1</t>
        </is>
      </c>
      <c r="J110" s="34"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35" t="n"/>
      <c r="L110" s="34" t="inlineStr">
        <is>
          <t>Diabetes mellitus</t>
        </is>
      </c>
      <c r="M110" s="35" t="inlineStr">
        <is>
          <t>Clinic</t>
        </is>
      </c>
      <c r="N110" s="34" t="inlineStr">
        <is>
          <t>ข้อ 84 (PLE_CC1_2558_Key.md)</t>
        </is>
      </c>
      <c r="O110" s="35" t="inlineStr">
        <is>
          <t>ข้อสอบจริง</t>
        </is>
      </c>
      <c r="P110" s="35" t="inlineStr">
        <is>
          <t>ปี 2558</t>
        </is>
      </c>
    </row>
    <row r="111" ht="13.2" customHeight="1" s="49">
      <c r="A111" s="33" t="n">
        <v>109</v>
      </c>
      <c r="B111" s="34" t="inlineStr">
        <is>
          <t>ข้อใดถูกต้องเกี่ยวกับ insulin</t>
        </is>
      </c>
      <c r="C111" s="35" t="n"/>
      <c r="D111" s="34" t="inlineStr">
        <is>
          <t>ออกฤทธิ์คล้าย GLP-1 analogue</t>
        </is>
      </c>
      <c r="E111" s="34" t="inlineStr">
        <is>
          <t>เพิ่ม insulin receptor</t>
        </is>
      </c>
      <c r="F111" s="34" t="inlineStr">
        <is>
          <t>ใช้สำลีชุบ alcohol เช็ดที่ปลายเข็มก่อนฉีด</t>
        </is>
      </c>
      <c r="G111" s="34" t="inlineStr">
        <is>
          <t>ควรฉีดซ้ำที่เดิม เพื่อให้ยาออกฤทธิ์ได้เท่าเดิม</t>
        </is>
      </c>
      <c r="H111" s="34" t="inlineStr">
        <is>
          <t>หลังจากเปิดใช้แล้วเก็บได้นาน 2 เดือน</t>
        </is>
      </c>
      <c r="I111" s="33" t="inlineStr">
        <is>
          <t>1</t>
        </is>
      </c>
      <c r="J111" s="34"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35" t="n"/>
      <c r="L111" s="34" t="inlineStr">
        <is>
          <t>Diabetes mellitus</t>
        </is>
      </c>
      <c r="M111" s="35" t="inlineStr">
        <is>
          <t>Clinic</t>
        </is>
      </c>
      <c r="N111" s="34" t="inlineStr">
        <is>
          <t>ข้อ 85 (PLE_CC1_2558_Key.md)</t>
        </is>
      </c>
      <c r="O111" s="35" t="inlineStr">
        <is>
          <t>ข้อสอบจริง</t>
        </is>
      </c>
      <c r="P111" s="35" t="inlineStr">
        <is>
          <t>ปี 2558</t>
        </is>
      </c>
    </row>
    <row r="112" ht="13.2" customHeight="1" s="49">
      <c r="A112" s="33" t="n">
        <v>110</v>
      </c>
      <c r="B112" s="34" t="inlineStr">
        <is>
          <t>ข้อใดไม่ใช่อาการของผู้ป่วยเบาหวาน</t>
        </is>
      </c>
      <c r="C112" s="35" t="n"/>
      <c r="D112" s="34" t="inlineStr">
        <is>
          <t>หิวบ่อย/กินเยอะ</t>
        </is>
      </c>
      <c r="E112" s="34" t="inlineStr">
        <is>
          <t>ปัสสาวะบ่อย</t>
        </is>
      </c>
      <c r="F112" s="34" t="inlineStr">
        <is>
          <t>อาการร้อนวูบวาบ</t>
        </is>
      </c>
      <c r="G112" s="34" t="inlineStr">
        <is>
          <t>ดื่มน้ำบ่อย/กระหายน้ำบ่อย</t>
        </is>
      </c>
      <c r="H112" s="34" t="inlineStr">
        <is>
          <t>น้ำหนักลด</t>
        </is>
      </c>
      <c r="I112" s="33" t="inlineStr">
        <is>
          <t>1</t>
        </is>
      </c>
      <c r="J112" s="34"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35" t="n"/>
      <c r="L112" s="34" t="inlineStr">
        <is>
          <t>Diabetes mellitus</t>
        </is>
      </c>
      <c r="M112" s="35" t="inlineStr">
        <is>
          <t>Clinic</t>
        </is>
      </c>
      <c r="N112" s="34" t="inlineStr">
        <is>
          <t>ข้อ 74 (Pharmtutor_2024_Set1.md)</t>
        </is>
      </c>
      <c r="O112" s="35" t="inlineStr">
        <is>
          <t>Mock</t>
        </is>
      </c>
      <c r="P112" s="35" t="inlineStr">
        <is>
          <t>Mock Pharmtutor 2024</t>
        </is>
      </c>
    </row>
    <row r="113" ht="13.2" customHeight="1" s="49">
      <c r="A113" s="33" t="n">
        <v>111</v>
      </c>
      <c r="B113" s="34" t="inlineStr">
        <is>
          <t>ข้อใดคือเป้าหมายของการรักษาผู้ป่วยเบาหวาน</t>
        </is>
      </c>
      <c r="C113" s="35" t="n"/>
      <c r="D113" s="34" t="inlineStr">
        <is>
          <t>HbA1C &lt; 6.5%</t>
        </is>
      </c>
      <c r="E113" s="34" t="inlineStr">
        <is>
          <t>HbA1C &lt; 7%</t>
        </is>
      </c>
      <c r="F113" s="34" t="inlineStr">
        <is>
          <t>HbA1C &lt; 7.5%</t>
        </is>
      </c>
      <c r="G113" s="34" t="inlineStr">
        <is>
          <t>Preprandial glucose &lt; 80 mg/dL</t>
        </is>
      </c>
      <c r="H113" s="34" t="inlineStr">
        <is>
          <t>Peak postprandial glucose &lt; 200 mg/dL</t>
        </is>
      </c>
      <c r="I113" s="33" t="inlineStr">
        <is>
          <t>1</t>
        </is>
      </c>
      <c r="J113" s="34"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35" t="n"/>
      <c r="L113" s="34" t="inlineStr">
        <is>
          <t>Diabetes mellitus</t>
        </is>
      </c>
      <c r="M113" s="35" t="inlineStr">
        <is>
          <t>Clinic</t>
        </is>
      </c>
      <c r="N113" s="34" t="inlineStr">
        <is>
          <t>ข้อ 75 (Pharmtutor_2024_Set1.md)</t>
        </is>
      </c>
      <c r="O113" s="35" t="inlineStr">
        <is>
          <t>Mock</t>
        </is>
      </c>
      <c r="P113" s="35" t="inlineStr">
        <is>
          <t>Mock Pharmtutor 2024</t>
        </is>
      </c>
    </row>
    <row r="114" ht="13.2" customHeight="1" s="49">
      <c r="A114" s="33" t="n">
        <v>112</v>
      </c>
      <c r="B114" s="34" t="inlineStr">
        <is>
          <t>การดัดแปลง insulin ในข้อใดทำให้ออกฤทธิ์ได้เร็วขึ้น</t>
        </is>
      </c>
      <c r="C114" s="35" t="n"/>
      <c r="D114" s="34" t="inlineStr">
        <is>
          <t>เติม protamine</t>
        </is>
      </c>
      <c r="E114" s="34" t="inlineStr">
        <is>
          <t>เติม arginine 2 หมู่</t>
        </is>
      </c>
      <c r="F114" s="34" t="inlineStr">
        <is>
          <t>เติม zinc chloride</t>
        </is>
      </c>
      <c r="G114" s="34" t="inlineStr">
        <is>
          <t>เติม myristic acid</t>
        </is>
      </c>
      <c r="H114" s="34" t="inlineStr">
        <is>
          <t>สลับ amino acid ระหว่าง Lysine และ Proline</t>
        </is>
      </c>
      <c r="I114" s="33" t="inlineStr">
        <is>
          <t>1</t>
        </is>
      </c>
      <c r="J114" s="34"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35" t="n"/>
      <c r="L114" s="34" t="inlineStr">
        <is>
          <t>Diabetes mellitus</t>
        </is>
      </c>
      <c r="M114" s="35" t="inlineStr">
        <is>
          <t>Clinic</t>
        </is>
      </c>
      <c r="N114" s="34" t="inlineStr">
        <is>
          <t>ข้อ 78 (Pharmtutor_2024_Set1.md)</t>
        </is>
      </c>
      <c r="O114" s="35" t="inlineStr">
        <is>
          <t>Mock</t>
        </is>
      </c>
      <c r="P114" s="35" t="inlineStr">
        <is>
          <t>Mock Pharmtutor 2024</t>
        </is>
      </c>
    </row>
    <row r="115" ht="13.2" customHeight="1" s="49">
      <c r="A115" s="33" t="n">
        <v>113</v>
      </c>
      <c r="B115" s="34" t="inlineStr">
        <is>
          <t>ยารักษาเบาหวาน ที่ควรเริ่มเป็นอันดับแรก ในผู้ป่วยรายนี้ คือข้อใด</t>
        </is>
      </c>
      <c r="C115" s="35" t="n"/>
      <c r="D115" s="34" t="inlineStr">
        <is>
          <t>Glipizide</t>
        </is>
      </c>
      <c r="E115" s="34" t="inlineStr">
        <is>
          <t>Metformin</t>
        </is>
      </c>
      <c r="F115" s="34" t="inlineStr">
        <is>
          <t>Pioglitazone</t>
        </is>
      </c>
      <c r="G115" s="34" t="inlineStr">
        <is>
          <t>Insulin glargine</t>
        </is>
      </c>
      <c r="H115" s="34" t="inlineStr">
        <is>
          <t>Acarbose</t>
        </is>
      </c>
      <c r="I115" s="33" t="inlineStr">
        <is>
          <t>1</t>
        </is>
      </c>
      <c r="J115" s="34"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5" s="35" t="n"/>
      <c r="L115" s="34" t="inlineStr">
        <is>
          <t>Diabetes mellitus</t>
        </is>
      </c>
      <c r="M115" s="35" t="inlineStr">
        <is>
          <t>Clinic</t>
        </is>
      </c>
      <c r="N115" s="34" t="inlineStr">
        <is>
          <t>ข้อ 70 (Pharmtutor_2024_Set2.md)</t>
        </is>
      </c>
      <c r="O115" s="35" t="inlineStr">
        <is>
          <t>Mock</t>
        </is>
      </c>
      <c r="P115" s="35" t="inlineStr">
        <is>
          <t>Mock Pharmtutor 2024</t>
        </is>
      </c>
    </row>
    <row r="116" ht="13.2" customHeight="1" s="49">
      <c r="A116" s="33" t="n">
        <v>114</v>
      </c>
      <c r="B116" s="34" t="inlineStr">
        <is>
          <t>เป้าหมายการรักษาเบาหวาน (ควบคุมทั่วไป) ในผู้ป่วยรายนี้</t>
        </is>
      </c>
      <c r="C116" s="35" t="n"/>
      <c r="D116" s="34" t="inlineStr">
        <is>
          <t>FBS &lt; 70 mg/dL</t>
        </is>
      </c>
      <c r="E116" s="34" t="inlineStr">
        <is>
          <t>HbA1C &lt;8%</t>
        </is>
      </c>
      <c r="F116" s="34" t="inlineStr">
        <is>
          <t>Peak Post prandial glucose &lt; 180 mg/dL</t>
        </is>
      </c>
      <c r="G116" s="34" t="inlineStr">
        <is>
          <t>OGTT &lt; 126 mg/dL</t>
        </is>
      </c>
      <c r="H116" s="34" t="inlineStr">
        <is>
          <t>Random plasma glucose &lt; 250 mg/dL</t>
        </is>
      </c>
      <c r="I116" s="33" t="inlineStr">
        <is>
          <t>1</t>
        </is>
      </c>
      <c r="J116" s="34"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35" t="n"/>
      <c r="L116" s="34" t="inlineStr">
        <is>
          <t>Diabetes mellitus</t>
        </is>
      </c>
      <c r="M116" s="35" t="inlineStr">
        <is>
          <t>Clinic</t>
        </is>
      </c>
      <c r="N116" s="34" t="inlineStr">
        <is>
          <t>ข้อ 71 (Pharmtutor_2024_Set2.md)</t>
        </is>
      </c>
      <c r="O116" s="35" t="inlineStr">
        <is>
          <t>Mock</t>
        </is>
      </c>
      <c r="P116" s="35" t="inlineStr">
        <is>
          <t>Mock Pharmtutor 2024</t>
        </is>
      </c>
    </row>
    <row r="117" ht="13.2" customHeight="1" s="49">
      <c r="A117" s="33" t="n">
        <v>115</v>
      </c>
      <c r="B117" s="34" t="inlineStr">
        <is>
          <t>การปรับปรุงโปรงสร้างของ insulin ในข้อใด ทำให้สามารถออกฤทธิ์ได้ยาวนานมากขึ้น</t>
        </is>
      </c>
      <c r="C117" s="35" t="n"/>
      <c r="D117" s="34" t="inlineStr">
        <is>
          <t>เพิ่มการละลายของ insulin</t>
        </is>
      </c>
      <c r="E117" s="34" t="inlineStr">
        <is>
          <t>ลดความสามารถในการก่อ hexamer ของ insulin</t>
        </is>
      </c>
      <c r="F117" s="34" t="inlineStr">
        <is>
          <t>การเติมกรดไขมัน เช่น myristic acid</t>
        </is>
      </c>
      <c r="G117" s="34" t="inlineStr">
        <is>
          <t>สลับกรดอะมิโน ระหว่าง lysine และ proline</t>
        </is>
      </c>
      <c r="H117" s="34" t="inlineStr">
        <is>
          <t>ไม่มีข้อใดถูก</t>
        </is>
      </c>
      <c r="I117" s="33" t="inlineStr">
        <is>
          <t>1</t>
        </is>
      </c>
      <c r="J117" s="34"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35" t="n"/>
      <c r="L117" s="34" t="inlineStr">
        <is>
          <t>Diabetes mellitus</t>
        </is>
      </c>
      <c r="M117" s="35" t="inlineStr">
        <is>
          <t>Clinic</t>
        </is>
      </c>
      <c r="N117" s="34" t="inlineStr">
        <is>
          <t>ข้อ 72 (Pharmtutor_2024_Set2.md)</t>
        </is>
      </c>
      <c r="O117" s="35" t="inlineStr">
        <is>
          <t>Mock</t>
        </is>
      </c>
      <c r="P117" s="35" t="inlineStr">
        <is>
          <t>Mock Pharmtutor 2024</t>
        </is>
      </c>
    </row>
    <row r="118" ht="13.2" customHeight="1" s="49">
      <c r="A118" s="33" t="n">
        <v>116</v>
      </c>
      <c r="B118" s="34"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18" s="35" t="n"/>
      <c r="D118" s="34" t="inlineStr">
        <is>
          <t>Propylthiouracil 50 mg TID</t>
        </is>
      </c>
      <c r="E118" s="34" t="inlineStr">
        <is>
          <t>Methimazole 10 mg OD</t>
        </is>
      </c>
      <c r="F118" s="34" t="inlineStr">
        <is>
          <t>Pioglitazone 15 mg OD</t>
        </is>
      </c>
      <c r="G118" s="34" t="inlineStr">
        <is>
          <t>Insulin glargine 10 units SC HS</t>
        </is>
      </c>
      <c r="H118" s="34" t="inlineStr">
        <is>
          <t>Insulin lispro 4 units SC before meals</t>
        </is>
      </c>
      <c r="I118" s="33" t="inlineStr">
        <is>
          <t>1</t>
        </is>
      </c>
      <c r="J118"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8" s="35" t="n"/>
      <c r="L118" s="34" t="inlineStr">
        <is>
          <t>Diabetes mellitus</t>
        </is>
      </c>
      <c r="M118" s="35" t="inlineStr">
        <is>
          <t>Clinic</t>
        </is>
      </c>
      <c r="N118" s="34" t="inlineStr">
        <is>
          <t>ข้อ 10 (PLE_CC1_2557.md)</t>
        </is>
      </c>
      <c r="O118" s="35" t="inlineStr">
        <is>
          <t>ข้อสอบจริง</t>
        </is>
      </c>
      <c r="P118" s="35" t="inlineStr">
        <is>
          <t>ปี 2557</t>
        </is>
      </c>
    </row>
    <row r="119" ht="13.2" customHeight="1" s="49">
      <c r="A119" s="33" t="n">
        <v>117</v>
      </c>
      <c r="B119" s="34"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19" s="35" t="n"/>
      <c r="D119" s="34" t="inlineStr">
        <is>
          <t>Insulin glargine 10 units SC HS</t>
        </is>
      </c>
      <c r="E119" s="34" t="inlineStr">
        <is>
          <t>Insulin lispro 4 units SC before meals</t>
        </is>
      </c>
      <c r="F119" s="34" t="inlineStr">
        <is>
          <t>Dapagliflozin 10 mg OD</t>
        </is>
      </c>
      <c r="G119" s="34" t="inlineStr">
        <is>
          <t>Semaglutide 0.5 mg SC weekly</t>
        </is>
      </c>
      <c r="H119" s="34" t="inlineStr">
        <is>
          <t>Metformin 500 mg BID</t>
        </is>
      </c>
      <c r="I119" s="33" t="inlineStr">
        <is>
          <t>1</t>
        </is>
      </c>
      <c r="J119"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35" t="n"/>
      <c r="L119" s="34" t="inlineStr">
        <is>
          <t>Diabetes mellitus</t>
        </is>
      </c>
      <c r="M119" s="35" t="inlineStr">
        <is>
          <t>Clinic</t>
        </is>
      </c>
      <c r="N119" s="34" t="inlineStr">
        <is>
          <t>ข้อ 16 (PLE_CC1_2557.md)</t>
        </is>
      </c>
      <c r="O119" s="35" t="inlineStr">
        <is>
          <t>ข้อสอบจริง</t>
        </is>
      </c>
      <c r="P119" s="35" t="inlineStr">
        <is>
          <t>ปี 2557</t>
        </is>
      </c>
    </row>
    <row r="120" ht="13.2" customHeight="1" s="49">
      <c r="A120" s="33" t="n">
        <v>118</v>
      </c>
      <c r="B120" s="34"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0" s="35" t="n"/>
      <c r="D120" s="34" t="inlineStr">
        <is>
          <t>Semaglutide 0.5 mg SC weekly</t>
        </is>
      </c>
      <c r="E120" s="34" t="inlineStr">
        <is>
          <t>Metformin 500 mg BID</t>
        </is>
      </c>
      <c r="F120" s="34" t="inlineStr">
        <is>
          <t>Glipizide 5 mg OD</t>
        </is>
      </c>
      <c r="G120" s="34" t="inlineStr">
        <is>
          <t>Empagliflozin 10 mg OD</t>
        </is>
      </c>
      <c r="H120" s="34" t="inlineStr">
        <is>
          <t>Sitagliptin 100 mg OD</t>
        </is>
      </c>
      <c r="I120" s="33" t="inlineStr">
        <is>
          <t>1</t>
        </is>
      </c>
      <c r="J120"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0" s="35" t="n"/>
      <c r="L120" s="34" t="inlineStr">
        <is>
          <t>Diabetes mellitus</t>
        </is>
      </c>
      <c r="M120" s="35" t="inlineStr">
        <is>
          <t>Clinic</t>
        </is>
      </c>
      <c r="N120" s="34" t="inlineStr">
        <is>
          <t>ข้อ 33 (PLE_CC1_2557.md)</t>
        </is>
      </c>
      <c r="O120" s="35" t="inlineStr">
        <is>
          <t>ข้อสอบจริง</t>
        </is>
      </c>
      <c r="P120" s="35" t="inlineStr">
        <is>
          <t>ปี 2557</t>
        </is>
      </c>
    </row>
    <row r="121" ht="13.2" customHeight="1" s="49">
      <c r="A121" s="33" t="n">
        <v>119</v>
      </c>
      <c r="B121" s="34"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1" s="35" t="n"/>
      <c r="D121" s="34" t="inlineStr">
        <is>
          <t>Empagliflozin 10 mg OD</t>
        </is>
      </c>
      <c r="E121" s="34" t="inlineStr">
        <is>
          <t>Sitagliptin 100 mg OD</t>
        </is>
      </c>
      <c r="F121" s="34" t="inlineStr">
        <is>
          <t>Liraglutide 1.2 mg SC OD</t>
        </is>
      </c>
      <c r="G121" s="34" t="inlineStr">
        <is>
          <t>Levothyroxine 50 mcg OD</t>
        </is>
      </c>
      <c r="H121" s="34" t="inlineStr">
        <is>
          <t>Propylthiouracil 50 mg TID</t>
        </is>
      </c>
      <c r="I121" s="33" t="inlineStr">
        <is>
          <t>1</t>
        </is>
      </c>
      <c r="J121"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1" s="35" t="n"/>
      <c r="L121" s="34" t="inlineStr">
        <is>
          <t>Diabetes mellitus</t>
        </is>
      </c>
      <c r="M121" s="35" t="inlineStr">
        <is>
          <t>Clinic</t>
        </is>
      </c>
      <c r="N121" s="34" t="inlineStr">
        <is>
          <t>ข้อ 36 (PLE_CC1_2557.md)</t>
        </is>
      </c>
      <c r="O121" s="35" t="inlineStr">
        <is>
          <t>ข้อสอบจริง</t>
        </is>
      </c>
      <c r="P121" s="35" t="inlineStr">
        <is>
          <t>ปี 2557</t>
        </is>
      </c>
    </row>
    <row r="122" ht="13.2" customHeight="1" s="49">
      <c r="A122" s="33" t="n">
        <v>120</v>
      </c>
      <c r="B122" s="34"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2" s="35" t="n"/>
      <c r="D122" s="34" t="inlineStr">
        <is>
          <t>Levothyroxine 50 mcg OD</t>
        </is>
      </c>
      <c r="E122" s="34" t="inlineStr">
        <is>
          <t>Propylthiouracil 50 mg TID</t>
        </is>
      </c>
      <c r="F122" s="34" t="inlineStr">
        <is>
          <t>Methimazole 10 mg OD</t>
        </is>
      </c>
      <c r="G122" s="34" t="inlineStr">
        <is>
          <t>Pioglitazone 15 mg OD</t>
        </is>
      </c>
      <c r="H122" s="34" t="inlineStr">
        <is>
          <t>Insulin glargine 10 units SC HS</t>
        </is>
      </c>
      <c r="I122" s="33" t="inlineStr">
        <is>
          <t>1</t>
        </is>
      </c>
      <c r="J122"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35" t="n"/>
      <c r="L122" s="34" t="inlineStr">
        <is>
          <t>Diabetes mellitus</t>
        </is>
      </c>
      <c r="M122" s="35" t="inlineStr">
        <is>
          <t>Clinic</t>
        </is>
      </c>
      <c r="N122" s="34" t="inlineStr">
        <is>
          <t>ข้อ 37 (PLE_CC1_2557.md)</t>
        </is>
      </c>
      <c r="O122" s="35" t="inlineStr">
        <is>
          <t>ข้อสอบจริง</t>
        </is>
      </c>
      <c r="P122" s="35" t="inlineStr">
        <is>
          <t>ปี 2557</t>
        </is>
      </c>
    </row>
    <row r="123" ht="13.2" customHeight="1" s="49">
      <c r="A123" s="33" t="n">
        <v>121</v>
      </c>
      <c r="B123" s="34" t="inlineStr">
        <is>
          <t>Insulin อีก 2 เดือนต่อมา ผู้ป่วยมาพบแพทย์ตามนัด ผลตรวจร่างกายเป็นดังนี้ FBS 123, HbA1C 6.8, BP 150/98, urine analysis : protein 1.5 g/ 24 h</t>
        </is>
      </c>
      <c r="C123" s="35" t="n"/>
      <c r="D123" s="34" t="inlineStr">
        <is>
          <t>จากข้อมูลข้างต้น ควรรักษาอย่างไร</t>
        </is>
      </c>
      <c r="E123" s="34" t="inlineStr">
        <is>
          <t>Insulin glargine 10 units SC HS</t>
        </is>
      </c>
      <c r="F123" s="34" t="inlineStr">
        <is>
          <t>Insulin lispro 4 units SC before meals</t>
        </is>
      </c>
      <c r="G123" s="34" t="inlineStr">
        <is>
          <t>Dapagliflozin 10 mg OD</t>
        </is>
      </c>
      <c r="H123" s="34" t="inlineStr">
        <is>
          <t>Semaglutide 0.5 mg SC weekly</t>
        </is>
      </c>
      <c r="I123" s="33" t="inlineStr">
        <is>
          <t>1</t>
        </is>
      </c>
      <c r="J123" s="34"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35" t="n"/>
      <c r="L123" s="34" t="inlineStr">
        <is>
          <t>Diabetes mellitus</t>
        </is>
      </c>
      <c r="M123" s="35" t="inlineStr">
        <is>
          <t>Clinic</t>
        </is>
      </c>
      <c r="N123" s="34" t="inlineStr">
        <is>
          <t>ข้อ 5 (PLE_CC1_2556.md)</t>
        </is>
      </c>
      <c r="O123" s="35" t="inlineStr">
        <is>
          <t>ข้อสอบจริง</t>
        </is>
      </c>
      <c r="P123" s="35" t="inlineStr">
        <is>
          <t>ปี 2556</t>
        </is>
      </c>
    </row>
    <row r="124" ht="13.2" customHeight="1" s="49">
      <c r="A124" s="33" t="n">
        <v>122</v>
      </c>
      <c r="B124" s="34" t="inlineStr">
        <is>
          <t>โจทย์ให้ค่าแลปมา FBS สูง HbA1C สูง ALT 200 กว่า, AST 200 กว่า, BUN 17, Cr 0.8 จากข้อมูลดังกล่าวยาตัวใดปลอดภัยที่สุด</t>
        </is>
      </c>
      <c r="C124" s="35" t="n"/>
      <c r="D124" s="34" t="inlineStr">
        <is>
          <t>Dapagliflozin 10 mg OD</t>
        </is>
      </c>
      <c r="E124" s="34" t="inlineStr">
        <is>
          <t>Semaglutide 0.5 mg SC weekly</t>
        </is>
      </c>
      <c r="F124" s="34" t="inlineStr">
        <is>
          <t>Metformin 500 mg BID</t>
        </is>
      </c>
      <c r="G124" s="34" t="inlineStr">
        <is>
          <t>Glipizide 5 mg OD</t>
        </is>
      </c>
      <c r="H124" s="34" t="inlineStr">
        <is>
          <t>Empagliflozin 10 mg OD</t>
        </is>
      </c>
      <c r="I124" s="33" t="inlineStr">
        <is>
          <t>1</t>
        </is>
      </c>
      <c r="J124"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4" s="35" t="n"/>
      <c r="L124" s="34" t="inlineStr">
        <is>
          <t>Diabetes mellitus</t>
        </is>
      </c>
      <c r="M124" s="35" t="inlineStr">
        <is>
          <t>Clinic</t>
        </is>
      </c>
      <c r="N124" s="34" t="inlineStr">
        <is>
          <t>ข้อ 6 (PLE_CC1_2556.md)</t>
        </is>
      </c>
      <c r="O124" s="35" t="inlineStr">
        <is>
          <t>ข้อสอบจริง</t>
        </is>
      </c>
      <c r="P124" s="35" t="inlineStr">
        <is>
          <t>ปี 2556</t>
        </is>
      </c>
    </row>
    <row r="125" ht="13.2" customHeight="1" s="49">
      <c r="A125" s="33" t="n">
        <v>123</v>
      </c>
      <c r="B125" s="34" t="inlineStr">
        <is>
          <t>ข้อใดไม่ถูกต้องเกี่ยวกับ NPH insulin</t>
        </is>
      </c>
      <c r="C125" s="35" t="n"/>
      <c r="D125" s="34" t="inlineStr">
        <is>
          <t>Glipizide 5 mg OD</t>
        </is>
      </c>
      <c r="E125" s="34" t="inlineStr">
        <is>
          <t>Empagliflozin 10 mg OD</t>
        </is>
      </c>
      <c r="F125" s="34" t="inlineStr">
        <is>
          <t>Sitagliptin 100 mg OD</t>
        </is>
      </c>
      <c r="G125" s="34" t="inlineStr">
        <is>
          <t>Liraglutide 1.2 mg SC OD</t>
        </is>
      </c>
      <c r="H125" s="34" t="inlineStr">
        <is>
          <t>Levothyroxine 50 mcg OD</t>
        </is>
      </c>
      <c r="I125" s="33" t="inlineStr">
        <is>
          <t>1</t>
        </is>
      </c>
      <c r="J125" s="34"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5" s="35" t="n"/>
      <c r="L125" s="34" t="inlineStr">
        <is>
          <t>Diabetes mellitus</t>
        </is>
      </c>
      <c r="M125" s="35" t="inlineStr">
        <is>
          <t>Clinic</t>
        </is>
      </c>
      <c r="N125" s="34" t="inlineStr">
        <is>
          <t>ข้อ 9 (PLE_CC1_2556.md)</t>
        </is>
      </c>
      <c r="O125" s="35" t="inlineStr">
        <is>
          <t>ข้อสอบจริง</t>
        </is>
      </c>
      <c r="P125" s="35" t="inlineStr">
        <is>
          <t>ปี 2556</t>
        </is>
      </c>
    </row>
    <row r="126" ht="13.2" customHeight="1" s="49">
      <c r="A126" s="33" t="n">
        <v>124</v>
      </c>
      <c r="B126" s="34" t="inlineStr">
        <is>
          <t>เป็น intermediate acting insulin</t>
        </is>
      </c>
      <c r="C126" s="35" t="n"/>
      <c r="D126" s="34" t="inlineStr">
        <is>
          <t>Liraglutide 1.2 mg SC OD</t>
        </is>
      </c>
      <c r="E126" s="34" t="inlineStr">
        <is>
          <t>Levothyroxine 50 mcg OD</t>
        </is>
      </c>
      <c r="F126" s="34" t="inlineStr">
        <is>
          <t>Propylthiouracil 50 mg TID</t>
        </is>
      </c>
      <c r="G126" s="34" t="inlineStr">
        <is>
          <t>Methimazole 10 mg OD</t>
        </is>
      </c>
      <c r="H126" s="34" t="inlineStr">
        <is>
          <t>Pioglitazone 15 mg OD</t>
        </is>
      </c>
      <c r="I126" s="33" t="inlineStr">
        <is>
          <t>1</t>
        </is>
      </c>
      <c r="J126"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6" s="35" t="n"/>
      <c r="L126" s="34" t="inlineStr">
        <is>
          <t>Diabetes mellitus</t>
        </is>
      </c>
      <c r="M126" s="35" t="inlineStr">
        <is>
          <t>Clinic</t>
        </is>
      </c>
      <c r="N126" s="34" t="inlineStr">
        <is>
          <t>ข้อ 2 (PLE_CC1_2556.md)</t>
        </is>
      </c>
      <c r="O126" s="35" t="inlineStr">
        <is>
          <t>ข้อสอบจริง</t>
        </is>
      </c>
      <c r="P126" s="35" t="inlineStr">
        <is>
          <t>ปี 2556</t>
        </is>
      </c>
    </row>
    <row r="127" ht="13.2" customHeight="1" s="49">
      <c r="A127" s="33" t="n">
        <v>125</v>
      </c>
      <c r="B127" s="34" t="inlineStr">
        <is>
          <t>insulin resistant</t>
        </is>
      </c>
      <c r="C127" s="35" t="n"/>
      <c r="D127" s="34" t="inlineStr">
        <is>
          <t>Methimazole 10 mg OD</t>
        </is>
      </c>
      <c r="E127" s="34" t="inlineStr">
        <is>
          <t>Pioglitazone 15 mg OD</t>
        </is>
      </c>
      <c r="F127" s="34" t="inlineStr">
        <is>
          <t>Insulin glargine 10 units SC HS</t>
        </is>
      </c>
      <c r="G127" s="34" t="inlineStr">
        <is>
          <t>Insulin lispro 4 units SC before meals</t>
        </is>
      </c>
      <c r="H127" s="34" t="inlineStr">
        <is>
          <t>Dapagliflozin 10 mg OD</t>
        </is>
      </c>
      <c r="I127" s="33" t="inlineStr">
        <is>
          <t>1</t>
        </is>
      </c>
      <c r="J127"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7" s="35" t="n"/>
      <c r="L127" s="34" t="inlineStr">
        <is>
          <t>Diabetes mellitus</t>
        </is>
      </c>
      <c r="M127" s="35" t="inlineStr">
        <is>
          <t>Clinic</t>
        </is>
      </c>
      <c r="N127" s="34" t="inlineStr">
        <is>
          <t>ข้อ 4 (PLE_CC1_2555 Day 2.md)</t>
        </is>
      </c>
      <c r="O127" s="35" t="inlineStr">
        <is>
          <t>ข้อสอบจริง</t>
        </is>
      </c>
      <c r="P127" s="35" t="inlineStr">
        <is>
          <t>ปี 2555</t>
        </is>
      </c>
    </row>
    <row r="128" ht="13.2" customHeight="1" s="49">
      <c r="A128" s="33" t="n">
        <v>126</v>
      </c>
      <c r="B128" s="34" t="inlineStr">
        <is>
          <t>อาการของไทรอยด์เป็นพิษ</t>
        </is>
      </c>
      <c r="C128" s="35" t="n"/>
      <c r="D128" s="34"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28" s="34" t="inlineStr">
        <is>
          <t>Dapagliflozin 10 mg OD</t>
        </is>
      </c>
      <c r="F128" s="34" t="inlineStr">
        <is>
          <t>Semaglutide 0.5 mg SC weekly</t>
        </is>
      </c>
      <c r="G128" s="34" t="inlineStr">
        <is>
          <t>Metformin 500 mg BID</t>
        </is>
      </c>
      <c r="H128" s="34" t="inlineStr">
        <is>
          <t>Glipizide 5 mg OD</t>
        </is>
      </c>
      <c r="I128" s="33" t="inlineStr">
        <is>
          <t>1</t>
        </is>
      </c>
      <c r="J128" s="34"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35" t="n"/>
      <c r="L128" s="34" t="inlineStr">
        <is>
          <t>Diabetes mellitus</t>
        </is>
      </c>
      <c r="M128" s="35" t="inlineStr">
        <is>
          <t>Clinic</t>
        </is>
      </c>
      <c r="N128" s="34" t="inlineStr">
        <is>
          <t>ข้อ 4 (PLE_CC1_2554 SET2.md)</t>
        </is>
      </c>
      <c r="O128" s="35" t="inlineStr">
        <is>
          <t>ข้อสอบจริง</t>
        </is>
      </c>
      <c r="P128" s="35" t="inlineStr">
        <is>
          <t>ปี 2554</t>
        </is>
      </c>
    </row>
    <row r="129" ht="13.2" customHeight="1" s="49">
      <c r="A129" s="33" t="n">
        <v>127</v>
      </c>
      <c r="B129" s="34" t="inlineStr">
        <is>
          <t>ยาที่ใช้รักษา Hyperthyroidism คือยาใด</t>
        </is>
      </c>
      <c r="C129" s="35" t="n"/>
      <c r="D129" s="34" t="inlineStr">
        <is>
          <t>Propylthiouracil (PTU), Methimazole (MTZ or MMI), Carbimazole(CBZ) เพราะยาดังกล่าวเป็นยาAntithyroid drugs Ref: ชีทอ.วรนุช</t>
        </is>
      </c>
      <c r="E129" s="34" t="inlineStr">
        <is>
          <t>Glipizide 5 mg OD</t>
        </is>
      </c>
      <c r="F129" s="34" t="inlineStr">
        <is>
          <t>Empagliflozin 10 mg OD</t>
        </is>
      </c>
      <c r="G129" s="34" t="inlineStr">
        <is>
          <t>Sitagliptin 100 mg OD</t>
        </is>
      </c>
      <c r="H129" s="34" t="inlineStr">
        <is>
          <t>Liraglutide 1.2 mg SC OD</t>
        </is>
      </c>
      <c r="I129" s="33" t="inlineStr">
        <is>
          <t>1</t>
        </is>
      </c>
      <c r="J129" s="34"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9" s="35" t="n"/>
      <c r="L129" s="34" t="inlineStr">
        <is>
          <t>Diabetes mellitus</t>
        </is>
      </c>
      <c r="M129" s="35" t="inlineStr">
        <is>
          <t>Clinic</t>
        </is>
      </c>
      <c r="N129" s="34" t="inlineStr">
        <is>
          <t>ข้อ 5 (PLE_CC1_2554 SET2.md)</t>
        </is>
      </c>
      <c r="O129" s="35" t="inlineStr">
        <is>
          <t>ข้อสอบจริง</t>
        </is>
      </c>
      <c r="P129" s="35" t="inlineStr">
        <is>
          <t>ปี 2554</t>
        </is>
      </c>
    </row>
    <row r="130" ht="13.2" customHeight="1" s="49">
      <c r="A130" s="33" t="n">
        <v>128</v>
      </c>
      <c r="B130" s="34" t="inlineStr">
        <is>
          <t>หากผู้ป่วยรายนี้ได้รับยา methotrexate ซึ่งเป็นยากลุ่ม DMARDs ควรให้ยาใดเพิ่ม เพื่อลดผลข้างเคียงของยา methotrexate ?</t>
        </is>
      </c>
      <c r="C130" s="35" t="n"/>
      <c r="D130" s="34" t="inlineStr">
        <is>
          <t>omeprazole</t>
        </is>
      </c>
      <c r="E130" s="34" t="inlineStr">
        <is>
          <t>calcium carbonate</t>
        </is>
      </c>
      <c r="F130" s="34" t="inlineStr">
        <is>
          <t>folic acid</t>
        </is>
      </c>
      <c r="G130" s="34" t="inlineStr">
        <is>
          <t>vitamin K</t>
        </is>
      </c>
      <c r="H130" s="34" t="inlineStr">
        <is>
          <t>finasteride</t>
        </is>
      </c>
      <c r="I130" s="33" t="inlineStr">
        <is>
          <t>3</t>
        </is>
      </c>
      <c r="J130" s="34"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30" s="35" t="n"/>
      <c r="L130" s="34" t="inlineStr">
        <is>
          <t>Diabetes mellitus</t>
        </is>
      </c>
      <c r="M130" s="35" t="inlineStr">
        <is>
          <t>Clinic</t>
        </is>
      </c>
      <c r="N130" s="34" t="inlineStr">
        <is>
          <t>ข้อ 4 (PLE_CC1_2554 SET2.md)</t>
        </is>
      </c>
      <c r="O130" s="35" t="inlineStr">
        <is>
          <t>ข้อสอบจริง</t>
        </is>
      </c>
      <c r="P130" s="35" t="inlineStr">
        <is>
          <t>ปี 2554</t>
        </is>
      </c>
    </row>
    <row r="131" ht="13.2" customHeight="1" s="49">
      <c r="A131" s="33" t="n">
        <v>129</v>
      </c>
      <c r="B131" s="34" t="inlineStr">
        <is>
          <t>อาการจากต่อมไทรอยด์โต: ผู้ป่วยจะมาพบแพทย์ด้วยอาการมีก้อนที่คอหรือคอโตกว่าปกติ</t>
        </is>
      </c>
      <c r="C131" s="35" t="n"/>
      <c r="D131" s="34" t="inlineStr">
        <is>
          <t>Propylthiouracil 50 mg TID</t>
        </is>
      </c>
      <c r="E131" s="34" t="inlineStr">
        <is>
          <t>Methimazole 10 mg OD</t>
        </is>
      </c>
      <c r="F131" s="34" t="inlineStr">
        <is>
          <t>Pioglitazone 15 mg OD</t>
        </is>
      </c>
      <c r="G131" s="34" t="inlineStr">
        <is>
          <t>Insulin glargine 10 units SC HS</t>
        </is>
      </c>
      <c r="H131" s="34" t="inlineStr">
        <is>
          <t>Insulin lispro 4 units SC before meals</t>
        </is>
      </c>
      <c r="I131" s="33" t="inlineStr">
        <is>
          <t>1</t>
        </is>
      </c>
      <c r="J131"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1" s="35" t="n"/>
      <c r="L131" s="34" t="inlineStr">
        <is>
          <t>Diabetes mellitus</t>
        </is>
      </c>
      <c r="M131" s="35" t="inlineStr">
        <is>
          <t>Clinic</t>
        </is>
      </c>
      <c r="N131" s="34" t="inlineStr">
        <is>
          <t>ข้อ 1 (PLE_CC1_2554 SET2.md)</t>
        </is>
      </c>
      <c r="O131" s="35" t="inlineStr">
        <is>
          <t>ข้อสอบจริง</t>
        </is>
      </c>
      <c r="P131" s="35" t="inlineStr">
        <is>
          <t>ปี 2554</t>
        </is>
      </c>
    </row>
    <row r="132" ht="13.2" customHeight="1" s="49">
      <c r="A132" s="33" t="n">
        <v>130</v>
      </c>
      <c r="B132" s="34"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32" s="35" t="n"/>
      <c r="D132" s="34" t="inlineStr">
        <is>
          <t>Insulin glargine 10 units SC HS</t>
        </is>
      </c>
      <c r="E132" s="34" t="inlineStr">
        <is>
          <t>Insulin lispro 4 units SC before meals</t>
        </is>
      </c>
      <c r="F132" s="34" t="inlineStr">
        <is>
          <t>Dapagliflozin 10 mg OD</t>
        </is>
      </c>
      <c r="G132" s="34" t="inlineStr">
        <is>
          <t>Semaglutide 0.5 mg SC weekly</t>
        </is>
      </c>
      <c r="H132" s="34" t="inlineStr">
        <is>
          <t>Metformin 500 mg BID</t>
        </is>
      </c>
      <c r="I132" s="33" t="inlineStr">
        <is>
          <t>1</t>
        </is>
      </c>
      <c r="J132" s="34"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32" s="35" t="n"/>
      <c r="L132" s="34" t="inlineStr">
        <is>
          <t>Diabetes mellitus</t>
        </is>
      </c>
      <c r="M132" s="35" t="inlineStr">
        <is>
          <t>Clinic</t>
        </is>
      </c>
      <c r="N132" s="34" t="inlineStr">
        <is>
          <t>ข้อ 6 (PLE_CC1_Practice_Exam.md)</t>
        </is>
      </c>
      <c r="O132" s="35" t="inlineStr">
        <is>
          <t>Mock</t>
        </is>
      </c>
      <c r="P132" s="35" t="inlineStr">
        <is>
          <t>Mock สภาเภสัชฯ Practice</t>
        </is>
      </c>
    </row>
    <row r="133" ht="13.2" customHeight="1" s="49">
      <c r="A133" s="33" t="n">
        <v>131</v>
      </c>
      <c r="B133" s="34" t="inlineStr">
        <is>
          <t>ยาใดต่อไปนี้สามารถใช้ในหญิง Hyperthyroidism ที่ตั้งครรภ์ได้</t>
        </is>
      </c>
      <c r="C133" s="35" t="n"/>
      <c r="D133" s="34" t="inlineStr">
        <is>
          <t>Propylthyouracil (PTU)</t>
        </is>
      </c>
      <c r="E133" s="34" t="inlineStr">
        <is>
          <t>Methimazole</t>
        </is>
      </c>
      <c r="F133" s="34" t="inlineStr">
        <is>
          <t>Levothyroxine</t>
        </is>
      </c>
      <c r="G133" s="34" t="inlineStr">
        <is>
          <t>ข้อ ก, ข ถูก</t>
        </is>
      </c>
      <c r="H133" s="34" t="inlineStr">
        <is>
          <t>ข้อ ก,ข,ค ถูก</t>
        </is>
      </c>
      <c r="I133" s="33" t="inlineStr">
        <is>
          <t>1</t>
        </is>
      </c>
      <c r="J133" s="34"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35" t="n"/>
      <c r="L133" s="34" t="inlineStr">
        <is>
          <t>Diabetes mellitus</t>
        </is>
      </c>
      <c r="M133" s="35" t="inlineStr">
        <is>
          <t>Clinic</t>
        </is>
      </c>
      <c r="N133" s="34" t="inlineStr">
        <is>
          <t>ข้อ 24 (PLE_CC1_Practice_Exam.md)</t>
        </is>
      </c>
      <c r="O133" s="35" t="inlineStr">
        <is>
          <t>Mock</t>
        </is>
      </c>
      <c r="P133" s="35" t="inlineStr">
        <is>
          <t>Mock สภาเภสัชฯ Practice</t>
        </is>
      </c>
    </row>
    <row r="134" ht="13.2" customHeight="1" s="49">
      <c r="A134" s="33" t="n">
        <v>132</v>
      </c>
      <c r="B134" s="34" t="inlineStr">
        <is>
          <t>ข้อใดไม่ใช่อาการข้างเคียงที่เกิดขึ้นถ้าผู้ป่วยที่มีภาวะขาดไทรอยด์ ได้รับยา Levothyroxine ที่มีขนาดสูง เกินไป</t>
        </is>
      </c>
      <c r="C134" s="35" t="n"/>
      <c r="D134" s="34" t="inlineStr">
        <is>
          <t>น้ำหนักตัวเพิ่ม</t>
        </is>
      </c>
      <c r="E134" s="34" t="inlineStr">
        <is>
          <t>ทนร้อนไม่ได้</t>
        </is>
      </c>
      <c r="F134" s="34" t="inlineStr">
        <is>
          <t>หัวใจเต้นเร็ว</t>
        </is>
      </c>
      <c r="G134" s="34" t="inlineStr">
        <is>
          <t>กระดูกบาง</t>
        </is>
      </c>
      <c r="H134" s="34" t="inlineStr">
        <is>
          <t>ชัก</t>
        </is>
      </c>
      <c r="I134" s="33" t="inlineStr">
        <is>
          <t>1</t>
        </is>
      </c>
      <c r="J134" s="34"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4" s="35" t="n"/>
      <c r="L134" s="34" t="inlineStr">
        <is>
          <t>Diabetes mellitus</t>
        </is>
      </c>
      <c r="M134" s="35" t="inlineStr">
        <is>
          <t>Clinic</t>
        </is>
      </c>
      <c r="N134" s="34" t="inlineStr">
        <is>
          <t>ข้อ 25 (PLE_CC1_Practice_Exam.md)</t>
        </is>
      </c>
      <c r="O134" s="35" t="inlineStr">
        <is>
          <t>Mock</t>
        </is>
      </c>
      <c r="P134" s="35" t="inlineStr">
        <is>
          <t>Mock สภาเภสัชฯ Practice</t>
        </is>
      </c>
    </row>
    <row r="135" ht="13.2" customHeight="1" s="49">
      <c r="A135" s="33" t="n">
        <v>133</v>
      </c>
      <c r="B135" s="34" t="inlineStr">
        <is>
          <t>ข้อใดไม่ใช่อาการหรืออาการแสดงของภาวะ Hypothyroidism</t>
        </is>
      </c>
      <c r="C135" s="35" t="n"/>
      <c r="D135" s="34" t="inlineStr">
        <is>
          <t>Bradycardia</t>
        </is>
      </c>
      <c r="E135" s="34" t="inlineStr">
        <is>
          <t>ทนต่อความเย็นไม่ได้</t>
        </is>
      </c>
      <c r="F135" s="34" t="inlineStr">
        <is>
          <t>ซึมเศร้า อ่อนเพลีย</t>
        </is>
      </c>
      <c r="G135" s="34" t="inlineStr">
        <is>
          <t>ผิวหนังแห้ง</t>
        </is>
      </c>
      <c r="H135" s="34" t="inlineStr">
        <is>
          <t>น้ำหนักลด</t>
        </is>
      </c>
      <c r="I135" s="33" t="inlineStr">
        <is>
          <t>1</t>
        </is>
      </c>
      <c r="J135" s="34"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35" t="n"/>
      <c r="L135" s="34" t="inlineStr">
        <is>
          <t>Diabetes mellitus</t>
        </is>
      </c>
      <c r="M135" s="35" t="inlineStr">
        <is>
          <t>Clinic</t>
        </is>
      </c>
      <c r="N135" s="34" t="inlineStr">
        <is>
          <t>ข้อ 26 (PLE_CC1_Practice_Exam.md)</t>
        </is>
      </c>
      <c r="O135" s="35" t="inlineStr">
        <is>
          <t>Mock</t>
        </is>
      </c>
      <c r="P135" s="35" t="inlineStr">
        <is>
          <t>Mock สภาเภสัชฯ Practice</t>
        </is>
      </c>
    </row>
    <row r="136" ht="13.2" customHeight="1" s="49">
      <c r="A136" s="33" t="n">
        <v>134</v>
      </c>
      <c r="B136" s="34"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6" s="35" t="n"/>
      <c r="D136" s="34" t="inlineStr">
        <is>
          <t>Ferrous sulfate</t>
        </is>
      </c>
      <c r="E136" s="34" t="inlineStr">
        <is>
          <t>Sucralfate</t>
        </is>
      </c>
      <c r="F136" s="34" t="inlineStr">
        <is>
          <t>Phenytoin</t>
        </is>
      </c>
      <c r="G136" s="34" t="inlineStr">
        <is>
          <t>Cholestyramine</t>
        </is>
      </c>
      <c r="H136" s="34" t="inlineStr">
        <is>
          <t>Sodium polystyrene sulfonate</t>
        </is>
      </c>
      <c r="I136" s="33" t="inlineStr">
        <is>
          <t>1</t>
        </is>
      </c>
      <c r="J136" s="34"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35" t="n"/>
      <c r="L136" s="34" t="inlineStr">
        <is>
          <t>Diabetes mellitus</t>
        </is>
      </c>
      <c r="M136" s="35" t="inlineStr">
        <is>
          <t>Clinic</t>
        </is>
      </c>
      <c r="N136" s="34" t="inlineStr">
        <is>
          <t>ข้อ 27 (PLE_CC1_Practice_Exam.md)</t>
        </is>
      </c>
      <c r="O136" s="35" t="inlineStr">
        <is>
          <t>Mock</t>
        </is>
      </c>
      <c r="P136" s="35" t="inlineStr">
        <is>
          <t>Mock สภาเภสัชฯ Practice</t>
        </is>
      </c>
    </row>
    <row r="137" ht="13.2" customHeight="1" s="49">
      <c r="A137" s="33" t="n">
        <v>135</v>
      </c>
      <c r="B137" s="34" t="inlineStr">
        <is>
          <t>ข้อใดควรให้ก่อนผ่าตัดต่อมไทรอยด์เพื่อลดเลือดที่มาเลี้ยงต่อมไทรอยด์</t>
        </is>
      </c>
      <c r="C137" s="35" t="n"/>
      <c r="D137" s="34" t="inlineStr">
        <is>
          <t>Propylthiouracil</t>
        </is>
      </c>
      <c r="E137" s="34" t="inlineStr">
        <is>
          <t>Methimazole</t>
        </is>
      </c>
      <c r="F137" s="34" t="inlineStr">
        <is>
          <t>KI solution</t>
        </is>
      </c>
      <c r="G137" s="34" t="inlineStr">
        <is>
          <t>Propranolol</t>
        </is>
      </c>
      <c r="H137" s="34" t="inlineStr">
        <is>
          <t>Radioactive iodine</t>
        </is>
      </c>
      <c r="I137" s="33" t="inlineStr">
        <is>
          <t>1</t>
        </is>
      </c>
      <c r="J137" s="34"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7" s="35" t="n"/>
      <c r="L137" s="34" t="inlineStr">
        <is>
          <t>Diabetes mellitus</t>
        </is>
      </c>
      <c r="M137" s="35" t="inlineStr">
        <is>
          <t>Clinic</t>
        </is>
      </c>
      <c r="N137" s="34" t="inlineStr">
        <is>
          <t>ข้อ 31 (PLE_CC1_Practice_Exam.md)</t>
        </is>
      </c>
      <c r="O137" s="35" t="inlineStr">
        <is>
          <t>Mock</t>
        </is>
      </c>
      <c r="P137" s="35" t="inlineStr">
        <is>
          <t>Mock สภาเภสัชฯ Practice</t>
        </is>
      </c>
    </row>
    <row r="138" ht="13.2" customHeight="1" s="49">
      <c r="A138" s="33" t="n">
        <v>136</v>
      </c>
      <c r="B138" s="34" t="inlineStr">
        <is>
          <t>ยาในข้อใดควรใช้รักษาใน ผู้ป่วยหญิงให้นมบุตรที่เป็นไทรอยด์พิษ</t>
        </is>
      </c>
      <c r="C138" s="35" t="n"/>
      <c r="D138" s="34" t="inlineStr">
        <is>
          <t>Methimazole</t>
        </is>
      </c>
      <c r="E138" s="34" t="inlineStr">
        <is>
          <t>Propylthiouracil</t>
        </is>
      </c>
      <c r="F138" s="34" t="inlineStr">
        <is>
          <t>Radioactive iodine</t>
        </is>
      </c>
      <c r="G138" s="34" t="inlineStr">
        <is>
          <t>ข้อ ก. และ ข้อ ข. สามารถใช้ได้ทั้งคู่</t>
        </is>
      </c>
      <c r="H138" s="34" t="inlineStr">
        <is>
          <t>ยาทุกข้อสามารถใช้ได้</t>
        </is>
      </c>
      <c r="I138" s="33" t="n">
        <v>2</v>
      </c>
      <c r="J138" s="34"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38" s="35" t="n"/>
      <c r="L138" s="34" t="inlineStr">
        <is>
          <t>Diabetes mellitus</t>
        </is>
      </c>
      <c r="M138" s="35" t="inlineStr">
        <is>
          <t>Clinic</t>
        </is>
      </c>
      <c r="N138" s="34" t="inlineStr">
        <is>
          <t>ข้อ 32 (PLE_CC1_Practice_Exam.md)</t>
        </is>
      </c>
      <c r="O138" s="35" t="inlineStr">
        <is>
          <t>Mock</t>
        </is>
      </c>
      <c r="P138" s="35" t="inlineStr">
        <is>
          <t>Mock สภาเภสัชฯ Practice</t>
        </is>
      </c>
    </row>
    <row r="139" ht="13.2" customHeight="1" s="49">
      <c r="A139" s="33" t="n">
        <v>137</v>
      </c>
      <c r="B139" s="34"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39" s="35" t="n"/>
      <c r="D139" s="34" t="inlineStr">
        <is>
          <t>Liraglutide 1.2 mg SC OD</t>
        </is>
      </c>
      <c r="E139" s="34" t="inlineStr">
        <is>
          <t>Levothyroxine 50 mcg OD</t>
        </is>
      </c>
      <c r="F139" s="34" t="inlineStr">
        <is>
          <t>Propylthiouracil 50 mg TID</t>
        </is>
      </c>
      <c r="G139" s="34" t="inlineStr">
        <is>
          <t>Methimazole 10 mg OD</t>
        </is>
      </c>
      <c r="H139" s="34" t="inlineStr">
        <is>
          <t>Pioglitazone 15 mg OD</t>
        </is>
      </c>
      <c r="I139" s="33" t="inlineStr">
        <is>
          <t>1</t>
        </is>
      </c>
      <c r="J139"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9" s="35" t="n"/>
      <c r="L139" s="34" t="inlineStr">
        <is>
          <t>Diabetes mellitus</t>
        </is>
      </c>
      <c r="M139" s="35" t="inlineStr">
        <is>
          <t>Clinic</t>
        </is>
      </c>
      <c r="N139" s="34" t="inlineStr">
        <is>
          <t>ข้อ 1 (PLE_CC1_Practice_Exam.md)</t>
        </is>
      </c>
      <c r="O139" s="35" t="inlineStr">
        <is>
          <t>Mock</t>
        </is>
      </c>
      <c r="P139" s="35" t="inlineStr">
        <is>
          <t>Mock สภาเภสัชฯ Practice</t>
        </is>
      </c>
    </row>
    <row r="140" ht="13.2" customHeight="1" s="49">
      <c r="A140" s="33" t="n">
        <v>138</v>
      </c>
      <c r="B140" s="34"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0" s="35" t="n"/>
      <c r="D140" s="34" t="inlineStr">
        <is>
          <t>Methimazole 10 mg OD</t>
        </is>
      </c>
      <c r="E140" s="34" t="inlineStr">
        <is>
          <t>Pioglitazone 15 mg OD</t>
        </is>
      </c>
      <c r="F140" s="34" t="inlineStr">
        <is>
          <t>Insulin glargine 10 units SC HS</t>
        </is>
      </c>
      <c r="G140" s="34" t="inlineStr">
        <is>
          <t>Insulin lispro 4 units SC before meals</t>
        </is>
      </c>
      <c r="H140" s="34" t="inlineStr">
        <is>
          <t>Dapagliflozin 10 mg OD</t>
        </is>
      </c>
      <c r="I140" s="33" t="inlineStr">
        <is>
          <t>1</t>
        </is>
      </c>
      <c r="J140"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0" s="35" t="n"/>
      <c r="L140" s="34" t="inlineStr">
        <is>
          <t>Diabetes mellitus</t>
        </is>
      </c>
      <c r="M140" s="35" t="inlineStr">
        <is>
          <t>Clinic</t>
        </is>
      </c>
      <c r="N140" s="34" t="inlineStr">
        <is>
          <t>ข้อ 17 (PLE_CC1_Practice_Exam.md)</t>
        </is>
      </c>
      <c r="O140" s="35" t="inlineStr">
        <is>
          <t>Mock</t>
        </is>
      </c>
      <c r="P140" s="35" t="inlineStr">
        <is>
          <t>Mock สภาเภสัชฯ Practice</t>
        </is>
      </c>
    </row>
    <row r="141" ht="13.2" customHeight="1" s="49">
      <c r="A141" s="33" t="n">
        <v>139</v>
      </c>
      <c r="B141" s="34" t="inlineStr">
        <is>
          <t>ตอบ ข. มีอาการท้องเสีย หงุดหงิดง่าย เหงื่อออกมาก เนื่องจาก เป็นอาการของ Hyperthyroid</t>
        </is>
      </c>
      <c r="C141" s="35" t="n"/>
      <c r="D141" s="34" t="inlineStr">
        <is>
          <t>ผิดตรงน้ำหนักเพิ่ม</t>
        </is>
      </c>
      <c r="E141" s="34" t="inlineStr">
        <is>
          <t>และง.ผิด Graves’ disease คือ สาเหตุหลัก ส่วน Hashimoto’s thyroiditis คือสาเหตุหลักของ hypothyroidism</t>
        </is>
      </c>
      <c r="F141" s="34" t="inlineStr">
        <is>
          <t>ผิดพบในเพศหญิงมากกว่าเพศชาย</t>
        </is>
      </c>
      <c r="G141" s="34" t="inlineStr">
        <is>
          <t>Metformin 500 mg BID</t>
        </is>
      </c>
      <c r="H141" s="34" t="inlineStr">
        <is>
          <t>Glipizide 5 mg OD</t>
        </is>
      </c>
      <c r="I141" s="33" t="inlineStr">
        <is>
          <t>1</t>
        </is>
      </c>
      <c r="J141" s="34"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1" s="35" t="n"/>
      <c r="L141" s="34" t="inlineStr">
        <is>
          <t>Diabetes mellitus</t>
        </is>
      </c>
      <c r="M141" s="35" t="inlineStr">
        <is>
          <t>Clinic</t>
        </is>
      </c>
      <c r="N141" s="34" t="inlineStr">
        <is>
          <t>ข้อ 21 (PLE_CC1_Practice_Exam.md)</t>
        </is>
      </c>
      <c r="O141" s="35" t="inlineStr">
        <is>
          <t>Mock</t>
        </is>
      </c>
      <c r="P141" s="35" t="inlineStr">
        <is>
          <t>Mock สภาเภสัชฯ Practice</t>
        </is>
      </c>
    </row>
    <row r="142" ht="13.2" customHeight="1" s="49">
      <c r="A142" s="33" t="n">
        <v>140</v>
      </c>
      <c r="B142" s="34"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2" s="35" t="n"/>
      <c r="D142" s="34" t="inlineStr">
        <is>
          <t>Metformin 500 mg BID</t>
        </is>
      </c>
      <c r="E142" s="34" t="inlineStr">
        <is>
          <t>Glipizide 5 mg OD</t>
        </is>
      </c>
      <c r="F142" s="34" t="inlineStr">
        <is>
          <t>Empagliflozin 10 mg OD</t>
        </is>
      </c>
      <c r="G142" s="34" t="inlineStr">
        <is>
          <t>Sitagliptin 100 mg OD</t>
        </is>
      </c>
      <c r="H142" s="34" t="inlineStr">
        <is>
          <t>Liraglutide 1.2 mg SC OD</t>
        </is>
      </c>
      <c r="I142" s="33" t="inlineStr">
        <is>
          <t>1</t>
        </is>
      </c>
      <c r="J142"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35" t="n"/>
      <c r="L142" s="34" t="inlineStr">
        <is>
          <t>Diabetes mellitus</t>
        </is>
      </c>
      <c r="M142" s="35" t="inlineStr">
        <is>
          <t>Clinic</t>
        </is>
      </c>
      <c r="N142" s="34" t="inlineStr">
        <is>
          <t>ข้อ 26 (PLE_CC1_Practice_Exam.md)</t>
        </is>
      </c>
      <c r="O142" s="35" t="inlineStr">
        <is>
          <t>Mock</t>
        </is>
      </c>
      <c r="P142" s="35" t="inlineStr">
        <is>
          <t>Mock สภาเภสัชฯ Practice</t>
        </is>
      </c>
    </row>
    <row r="143" ht="13.2" customHeight="1" s="49">
      <c r="A143" s="33" t="n">
        <v>141</v>
      </c>
      <c r="B143" s="34" t="inlineStr">
        <is>
          <t>ตอบ ค. Myxedema พัฒนาขึ้นเฉพาะในคนที่เป็นโรค Hypothyroidism ซึ่งเกิดจากต่อมไทรอยด์ทำงานน้อยผิดปกติ</t>
        </is>
      </c>
      <c r="C143" s="35" t="n"/>
      <c r="D143" s="34" t="inlineStr">
        <is>
          <t>Sitagliptin 100 mg OD</t>
        </is>
      </c>
      <c r="E143" s="34" t="inlineStr">
        <is>
          <t>Liraglutide 1.2 mg SC OD</t>
        </is>
      </c>
      <c r="F143" s="34" t="inlineStr">
        <is>
          <t>Levothyroxine 50 mcg OD</t>
        </is>
      </c>
      <c r="G143" s="34" t="inlineStr">
        <is>
          <t>Propylthiouracil 50 mg TID</t>
        </is>
      </c>
      <c r="H143" s="34" t="inlineStr">
        <is>
          <t>Methimazole 10 mg OD</t>
        </is>
      </c>
      <c r="I143" s="33" t="inlineStr">
        <is>
          <t>1</t>
        </is>
      </c>
      <c r="J143" s="34"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3" s="35" t="n"/>
      <c r="L143" s="34" t="inlineStr">
        <is>
          <t>Diabetes mellitus</t>
        </is>
      </c>
      <c r="M143" s="35" t="inlineStr">
        <is>
          <t>Clinic</t>
        </is>
      </c>
      <c r="N143" s="34" t="inlineStr">
        <is>
          <t>ข้อ 28 (PLE_CC1_Practice_Exam.md)</t>
        </is>
      </c>
      <c r="O143" s="35" t="inlineStr">
        <is>
          <t>Mock</t>
        </is>
      </c>
      <c r="P143" s="35" t="inlineStr">
        <is>
          <t>Mock สภาเภสัชฯ Practice</t>
        </is>
      </c>
    </row>
    <row r="144" ht="13.2" customHeight="1" s="49">
      <c r="A144" s="33" t="n">
        <v>142</v>
      </c>
      <c r="B144" s="34"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4" s="35" t="n"/>
      <c r="D144" s="34" t="inlineStr">
        <is>
          <t>Propylthiouracil 50 mg TID</t>
        </is>
      </c>
      <c r="E144" s="34" t="inlineStr">
        <is>
          <t>Methimazole 10 mg OD</t>
        </is>
      </c>
      <c r="F144" s="34" t="inlineStr">
        <is>
          <t>Pioglitazone 15 mg OD</t>
        </is>
      </c>
      <c r="G144" s="34" t="inlineStr">
        <is>
          <t>Insulin glargine 10 units SC HS</t>
        </is>
      </c>
      <c r="H144" s="34" t="inlineStr">
        <is>
          <t>Insulin lispro 4 units SC before meals</t>
        </is>
      </c>
      <c r="I144" s="33" t="inlineStr">
        <is>
          <t>1</t>
        </is>
      </c>
      <c r="J144"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4" s="35" t="n"/>
      <c r="L144" s="34" t="inlineStr">
        <is>
          <t>Diabetes mellitus</t>
        </is>
      </c>
      <c r="M144" s="35" t="inlineStr">
        <is>
          <t>Clinic</t>
        </is>
      </c>
      <c r="N144" s="34" t="inlineStr">
        <is>
          <t>ข้อ 29 (PLE_CC1_Practice_Exam.md)</t>
        </is>
      </c>
      <c r="O144" s="35" t="inlineStr">
        <is>
          <t>Mock</t>
        </is>
      </c>
      <c r="P144" s="35" t="inlineStr">
        <is>
          <t>Mock สภาเภสัชฯ Practice</t>
        </is>
      </c>
    </row>
    <row r="145" ht="13.2" customHeight="1" s="49">
      <c r="A145" s="33" t="n">
        <v>143</v>
      </c>
      <c r="B145" s="34"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5" s="35" t="n"/>
      <c r="D145" s="34" t="inlineStr">
        <is>
          <t>Insulin glargine 10 units SC HS</t>
        </is>
      </c>
      <c r="E145" s="34" t="inlineStr">
        <is>
          <t>Insulin lispro 4 units SC before meals</t>
        </is>
      </c>
      <c r="F145" s="34" t="inlineStr">
        <is>
          <t>Dapagliflozin 10 mg OD</t>
        </is>
      </c>
      <c r="G145" s="34" t="inlineStr">
        <is>
          <t>Semaglutide 0.5 mg SC weekly</t>
        </is>
      </c>
      <c r="H145" s="34" t="inlineStr">
        <is>
          <t>Metformin 500 mg BID</t>
        </is>
      </c>
      <c r="I145" s="33" t="inlineStr">
        <is>
          <t>1</t>
        </is>
      </c>
      <c r="J145"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5" s="35" t="n"/>
      <c r="L145" s="34" t="inlineStr">
        <is>
          <t>Diabetes mellitus</t>
        </is>
      </c>
      <c r="M145" s="35" t="inlineStr">
        <is>
          <t>Clinic</t>
        </is>
      </c>
      <c r="N145" s="34" t="inlineStr">
        <is>
          <t>ข้อ 8 (PLE_CC1_Practice_Exam.md)</t>
        </is>
      </c>
      <c r="O145" s="35" t="inlineStr">
        <is>
          <t>Mock</t>
        </is>
      </c>
      <c r="P145" s="35" t="inlineStr">
        <is>
          <t>Mock สภาเภสัชฯ Practice</t>
        </is>
      </c>
    </row>
    <row r="146" ht="13.2" customHeight="1" s="49">
      <c r="A146" s="33" t="n">
        <v>144</v>
      </c>
      <c r="B146" s="34"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6" s="35" t="n"/>
      <c r="D146" s="34" t="inlineStr">
        <is>
          <t>Timolol</t>
        </is>
      </c>
      <c r="E146" s="34" t="inlineStr">
        <is>
          <t>Pilocarpine</t>
        </is>
      </c>
      <c r="F146" s="34" t="inlineStr">
        <is>
          <t>Acetazolamide</t>
        </is>
      </c>
      <c r="G146" s="34" t="inlineStr">
        <is>
          <t>Betaxolol</t>
        </is>
      </c>
      <c r="H146" s="34" t="inlineStr">
        <is>
          <t>Brimonidine</t>
        </is>
      </c>
      <c r="I146" s="33" t="inlineStr">
        <is>
          <t>1</t>
        </is>
      </c>
      <c r="J146" s="34"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35" t="n"/>
      <c r="L146" s="34" t="inlineStr">
        <is>
          <t>Diabetes mellitus</t>
        </is>
      </c>
      <c r="M146" s="35" t="inlineStr">
        <is>
          <t>Clinic</t>
        </is>
      </c>
      <c r="N146" s="34" t="inlineStr">
        <is>
          <t>ข้อ 2 (PLE_CC1_Practice_Exam.md)</t>
        </is>
      </c>
      <c r="O146" s="35" t="inlineStr">
        <is>
          <t>Mock</t>
        </is>
      </c>
      <c r="P146" s="35" t="inlineStr">
        <is>
          <t>Mock สภาเภสัชฯ Practice</t>
        </is>
      </c>
    </row>
    <row r="147" ht="13.2" customHeight="1" s="49">
      <c r="A147" s="33" t="n">
        <v>145</v>
      </c>
      <c r="B147" s="34" t="inlineStr">
        <is>
          <t>ผู้ป่วยที่มีประวัติโรคเบาหวาน</t>
        </is>
      </c>
      <c r="C147" s="35" t="n"/>
      <c r="D147" s="34" t="inlineStr">
        <is>
          <t>Empagliflozin 10 mg OD</t>
        </is>
      </c>
      <c r="E147" s="34" t="inlineStr">
        <is>
          <t>Sitagliptin 100 mg OD</t>
        </is>
      </c>
      <c r="F147" s="34" t="inlineStr">
        <is>
          <t>Liraglutide 1.2 mg SC OD</t>
        </is>
      </c>
      <c r="G147" s="34" t="inlineStr">
        <is>
          <t>Levothyroxine 50 mcg OD</t>
        </is>
      </c>
      <c r="H147" s="34" t="inlineStr">
        <is>
          <t>Propylthiouracil 50 mg TID</t>
        </is>
      </c>
      <c r="I147" s="33" t="inlineStr">
        <is>
          <t>1</t>
        </is>
      </c>
      <c r="J147"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7" s="35" t="n"/>
      <c r="L147" s="34" t="inlineStr">
        <is>
          <t>Diabetes mellitus</t>
        </is>
      </c>
      <c r="M147" s="35" t="inlineStr">
        <is>
          <t>Clinic</t>
        </is>
      </c>
      <c r="N147" s="34" t="inlineStr">
        <is>
          <t>ข้อ 3 (PLE_CC1_Practice_Exam.md)</t>
        </is>
      </c>
      <c r="O147" s="35" t="inlineStr">
        <is>
          <t>Mock</t>
        </is>
      </c>
      <c r="P147" s="35" t="inlineStr">
        <is>
          <t>Mock สภาเภสัชฯ Practice</t>
        </is>
      </c>
    </row>
    <row r="148" ht="13.2" customHeight="1" s="49">
      <c r="A148" s="33" t="n">
        <v>146</v>
      </c>
      <c r="B148" s="34" t="inlineStr">
        <is>
          <t>กระตุ้นการหลั่ง insulin จาก pancreatic beta cells</t>
        </is>
      </c>
      <c r="C148" s="35" t="n"/>
      <c r="D148" s="34" t="inlineStr">
        <is>
          <t>Levothyroxine 50 mcg OD</t>
        </is>
      </c>
      <c r="E148" s="34" t="inlineStr">
        <is>
          <t>Propylthiouracil 50 mg TID</t>
        </is>
      </c>
      <c r="F148" s="34" t="inlineStr">
        <is>
          <t>Methimazole 10 mg OD</t>
        </is>
      </c>
      <c r="G148" s="34" t="inlineStr">
        <is>
          <t>Pioglitazone 15 mg OD</t>
        </is>
      </c>
      <c r="H148" s="34" t="inlineStr">
        <is>
          <t>Insulin glargine 10 units SC HS</t>
        </is>
      </c>
      <c r="I148" s="33" t="inlineStr">
        <is>
          <t>1</t>
        </is>
      </c>
      <c r="J148"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8" s="35" t="n"/>
      <c r="L148" s="34" t="inlineStr">
        <is>
          <t>Diabetes mellitus</t>
        </is>
      </c>
      <c r="M148" s="35" t="inlineStr">
        <is>
          <t>Clinic</t>
        </is>
      </c>
      <c r="N148" s="34" t="inlineStr">
        <is>
          <t>ข้อ 3 (PLE_CC1_Key_Rx20_UBU.md)</t>
        </is>
      </c>
      <c r="O148" s="35" t="inlineStr">
        <is>
          <t>Mock</t>
        </is>
      </c>
      <c r="P148" s="35" t="inlineStr">
        <is>
          <t>Mock Rx20 UBU</t>
        </is>
      </c>
    </row>
    <row r="149" ht="13.2" customHeight="1" s="49">
      <c r="A149" s="33" t="n">
        <v>147</v>
      </c>
      <c r="B149" s="34" t="inlineStr">
        <is>
          <t>ข้อใดไม่ใช่อาการแทรกซ้อนของโรคเบาหวาน เ%นHlme Metformm AวยลดMหNกOวใด</t>
        </is>
      </c>
      <c r="C149" s="35" t="n"/>
      <c r="D149" s="34" t="inlineStr">
        <is>
          <t>- - sulfonyl Ohea กระPนการหQง lhsulmi หกbeta - all ในOบRอน</t>
        </is>
      </c>
      <c r="E149" s="34" t="inlineStr">
        <is>
          <t>Insulin glargine 10 units SC HS</t>
        </is>
      </c>
      <c r="F149" s="34" t="inlineStr">
        <is>
          <t>Insulin lispro 4 units SC before meals</t>
        </is>
      </c>
      <c r="G149" s="34" t="inlineStr">
        <is>
          <t>Dapagliflozin 10 mg OD</t>
        </is>
      </c>
      <c r="H149" s="34" t="inlineStr">
        <is>
          <t>Semaglutide 0.5 mg SC weekly</t>
        </is>
      </c>
      <c r="I149" s="33" t="inlineStr">
        <is>
          <t>1</t>
        </is>
      </c>
      <c r="J149" s="34"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35" t="n"/>
      <c r="L149" s="34" t="inlineStr">
        <is>
          <t>Diabetes mellitus</t>
        </is>
      </c>
      <c r="M149" s="35" t="inlineStr">
        <is>
          <t>Clinic</t>
        </is>
      </c>
      <c r="N149" s="34" t="inlineStr">
        <is>
          <t>ข้อ 48 (PLE_CC1_Key_Rx20_UBU.md)</t>
        </is>
      </c>
      <c r="O149" s="35" t="inlineStr">
        <is>
          <t>Mock</t>
        </is>
      </c>
      <c r="P149" s="35" t="inlineStr">
        <is>
          <t>Mock Rx20 UBU</t>
        </is>
      </c>
    </row>
    <row r="150" ht="13.2" customHeight="1" s="49">
      <c r="A150" s="33" t="n">
        <v>148</v>
      </c>
      <c r="B150" s="34" t="inlineStr">
        <is>
          <t>ทำ DMSO เมื่อมีอาการปวดเป็นเวลา 7 วัน</t>
        </is>
      </c>
      <c r="C150" s="35" t="n"/>
      <c r="D150" s="34" t="inlineStr">
        <is>
          <t>Dapagliflozin 10 mg OD</t>
        </is>
      </c>
      <c r="E150" s="34" t="inlineStr">
        <is>
          <t>Semaglutide 0.5 mg SC weekly</t>
        </is>
      </c>
      <c r="F150" s="34" t="inlineStr">
        <is>
          <t>Metformin 500 mg BID</t>
        </is>
      </c>
      <c r="G150" s="34" t="inlineStr">
        <is>
          <t>Glipizide 5 mg OD</t>
        </is>
      </c>
      <c r="H150" s="34" t="inlineStr">
        <is>
          <t>Empagliflozin 10 mg OD</t>
        </is>
      </c>
      <c r="I150" s="33" t="inlineStr">
        <is>
          <t>1</t>
        </is>
      </c>
      <c r="J150"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 s="35" t="n"/>
      <c r="L150" s="34" t="inlineStr">
        <is>
          <t>Diabetes mellitus</t>
        </is>
      </c>
      <c r="M150" s="35" t="inlineStr">
        <is>
          <t>Clinic</t>
        </is>
      </c>
      <c r="N150" s="34" t="inlineStr">
        <is>
          <t>ข้อ 4 (PLE_CC1_Key_Rx20_UBU.md)</t>
        </is>
      </c>
      <c r="O150" s="35" t="inlineStr">
        <is>
          <t>Mock</t>
        </is>
      </c>
      <c r="P150" s="35" t="inlineStr">
        <is>
          <t>Mock Rx20 UBU</t>
        </is>
      </c>
    </row>
    <row r="151" ht="13.2" customHeight="1" s="49">
      <c r="A151" s="33" t="n">
        <v>149</v>
      </c>
      <c r="B151" s="34" t="inlineStr">
        <is>
          <t>Insulin ควรใช้เป็นลำดับแแรกในการเริ่มรักษาผู้ป่วยเบาหวานชนิดที่ 2 หากไม่มีข้อห้ามใช้</t>
        </is>
      </c>
      <c r="C151" s="35" t="n"/>
      <c r="D151" s="34" t="inlineStr">
        <is>
          <t>Glipizide 5 mg OD</t>
        </is>
      </c>
      <c r="E151" s="34" t="inlineStr">
        <is>
          <t>Empagliflozin 10 mg OD</t>
        </is>
      </c>
      <c r="F151" s="34" t="inlineStr">
        <is>
          <t>Sitagliptin 100 mg OD</t>
        </is>
      </c>
      <c r="G151" s="34" t="inlineStr">
        <is>
          <t>Liraglutide 1.2 mg SC OD</t>
        </is>
      </c>
      <c r="H151" s="34" t="inlineStr">
        <is>
          <t>Levothyroxine 50 mcg OD</t>
        </is>
      </c>
      <c r="I151" s="33" t="inlineStr">
        <is>
          <t>5</t>
        </is>
      </c>
      <c r="J151" s="34"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35" t="n"/>
      <c r="L151" s="34" t="inlineStr">
        <is>
          <t>Diabetes mellitus</t>
        </is>
      </c>
      <c r="M151" s="35" t="inlineStr">
        <is>
          <t>Clinic</t>
        </is>
      </c>
      <c r="N151" s="34" t="inlineStr">
        <is>
          <t>ข้อ 4 (PLE_CC1_Key_Rx20_UBU.md)</t>
        </is>
      </c>
      <c r="O151" s="35" t="inlineStr">
        <is>
          <t>Mock</t>
        </is>
      </c>
      <c r="P151" s="35" t="inlineStr">
        <is>
          <t>Mock Rx20 UBU</t>
        </is>
      </c>
    </row>
    <row r="152" ht="13.2" customHeight="1" s="49">
      <c r="A152" s="33" t="n">
        <v>150</v>
      </c>
      <c r="B152" s="34" t="inlineStr">
        <is>
          <t>ต่อมาผู้ป่วยมีผลตรวจร่างกายดังนี้ FBS 164 mg/dl, HbA1c 9.5 %, BUN 12, Scr 0.8, AST 210, ALT 250 ยาในข้อใดสามารถใช้ได้ปลอดภัยในผู้ป่วยรายนี้</t>
        </is>
      </c>
      <c r="C152" s="35" t="n"/>
      <c r="D152" s="34" t="inlineStr">
        <is>
          <t>Liraglutide 1.2 mg SC OD</t>
        </is>
      </c>
      <c r="E152" s="34" t="inlineStr">
        <is>
          <t>Levothyroxine 50 mcg OD</t>
        </is>
      </c>
      <c r="F152" s="34" t="inlineStr">
        <is>
          <t>Propylthiouracil 50 mg TID</t>
        </is>
      </c>
      <c r="G152" s="34" t="inlineStr">
        <is>
          <t>Methimazole 10 mg OD</t>
        </is>
      </c>
      <c r="H152" s="34" t="inlineStr">
        <is>
          <t>Pioglitazone 15 mg OD</t>
        </is>
      </c>
      <c r="I152" s="33" t="inlineStr">
        <is>
          <t>1</t>
        </is>
      </c>
      <c r="J152"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2" s="35" t="n"/>
      <c r="L152" s="34" t="inlineStr">
        <is>
          <t>Diabetes mellitus</t>
        </is>
      </c>
      <c r="M152" s="35" t="inlineStr">
        <is>
          <t>Clinic</t>
        </is>
      </c>
      <c r="N152" s="34" t="inlineStr">
        <is>
          <t>ข้อ 6 (PLE_CC1_Key_Rx20_UBU.md)</t>
        </is>
      </c>
      <c r="O152" s="35" t="inlineStr">
        <is>
          <t>Mock</t>
        </is>
      </c>
      <c r="P152" s="35" t="inlineStr">
        <is>
          <t>Mock Rx20 UBU</t>
        </is>
      </c>
    </row>
    <row r="153" ht="13.2" customHeight="1" s="49">
      <c r="A153" s="33" t="n">
        <v>151</v>
      </c>
      <c r="B153" s="34" t="inlineStr">
        <is>
          <t>จัดเป็น intermediate insulin</t>
        </is>
      </c>
      <c r="C153" s="35" t="n"/>
      <c r="D153" s="34" t="inlineStr">
        <is>
          <t>Methimazole 10 mg OD</t>
        </is>
      </c>
      <c r="E153" s="34" t="inlineStr">
        <is>
          <t>Pioglitazone 15 mg OD</t>
        </is>
      </c>
      <c r="F153" s="34" t="inlineStr">
        <is>
          <t>Insulin glargine 10 units SC HS</t>
        </is>
      </c>
      <c r="G153" s="34" t="inlineStr">
        <is>
          <t>Insulin lispro 4 units SC before meals</t>
        </is>
      </c>
      <c r="H153" s="34" t="inlineStr">
        <is>
          <t>Dapagliflozin 10 mg OD</t>
        </is>
      </c>
      <c r="I153" s="33" t="inlineStr">
        <is>
          <t>1</t>
        </is>
      </c>
      <c r="J153"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3" s="35" t="n"/>
      <c r="L153" s="34" t="inlineStr">
        <is>
          <t>Diabetes mellitus</t>
        </is>
      </c>
      <c r="M153" s="35" t="inlineStr">
        <is>
          <t>Clinic</t>
        </is>
      </c>
      <c r="N153" s="34" t="inlineStr">
        <is>
          <t>ข้อ 3 (PLE_CC1_Key_Rx20_UBU.md)</t>
        </is>
      </c>
      <c r="O153" s="35" t="inlineStr">
        <is>
          <t>Mock</t>
        </is>
      </c>
      <c r="P153" s="35" t="inlineStr">
        <is>
          <t>Mock Rx20 UBU</t>
        </is>
      </c>
    </row>
    <row r="154" ht="13.2" customHeight="1" s="49">
      <c r="A154" s="33" t="n">
        <v>152</v>
      </c>
      <c r="B154" s="34"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4" s="35" t="n"/>
      <c r="D154" s="34" t="inlineStr">
        <is>
          <t>Insulin lispro 4 units SC before meals</t>
        </is>
      </c>
      <c r="E154" s="34" t="inlineStr">
        <is>
          <t>Dapagliflozin 10 mg OD</t>
        </is>
      </c>
      <c r="F154" s="34" t="inlineStr">
        <is>
          <t>Semaglutide 0.5 mg SC weekly</t>
        </is>
      </c>
      <c r="G154" s="34" t="inlineStr">
        <is>
          <t>Metformin 500 mg BID</t>
        </is>
      </c>
      <c r="H154" s="34" t="inlineStr">
        <is>
          <t>Glipizide 5 mg OD</t>
        </is>
      </c>
      <c r="I154" s="33" t="inlineStr">
        <is>
          <t>1</t>
        </is>
      </c>
      <c r="J154"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4" s="35" t="n"/>
      <c r="L154" s="34" t="inlineStr">
        <is>
          <t>Diabetes mellitus</t>
        </is>
      </c>
      <c r="M154" s="35" t="inlineStr">
        <is>
          <t>Clinic</t>
        </is>
      </c>
      <c r="N154" s="34" t="inlineStr">
        <is>
          <t>ข้อ 5 (PLE_CC1_Key_Rx20_UBU.md)</t>
        </is>
      </c>
      <c r="O154" s="35" t="inlineStr">
        <is>
          <t>Mock</t>
        </is>
      </c>
      <c r="P154" s="35" t="inlineStr">
        <is>
          <t>Mock Rx20 UBU</t>
        </is>
      </c>
    </row>
    <row r="155" ht="13.2" customHeight="1" s="49">
      <c r="A155" s="33" t="n">
        <v>153</v>
      </c>
      <c r="B155" s="34"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5" s="35" t="n"/>
      <c r="D155" s="34" t="inlineStr">
        <is>
          <t>Metformin 500 mg BID</t>
        </is>
      </c>
      <c r="E155" s="34" t="inlineStr">
        <is>
          <t>Glipizide 5 mg OD</t>
        </is>
      </c>
      <c r="F155" s="34" t="inlineStr">
        <is>
          <t>Empagliflozin 10 mg OD</t>
        </is>
      </c>
      <c r="G155" s="34" t="inlineStr">
        <is>
          <t>Sitagliptin 100 mg OD</t>
        </is>
      </c>
      <c r="H155" s="34" t="inlineStr">
        <is>
          <t>Liraglutide 1.2 mg SC OD</t>
        </is>
      </c>
      <c r="I155" s="33" t="inlineStr">
        <is>
          <t>1</t>
        </is>
      </c>
      <c r="J155"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5" s="35" t="n"/>
      <c r="L155" s="34" t="inlineStr">
        <is>
          <t>Diabetes mellitus</t>
        </is>
      </c>
      <c r="M155" s="35" t="inlineStr">
        <is>
          <t>Clinic</t>
        </is>
      </c>
      <c r="N155" s="34" t="inlineStr">
        <is>
          <t>ข้อ 2 (PLE_CC1_Key_Rx20_UBU.md)</t>
        </is>
      </c>
      <c r="O155" s="35" t="inlineStr">
        <is>
          <t>Mock</t>
        </is>
      </c>
      <c r="P155" s="35" t="inlineStr">
        <is>
          <t>Mock Rx20 UBU</t>
        </is>
      </c>
    </row>
    <row r="156" ht="13.2" customHeight="1" s="49">
      <c r="A156" s="33" t="n">
        <v>154</v>
      </c>
      <c r="B156" s="34" t="inlineStr">
        <is>
          <t>การพัฒนายา Insulin ให$อยูGในรูปสารประกอบเชิงซ$อน สามารถใช$สารใด</t>
        </is>
      </c>
      <c r="C156" s="35" t="n"/>
      <c r="D156" s="34" t="inlineStr">
        <is>
          <t>Protamine sulfate</t>
        </is>
      </c>
      <c r="E156" s="34" t="inlineStr">
        <is>
          <t>Calcium carbonate</t>
        </is>
      </c>
      <c r="F156" s="34" t="inlineStr">
        <is>
          <t>Triethanolamine</t>
        </is>
      </c>
      <c r="G156" s="34" t="inlineStr">
        <is>
          <t>Sodium chloride</t>
        </is>
      </c>
      <c r="H156" s="34" t="inlineStr">
        <is>
          <t>Dextrose</t>
        </is>
      </c>
      <c r="I156" s="33" t="inlineStr">
        <is>
          <t>1</t>
        </is>
      </c>
      <c r="J156" s="34"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6" s="35" t="n"/>
      <c r="L156" s="34" t="inlineStr">
        <is>
          <t>Diabetes mellitus</t>
        </is>
      </c>
      <c r="M156" s="35" t="inlineStr">
        <is>
          <t>Clinic</t>
        </is>
      </c>
      <c r="N156" s="34" t="inlineStr">
        <is>
          <t>ข้อ 13 (PLE_CC1_Key_Rx20_UBU.md)</t>
        </is>
      </c>
      <c r="O156" s="35" t="inlineStr">
        <is>
          <t>Mock</t>
        </is>
      </c>
      <c r="P156" s="35" t="inlineStr">
        <is>
          <t>Mock Rx20 UBU</t>
        </is>
      </c>
    </row>
    <row r="157" ht="13.2" customHeight="1" s="49">
      <c r="A157" s="33" t="n">
        <v>155</v>
      </c>
      <c r="B157" s="34" t="inlineStr">
        <is>
          <t>NPH Insulin มีจำหนGายที่ใด</t>
        </is>
      </c>
      <c r="C157" s="35" t="n"/>
      <c r="D157" s="34" t="inlineStr">
        <is>
          <t>ร$านขายยาแผนป[จจุบัน</t>
        </is>
      </c>
      <c r="E157" s="34" t="inlineStr">
        <is>
          <t>ร$านขายยาอันตรายและยาควบคุมพิเศษ</t>
        </is>
      </c>
      <c r="F157" s="34" t="inlineStr">
        <is>
          <t>สถานพยาบาลของแพทยเ_วชปฏิบัติทั่วไป</t>
        </is>
      </c>
      <c r="G157" s="34" t="inlineStr">
        <is>
          <t>สถานพยาบาลที่รับผู$ป&amp;วยไว$ค$างคืน</t>
        </is>
      </c>
      <c r="H157" s="34" t="inlineStr">
        <is>
          <t>ร้านขายของชำทั่วไป</t>
        </is>
      </c>
      <c r="I157" s="33" t="inlineStr">
        <is>
          <t>2</t>
        </is>
      </c>
      <c r="J157" s="34"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57" s="35" t="n"/>
      <c r="L157" s="34" t="inlineStr">
        <is>
          <t>Diabetes mellitus</t>
        </is>
      </c>
      <c r="M157" s="35" t="inlineStr">
        <is>
          <t>Clinic</t>
        </is>
      </c>
      <c r="N157" s="34" t="inlineStr">
        <is>
          <t>ข้อ 19 (PLE_CC1_Key_Rx20_UBU.md)</t>
        </is>
      </c>
      <c r="O157" s="35" t="inlineStr">
        <is>
          <t>Mock</t>
        </is>
      </c>
      <c r="P157" s="35" t="inlineStr">
        <is>
          <t>Mock Rx20 UBU</t>
        </is>
      </c>
    </row>
    <row r="158" ht="13.2" customHeight="1" s="49">
      <c r="A158" s="33" t="n">
        <v>156</v>
      </c>
      <c r="B158" s="34" t="inlineStr">
        <is>
          <t>มีประวัติเปญนเบาหวานขณะตั้งครรภ_</t>
        </is>
      </c>
      <c r="C158" s="35" t="n"/>
      <c r="D158" s="34" t="inlineStr">
        <is>
          <t>Insulin glargine 10 units SC HS</t>
        </is>
      </c>
      <c r="E158" s="34" t="inlineStr">
        <is>
          <t>Insulin lispro 4 units SC before meals</t>
        </is>
      </c>
      <c r="F158" s="34" t="inlineStr">
        <is>
          <t>Dapagliflozin 10 mg OD</t>
        </is>
      </c>
      <c r="G158" s="34" t="inlineStr">
        <is>
          <t>Semaglutide 0.5 mg SC weekly</t>
        </is>
      </c>
      <c r="H158" s="34" t="inlineStr">
        <is>
          <t>Metformin 500 mg BID</t>
        </is>
      </c>
      <c r="I158" s="33" t="inlineStr">
        <is>
          <t>1</t>
        </is>
      </c>
      <c r="J158"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8" s="35" t="n"/>
      <c r="L158" s="34" t="inlineStr">
        <is>
          <t>Diabetes mellitus</t>
        </is>
      </c>
      <c r="M158" s="35" t="inlineStr">
        <is>
          <t>Clinic</t>
        </is>
      </c>
      <c r="N158" s="34" t="inlineStr">
        <is>
          <t>ข้อ 3 (PLE_CC1_Key_Rx20_UBU.md)</t>
        </is>
      </c>
      <c r="O158" s="35" t="inlineStr">
        <is>
          <t>Mock</t>
        </is>
      </c>
      <c r="P158" s="35" t="inlineStr">
        <is>
          <t>Mock Rx20 UBU</t>
        </is>
      </c>
    </row>
    <row r="159" ht="13.2" customHeight="1" s="49">
      <c r="A159" s="33" t="n">
        <v>157</v>
      </c>
      <c r="B159" s="34" t="inlineStr">
        <is>
          <t>......ให$ประโยคมาเกี่ยวกับอุบัติการณ_การเกิดโรคเบาหวาน ถามวGา คำวGา “อุบัติการณ_” หมายความวGาอยGางไร</t>
        </is>
      </c>
      <c r="C159" s="35" t="n"/>
      <c r="D159" s="34" t="inlineStr">
        <is>
          <t>Semaglutide 0.5 mg SC weekly</t>
        </is>
      </c>
      <c r="E159" s="34" t="inlineStr">
        <is>
          <t>Metformin 500 mg BID</t>
        </is>
      </c>
      <c r="F159" s="34" t="inlineStr">
        <is>
          <t>Glipizide 5 mg OD</t>
        </is>
      </c>
      <c r="G159" s="34" t="inlineStr">
        <is>
          <t>Empagliflozin 10 mg OD</t>
        </is>
      </c>
      <c r="H159" s="34" t="inlineStr">
        <is>
          <t>Sitagliptin 100 mg OD</t>
        </is>
      </c>
      <c r="I159" s="33" t="inlineStr">
        <is>
          <t>1</t>
        </is>
      </c>
      <c r="J159"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9" s="35" t="n"/>
      <c r="L159" s="34" t="inlineStr">
        <is>
          <t>Diabetes mellitus</t>
        </is>
      </c>
      <c r="M159" s="35" t="inlineStr">
        <is>
          <t>Clinic</t>
        </is>
      </c>
      <c r="N159" s="34" t="inlineStr">
        <is>
          <t>ข้อ 106 (PLE_CC1_Key_Rx20_UBU.md)</t>
        </is>
      </c>
      <c r="O159" s="35" t="inlineStr">
        <is>
          <t>Mock</t>
        </is>
      </c>
      <c r="P159" s="35" t="inlineStr">
        <is>
          <t>Mock Rx20 UBU</t>
        </is>
      </c>
    </row>
    <row r="160" ht="13.2" customHeight="1" s="49">
      <c r="A160" s="33" t="n">
        <v>158</v>
      </c>
      <c r="B160" s="34" t="inlineStr">
        <is>
          <t>จำนวนผู$ป&amp;วยโรคเบาหวานรายใหมGจำนวนประชากรทั้งหมด ในพื้นที่ ในชGวงเวลาหนึ่ง</t>
        </is>
      </c>
      <c r="C160" s="35" t="n"/>
      <c r="D160" s="34" t="inlineStr">
        <is>
          <t>Empagliflozin 10 mg OD</t>
        </is>
      </c>
      <c r="E160" s="34" t="inlineStr">
        <is>
          <t>Sitagliptin 100 mg OD</t>
        </is>
      </c>
      <c r="F160" s="34" t="inlineStr">
        <is>
          <t>Liraglutide 1.2 mg SC OD</t>
        </is>
      </c>
      <c r="G160" s="34" t="inlineStr">
        <is>
          <t>Levothyroxine 50 mcg OD</t>
        </is>
      </c>
      <c r="H160" s="34" t="inlineStr">
        <is>
          <t>Propylthiouracil 50 mg TID</t>
        </is>
      </c>
      <c r="I160" s="33" t="inlineStr">
        <is>
          <t>1</t>
        </is>
      </c>
      <c r="J160"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0" s="35" t="n"/>
      <c r="L160" s="34" t="inlineStr">
        <is>
          <t>Diabetes mellitus</t>
        </is>
      </c>
      <c r="M160" s="35" t="inlineStr">
        <is>
          <t>Clinic</t>
        </is>
      </c>
      <c r="N160" s="34" t="inlineStr">
        <is>
          <t>ข้อ 1 (PLE_CC1_Key_Rx20_UBU.md)</t>
        </is>
      </c>
      <c r="O160" s="35" t="inlineStr">
        <is>
          <t>Mock</t>
        </is>
      </c>
      <c r="P160" s="35" t="inlineStr">
        <is>
          <t>Mock Rx20 UBU</t>
        </is>
      </c>
    </row>
    <row r="161" ht="13.2" customHeight="1" s="49">
      <c r="A161" s="33" t="n">
        <v>159</v>
      </c>
      <c r="B161" s="34" t="inlineStr">
        <is>
          <t>จำนวนผู$ป&amp;วยโรคเบาหวานรายใหมGตGอจำนวนประชากรที่มีความเสี่ยงที่จะเกิดโรคเบาห วาน</t>
        </is>
      </c>
      <c r="C161" s="35" t="n"/>
      <c r="D161" s="34" t="inlineStr">
        <is>
          <t>Levothyroxine 50 mcg OD</t>
        </is>
      </c>
      <c r="E161" s="34" t="inlineStr">
        <is>
          <t>Propylthiouracil 50 mg TID</t>
        </is>
      </c>
      <c r="F161" s="34" t="inlineStr">
        <is>
          <t>Methimazole 10 mg OD</t>
        </is>
      </c>
      <c r="G161" s="34" t="inlineStr">
        <is>
          <t>Pioglitazone 15 mg OD</t>
        </is>
      </c>
      <c r="H161" s="34" t="inlineStr">
        <is>
          <t>Insulin glargine 10 units SC HS</t>
        </is>
      </c>
      <c r="I161" s="33" t="inlineStr">
        <is>
          <t>1</t>
        </is>
      </c>
      <c r="J161"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1" s="35" t="n"/>
      <c r="L161" s="34" t="inlineStr">
        <is>
          <t>Diabetes mellitus</t>
        </is>
      </c>
      <c r="M161" s="35" t="inlineStr">
        <is>
          <t>Clinic</t>
        </is>
      </c>
      <c r="N161" s="34" t="inlineStr">
        <is>
          <t>ข้อ 2 (PLE_CC1_Key_Rx20_UBU.md)</t>
        </is>
      </c>
      <c r="O161" s="35" t="inlineStr">
        <is>
          <t>Mock</t>
        </is>
      </c>
      <c r="P161" s="35" t="inlineStr">
        <is>
          <t>Mock Rx20 UBU</t>
        </is>
      </c>
    </row>
    <row r="162" ht="13.2" customHeight="1" s="49">
      <c r="A162" s="33" t="n">
        <v>160</v>
      </c>
      <c r="B162" s="34" t="inlineStr">
        <is>
          <t>จำนวนผู$ป&amp;วยโรคเบาหวานตGอจำนวนประชากรที่มีความเสี่ยงที่จะเกิดโรคเบาหวาน ณ จุดเวลาใดเวลาหนึ่ง</t>
        </is>
      </c>
      <c r="C162" s="35" t="n"/>
      <c r="D162" s="34" t="inlineStr">
        <is>
          <t>Pioglitazone 15 mg OD</t>
        </is>
      </c>
      <c r="E162" s="34" t="inlineStr">
        <is>
          <t>Insulin glargine 10 units SC HS</t>
        </is>
      </c>
      <c r="F162" s="34" t="inlineStr">
        <is>
          <t>Insulin lispro 4 units SC before meals</t>
        </is>
      </c>
      <c r="G162" s="34" t="inlineStr">
        <is>
          <t>Dapagliflozin 10 mg OD</t>
        </is>
      </c>
      <c r="H162" s="34" t="inlineStr">
        <is>
          <t>Semaglutide 0.5 mg SC weekly</t>
        </is>
      </c>
      <c r="I162" s="33" t="inlineStr">
        <is>
          <t>1</t>
        </is>
      </c>
      <c r="J162" s="34"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2" s="35" t="n"/>
      <c r="L162" s="34" t="inlineStr">
        <is>
          <t>Diabetes mellitus</t>
        </is>
      </c>
      <c r="M162" s="35" t="inlineStr">
        <is>
          <t>Clinic</t>
        </is>
      </c>
      <c r="N162" s="34" t="inlineStr">
        <is>
          <t>ข้อ 4 (PLE_CC1_Key_Rx20_UBU.md)</t>
        </is>
      </c>
      <c r="O162" s="35" t="inlineStr">
        <is>
          <t>Mock</t>
        </is>
      </c>
      <c r="P162" s="35" t="inlineStr">
        <is>
          <t>Mock Rx20 UBU</t>
        </is>
      </c>
    </row>
    <row r="163" ht="13.2" customHeight="1" s="49">
      <c r="A163" s="33" t="n">
        <v>161</v>
      </c>
      <c r="B163" s="34"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3" s="35" t="n"/>
      <c r="D163" s="34" t="inlineStr">
        <is>
          <t>Dapagliflozin 10 mg OD</t>
        </is>
      </c>
      <c r="E163" s="34" t="inlineStr">
        <is>
          <t>Semaglutide 0.5 mg SC weekly</t>
        </is>
      </c>
      <c r="F163" s="34" t="inlineStr">
        <is>
          <t>Metformin 500 mg BID</t>
        </is>
      </c>
      <c r="G163" s="34" t="inlineStr">
        <is>
          <t>Glipizide 5 mg OD</t>
        </is>
      </c>
      <c r="H163" s="34" t="inlineStr">
        <is>
          <t>Empagliflozin 10 mg OD</t>
        </is>
      </c>
      <c r="I163" s="33" t="inlineStr">
        <is>
          <t>1</t>
        </is>
      </c>
      <c r="J163"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3" s="35" t="n"/>
      <c r="L163" s="34" t="inlineStr">
        <is>
          <t>Diabetes mellitus</t>
        </is>
      </c>
      <c r="M163" s="35" t="inlineStr">
        <is>
          <t>Clinic</t>
        </is>
      </c>
      <c r="N163" s="34" t="inlineStr">
        <is>
          <t>ข้อ 5 (PLE_CC1_Key_Rx20_UBU.md)</t>
        </is>
      </c>
      <c r="O163" s="35" t="inlineStr">
        <is>
          <t>Mock</t>
        </is>
      </c>
      <c r="P163" s="35" t="inlineStr">
        <is>
          <t>Mock Rx20 UBU</t>
        </is>
      </c>
    </row>
    <row r="164" ht="13.2" customHeight="1" s="49">
      <c r="A164" s="33" t="n">
        <v>162</v>
      </c>
      <c r="B164" s="34"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64" s="35" t="n"/>
      <c r="D164" s="34" t="inlineStr">
        <is>
          <t>Metformin 500 mg PO BID</t>
        </is>
      </c>
      <c r="E164" s="34" t="inlineStr">
        <is>
          <t>Empagliflozin 10 mg PO OD</t>
        </is>
      </c>
      <c r="F164" s="34" t="inlineStr">
        <is>
          <t>Sitagliptin 100 mg PO OD</t>
        </is>
      </c>
      <c r="G164" s="34" t="inlineStr">
        <is>
          <t>Glipizide 5 mg PO OD</t>
        </is>
      </c>
      <c r="H164" s="34" t="inlineStr">
        <is>
          <t>Pioglitazone 15 mg PO OD</t>
        </is>
      </c>
      <c r="I164" s="33" t="n">
        <v>1</v>
      </c>
      <c r="J164" s="34"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64" s="35" t="n"/>
      <c r="L164" s="34" t="inlineStr">
        <is>
          <t>Diabetes mellitus</t>
        </is>
      </c>
      <c r="M164" s="35" t="inlineStr">
        <is>
          <t>Clinic</t>
        </is>
      </c>
      <c r="N164" s="34" t="inlineStr">
        <is>
          <t>ข้อ 5 (PLE_CC1_Key_Rx20_UBU.md)</t>
        </is>
      </c>
      <c r="O164" s="35" t="inlineStr">
        <is>
          <t>Mock</t>
        </is>
      </c>
      <c r="P164" s="35" t="inlineStr">
        <is>
          <t>Mock Rx20 UBU</t>
        </is>
      </c>
    </row>
    <row r="165" ht="13.2" customHeight="1" s="49">
      <c r="A165" s="33" t="n">
        <v>163</v>
      </c>
      <c r="B165" s="34" t="inlineStr">
        <is>
          <t>ยาเบาหวานที่ผู้ป่วยควรได้รับ</t>
        </is>
      </c>
      <c r="C165" s="35" t="n"/>
      <c r="D165" s="34" t="inlineStr">
        <is>
          <t>Metformin</t>
        </is>
      </c>
      <c r="E165" s="34" t="inlineStr">
        <is>
          <t>RI</t>
        </is>
      </c>
      <c r="F165" s="34" t="inlineStr">
        <is>
          <t>Repaglinide</t>
        </is>
      </c>
      <c r="G165" s="34" t="inlineStr">
        <is>
          <t>Glibenclamide</t>
        </is>
      </c>
      <c r="H165" s="34"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5" s="33" t="inlineStr">
        <is>
          <t>1</t>
        </is>
      </c>
      <c r="J165" s="34"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35" t="n"/>
      <c r="L165" s="34" t="inlineStr">
        <is>
          <t>Diabetes mellitus</t>
        </is>
      </c>
      <c r="M165" s="35" t="inlineStr">
        <is>
          <t>Clinic</t>
        </is>
      </c>
      <c r="N165" s="34" t="inlineStr">
        <is>
          <t>ข้อ 2 (PLE_CC1_Key_Rx20_UBU.md)</t>
        </is>
      </c>
      <c r="O165" s="35" t="inlineStr">
        <is>
          <t>Mock</t>
        </is>
      </c>
      <c r="P165" s="35" t="inlineStr">
        <is>
          <t>Mock Rx20 UBU</t>
        </is>
      </c>
    </row>
    <row r="166" ht="13.2" customHeight="1" s="49">
      <c r="A166" s="33" t="n">
        <v>164</v>
      </c>
      <c r="B166" s="34" t="inlineStr">
        <is>
          <t>ใช้ยามานานคุมน้ำตาลดี แต่อยู่ดีๆ FBS กับ HBA1C เกิน (อยู่ที่ประมาณ 9 กว่าๆ) เกิดจากอะไร</t>
        </is>
      </c>
      <c r="C166" s="35" t="n"/>
      <c r="D166" s="34" t="inlineStr">
        <is>
          <t>Methimazole 10 mg OD</t>
        </is>
      </c>
      <c r="E166" s="34" t="inlineStr">
        <is>
          <t>Pioglitazone 15 mg OD</t>
        </is>
      </c>
      <c r="F166" s="34" t="inlineStr">
        <is>
          <t>Insulin glargine 10 units SC HS</t>
        </is>
      </c>
      <c r="G166" s="34" t="inlineStr">
        <is>
          <t>Insulin lispro 4 units SC before meals</t>
        </is>
      </c>
      <c r="H166" s="34" t="inlineStr">
        <is>
          <t>Dapagliflozin 10 mg OD</t>
        </is>
      </c>
      <c r="I166" s="33" t="inlineStr">
        <is>
          <t>1</t>
        </is>
      </c>
      <c r="J166"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6" s="35" t="n"/>
      <c r="L166" s="34" t="inlineStr">
        <is>
          <t>Diabetes mellitus</t>
        </is>
      </c>
      <c r="M166" s="35" t="inlineStr">
        <is>
          <t>Clinic</t>
        </is>
      </c>
      <c r="N166" s="34" t="inlineStr">
        <is>
          <t>ข้อ 2 (PLE_CC1_Key_Rx20_UBU.md)</t>
        </is>
      </c>
      <c r="O166" s="35" t="inlineStr">
        <is>
          <t>Mock</t>
        </is>
      </c>
      <c r="P166" s="35" t="inlineStr">
        <is>
          <t>Mock Rx20 UBU</t>
        </is>
      </c>
    </row>
    <row r="167" ht="13.2" customHeight="1" s="49">
      <c r="A167" s="33" t="n">
        <v>165</v>
      </c>
      <c r="B167" s="34" t="inlineStr">
        <is>
          <t>เป็น insulin sensitizer</t>
        </is>
      </c>
      <c r="C167" s="35" t="n"/>
      <c r="D167" s="34" t="inlineStr">
        <is>
          <t>Insulin lispro 4 units SC before meals</t>
        </is>
      </c>
      <c r="E167" s="34" t="inlineStr">
        <is>
          <t>Dapagliflozin 10 mg OD</t>
        </is>
      </c>
      <c r="F167" s="34" t="inlineStr">
        <is>
          <t>Semaglutide 0.5 mg SC weekly</t>
        </is>
      </c>
      <c r="G167" s="34" t="inlineStr">
        <is>
          <t>Metformin 500 mg BID</t>
        </is>
      </c>
      <c r="H167" s="34" t="inlineStr">
        <is>
          <t>Glipizide 5 mg OD</t>
        </is>
      </c>
      <c r="I167" s="33" t="inlineStr">
        <is>
          <t>1</t>
        </is>
      </c>
      <c r="J167"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7" s="35" t="n"/>
      <c r="L167" s="34" t="inlineStr">
        <is>
          <t>Diabetes mellitus</t>
        </is>
      </c>
      <c r="M167" s="35" t="inlineStr">
        <is>
          <t>Clinic</t>
        </is>
      </c>
      <c r="N167" s="34" t="inlineStr">
        <is>
          <t>ข้อ 1 (PLE_CC1_Key_Rx20_UBU.md)</t>
        </is>
      </c>
      <c r="O167" s="35" t="inlineStr">
        <is>
          <t>Mock</t>
        </is>
      </c>
      <c r="P167" s="35" t="inlineStr">
        <is>
          <t>Mock Rx20 UBU</t>
        </is>
      </c>
    </row>
    <row r="168" ht="13.2" customHeight="1" s="49">
      <c r="A168" s="33" t="n">
        <v>166</v>
      </c>
      <c r="B168" s="34" t="inlineStr">
        <is>
          <t>ไม่เลือกเป็นยาอันดับแรก เพราะลด HbA1Cไม่ดี</t>
        </is>
      </c>
      <c r="C168" s="35" t="n"/>
      <c r="D168" s="34" t="inlineStr">
        <is>
          <t>ผิด เพราะ เป็น insulin secretagogues</t>
        </is>
      </c>
      <c r="E168" s="34" t="inlineStr">
        <is>
          <t>Glipizide 5 mg OD</t>
        </is>
      </c>
      <c r="F168" s="34" t="inlineStr">
        <is>
          <t>Empagliflozin 10 mg OD</t>
        </is>
      </c>
      <c r="G168" s="34" t="inlineStr">
        <is>
          <t>Sitagliptin 100 mg OD</t>
        </is>
      </c>
      <c r="H168" s="34" t="inlineStr">
        <is>
          <t>Liraglutide 1.2 mg SC OD</t>
        </is>
      </c>
      <c r="I168" s="33" t="inlineStr">
        <is>
          <t>3</t>
        </is>
      </c>
      <c r="J168" s="34"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8" s="35" t="n"/>
      <c r="L168" s="34" t="inlineStr">
        <is>
          <t>Diabetes mellitus</t>
        </is>
      </c>
      <c r="M168" s="35" t="inlineStr">
        <is>
          <t>Clinic</t>
        </is>
      </c>
      <c r="N168" s="34" t="inlineStr">
        <is>
          <t>ข้อ 4 (PLE_CC1_Key_Rx20_UBU.md)</t>
        </is>
      </c>
      <c r="O168" s="35" t="inlineStr">
        <is>
          <t>Mock</t>
        </is>
      </c>
      <c r="P168" s="35" t="inlineStr">
        <is>
          <t>Mock Rx20 UBU</t>
        </is>
      </c>
    </row>
    <row r="169" ht="13.2" customHeight="1" s="49">
      <c r="A169" s="33" t="n">
        <v>167</v>
      </c>
      <c r="B169" s="34" t="inlineStr">
        <is>
          <t>ผิด เพราะ สามารถเลือกเป็นยาอันดับแรก และลด HbA1C ได้</t>
        </is>
      </c>
      <c r="C169" s="35" t="n"/>
      <c r="D169" s="34" t="inlineStr">
        <is>
          <t>Sitagliptin 100 mg OD</t>
        </is>
      </c>
      <c r="E169" s="34" t="inlineStr">
        <is>
          <t>Liraglutide 1.2 mg SC OD</t>
        </is>
      </c>
      <c r="F169" s="34" t="inlineStr">
        <is>
          <t>Levothyroxine 50 mcg OD</t>
        </is>
      </c>
      <c r="G169" s="34" t="inlineStr">
        <is>
          <t>Propylthiouracil 50 mg TID</t>
        </is>
      </c>
      <c r="H169" s="34" t="inlineStr">
        <is>
          <t>Methimazole 10 mg OD</t>
        </is>
      </c>
      <c r="I169" s="33" t="inlineStr">
        <is>
          <t>1</t>
        </is>
      </c>
      <c r="J169" s="34"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69" s="35" t="n"/>
      <c r="L169" s="34" t="inlineStr">
        <is>
          <t>Diabetes mellitus</t>
        </is>
      </c>
      <c r="M169" s="35" t="inlineStr">
        <is>
          <t>Clinic</t>
        </is>
      </c>
      <c r="N169" s="34" t="inlineStr">
        <is>
          <t>ข้อ 4 (PLE_CC1_Key_Rx20_UBU.md)</t>
        </is>
      </c>
      <c r="O169" s="35" t="inlineStr">
        <is>
          <t>Mock</t>
        </is>
      </c>
      <c r="P169" s="35" t="inlineStr">
        <is>
          <t>Mock Rx20 UBU</t>
        </is>
      </c>
    </row>
    <row r="170" ht="13.2" customHeight="1" s="49">
      <c r="A170" s="33" t="n">
        <v>168</v>
      </c>
      <c r="B170" s="34" t="inlineStr">
        <is>
          <t>Insulin NPH ก่อนนอน</t>
        </is>
      </c>
      <c r="C170" s="35" t="n"/>
      <c r="D170" s="34" t="inlineStr">
        <is>
          <t>Propylthiouracil 50 mg TID</t>
        </is>
      </c>
      <c r="E170" s="34" t="inlineStr">
        <is>
          <t>Methimazole 10 mg OD</t>
        </is>
      </c>
      <c r="F170" s="34" t="inlineStr">
        <is>
          <t>Pioglitazone 15 mg OD</t>
        </is>
      </c>
      <c r="G170" s="34" t="inlineStr">
        <is>
          <t>Insulin glargine 10 units SC HS</t>
        </is>
      </c>
      <c r="H170" s="34" t="inlineStr">
        <is>
          <t>Insulin lispro 4 units SC before meals</t>
        </is>
      </c>
      <c r="I170" s="33" t="inlineStr">
        <is>
          <t>1</t>
        </is>
      </c>
      <c r="J170"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0" s="35" t="n"/>
      <c r="L170" s="34" t="inlineStr">
        <is>
          <t>Diabetes mellitus</t>
        </is>
      </c>
      <c r="M170" s="35" t="inlineStr">
        <is>
          <t>Clinic</t>
        </is>
      </c>
      <c r="N170" s="34" t="inlineStr">
        <is>
          <t>ข้อ 2 (PLE_CC1_Key_Rx20_UBU.md)</t>
        </is>
      </c>
      <c r="O170" s="35" t="inlineStr">
        <is>
          <t>Mock</t>
        </is>
      </c>
      <c r="P170" s="35" t="inlineStr">
        <is>
          <t>Mock Rx20 UBU</t>
        </is>
      </c>
    </row>
    <row r="171" ht="13.2" customHeight="1" s="49">
      <c r="A171" s="33" t="n">
        <v>169</v>
      </c>
      <c r="B171" s="34" t="inlineStr">
        <is>
          <t>Insulin Aspart ก่อนอาหาร เช้า-กลางวัน-เย็น</t>
        </is>
      </c>
      <c r="C171" s="35" t="n"/>
      <c r="D171" s="34" t="inlineStr">
        <is>
          <t>Insulin glargine 10 units SC HS</t>
        </is>
      </c>
      <c r="E171" s="34" t="inlineStr">
        <is>
          <t>Insulin lispro 4 units SC before meals</t>
        </is>
      </c>
      <c r="F171" s="34" t="inlineStr">
        <is>
          <t>Dapagliflozin 10 mg OD</t>
        </is>
      </c>
      <c r="G171" s="34" t="inlineStr">
        <is>
          <t>Semaglutide 0.5 mg SC weekly</t>
        </is>
      </c>
      <c r="H171" s="34" t="inlineStr">
        <is>
          <t>Metformin 500 mg BID</t>
        </is>
      </c>
      <c r="I171" s="33" t="inlineStr">
        <is>
          <t>1</t>
        </is>
      </c>
      <c r="J171"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1" s="35" t="n"/>
      <c r="L171" s="34" t="inlineStr">
        <is>
          <t>Diabetes mellitus</t>
        </is>
      </c>
      <c r="M171" s="35" t="inlineStr">
        <is>
          <t>Clinic</t>
        </is>
      </c>
      <c r="N171" s="34" t="inlineStr">
        <is>
          <t>ข้อ 3 (PLE_CC1_Key_Rx20_UBU.md)</t>
        </is>
      </c>
      <c r="O171" s="35" t="inlineStr">
        <is>
          <t>Mock</t>
        </is>
      </c>
      <c r="P171" s="35" t="inlineStr">
        <is>
          <t>Mock Rx20 UBU</t>
        </is>
      </c>
    </row>
    <row r="172" ht="13.2" customHeight="1" s="49">
      <c r="A172" s="33" t="n">
        <v>170</v>
      </c>
      <c r="B172" s="34" t="inlineStr">
        <is>
          <t>Insulin Glargine เช้า - เย็น</t>
        </is>
      </c>
      <c r="C172" s="35" t="n"/>
      <c r="D172" s="34" t="inlineStr">
        <is>
          <t>Semaglutide 0.5 mg SC weekly</t>
        </is>
      </c>
      <c r="E172" s="34" t="inlineStr">
        <is>
          <t>Metformin 500 mg BID</t>
        </is>
      </c>
      <c r="F172" s="34" t="inlineStr">
        <is>
          <t>Glipizide 5 mg OD</t>
        </is>
      </c>
      <c r="G172" s="34" t="inlineStr">
        <is>
          <t>Empagliflozin 10 mg OD</t>
        </is>
      </c>
      <c r="H172" s="34" t="inlineStr">
        <is>
          <t>Sitagliptin 100 mg OD</t>
        </is>
      </c>
      <c r="I172" s="33" t="inlineStr">
        <is>
          <t>1</t>
        </is>
      </c>
      <c r="J172"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2" s="35" t="n"/>
      <c r="L172" s="34" t="inlineStr">
        <is>
          <t>Diabetes mellitus</t>
        </is>
      </c>
      <c r="M172" s="35" t="inlineStr">
        <is>
          <t>Clinic</t>
        </is>
      </c>
      <c r="N172" s="34" t="inlineStr">
        <is>
          <t>ข้อ 4 (PLE_CC1_Key_Rx20_UBU.md)</t>
        </is>
      </c>
      <c r="O172" s="35" t="inlineStr">
        <is>
          <t>Mock</t>
        </is>
      </c>
      <c r="P172" s="35" t="inlineStr">
        <is>
          <t>Mock Rx20 UBU</t>
        </is>
      </c>
    </row>
    <row r="173" ht="13.2" customHeight="1" s="49">
      <c r="A173" s="33" t="n">
        <v>171</v>
      </c>
      <c r="B173" s="34" t="inlineStr">
        <is>
          <t>ยาเบาหวานใด ไม่ต้องปรับขนาดยาในผู้ป่วยโรคไต</t>
        </is>
      </c>
      <c r="C173" s="35" t="n"/>
      <c r="D173" s="34" t="inlineStr">
        <is>
          <t>Pioglitazone</t>
        </is>
      </c>
      <c r="E173" s="34" t="inlineStr">
        <is>
          <t>Acarbose</t>
        </is>
      </c>
      <c r="F173" s="34" t="inlineStr">
        <is>
          <t>Sitagliptin</t>
        </is>
      </c>
      <c r="G173" s="34" t="inlineStr">
        <is>
          <t>Empaglifloxin</t>
        </is>
      </c>
      <c r="H173" s="34" t="inlineStr">
        <is>
          <t>Glibenclamide</t>
        </is>
      </c>
      <c r="I173" s="33" t="inlineStr">
        <is>
          <t>1</t>
        </is>
      </c>
      <c r="J173" s="34"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3" s="35" t="n"/>
      <c r="L173" s="34" t="inlineStr">
        <is>
          <t>Diabetes mellitus</t>
        </is>
      </c>
      <c r="M173" s="35" t="inlineStr">
        <is>
          <t>Clinic</t>
        </is>
      </c>
      <c r="N173" s="34" t="inlineStr">
        <is>
          <t>ข้อ 24 (PLE_CC1_Key_Rx20_UBU.md)</t>
        </is>
      </c>
      <c r="O173" s="35" t="inlineStr">
        <is>
          <t>Mock</t>
        </is>
      </c>
      <c r="P173" s="35" t="inlineStr">
        <is>
          <t>Mock Rx20 UBU</t>
        </is>
      </c>
    </row>
    <row r="174" ht="13.2" customHeight="1" s="49">
      <c r="A174" t="n">
        <v>172</v>
      </c>
      <c r="B174" t="inlineStr">
        <is>
          <t>3 เดือนต่อมาตรวจเพิ่ม FBS = 190, A1C= 8, LDL ปกติ ควรให้ยาใดเป็นอันดับแรกแก่ผู้ป่วย</t>
        </is>
      </c>
      <c r="D174" t="inlineStr">
        <is>
          <t>Metformin</t>
        </is>
      </c>
      <c r="E174" t="inlineStr">
        <is>
          <t>Simvastatin 20 mg HS</t>
        </is>
      </c>
      <c r="F174" t="inlineStr">
        <is>
          <t>Bisoprolol 5 mg OD</t>
        </is>
      </c>
      <c r="G174" t="inlineStr">
        <is>
          <t>Spironolactone 25 mg OD</t>
        </is>
      </c>
      <c r="H174" t="inlineStr">
        <is>
          <t>Pioglitazone 30 mg OD</t>
        </is>
      </c>
      <c r="I174" t="inlineStr">
        <is>
          <t>1</t>
        </is>
      </c>
      <c r="J174"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L174" t="inlineStr">
        <is>
          <t>Dyslipidemias</t>
        </is>
      </c>
      <c r="M174" t="inlineStr">
        <is>
          <t>Clinic</t>
        </is>
      </c>
      <c r="N174" t="inlineStr">
        <is>
          <t>PLE_CC1_2564_All_Key ข้อ 129</t>
        </is>
      </c>
    </row>
    <row r="175" ht="13.2" customHeight="1" s="49">
      <c r="A175" t="n">
        <v>173</v>
      </c>
      <c r="B175" t="inlineStr">
        <is>
          <t>ข้อใดคือความเสี่ยงที่อาจเกิดขึ้นเมื่อใช้ metformin เป็นระยะยาว - Retinopathy - Nephro - Neuro</t>
        </is>
      </c>
      <c r="D175" t="inlineStr">
        <is>
          <t>Bone fracture</t>
        </is>
      </c>
      <c r="E175" t="inlineStr">
        <is>
          <t>Bladder cancer</t>
        </is>
      </c>
      <c r="F175" t="inlineStr">
        <is>
          <t>Cyanocobalamin deficiency</t>
        </is>
      </c>
      <c r="G175" t="inlineStr">
        <is>
          <t>Edema</t>
        </is>
      </c>
      <c r="H175" t="inlineStr">
        <is>
          <t>Heart failure</t>
        </is>
      </c>
      <c r="I175" t="inlineStr">
        <is>
          <t>1</t>
        </is>
      </c>
      <c r="J17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75" t="inlineStr">
        <is>
          <t>Hypertension</t>
        </is>
      </c>
      <c r="M175" t="inlineStr">
        <is>
          <t>Clinic</t>
        </is>
      </c>
      <c r="N175" t="inlineStr">
        <is>
          <t>ข้อ 60 (PLE_CC1_2562_Key.md)</t>
        </is>
      </c>
    </row>
    <row r="176" ht="13.2" customHeight="1" s="49">
      <c r="A176" t="n">
        <v>174</v>
      </c>
      <c r="B176" t="inlineStr">
        <is>
          <t>หากผู้ป่วยท้อง 4 เดือนแล้วต้องรักษาได้รับยา MMI อยู่ควรทำอย่างไร dose dependent . X ิ Galerveining &gt; 30mg/d &amp;side : PTU in esier dose independent ~</t>
        </is>
      </c>
      <c r="D176" t="inlineStr">
        <is>
          <t>เปลี่ยนเป็น PTU ไนไตรมาสแรก</t>
        </is>
      </c>
      <c r="E176" t="inlineStr">
        <is>
          <t>ใช้ MMI ต่อ</t>
        </is>
      </c>
      <c r="F176" t="inlineStr">
        <is>
          <t>เปลี่ยนเป็น PTU จนคลอด</t>
        </is>
      </c>
      <c r="G176" t="inlineStr">
        <is>
          <t>ลดขนาดยา MMI</t>
        </is>
      </c>
      <c r="H176" t="inlineStr">
        <is>
          <t>เพิ่มขนาดยา MMI</t>
        </is>
      </c>
      <c r="I176" t="inlineStr">
        <is>
          <t>1</t>
        </is>
      </c>
      <c r="J17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6" t="inlineStr">
        <is>
          <t>Hypertension</t>
        </is>
      </c>
      <c r="M176" t="inlineStr">
        <is>
          <t>Clinic</t>
        </is>
      </c>
      <c r="N176" t="inlineStr">
        <is>
          <t>ข้อ 27 (PLE_CC1_2562_Key.md)</t>
        </is>
      </c>
    </row>
    <row r="177" ht="13.2" customHeight="1" s="49">
      <c r="A177" t="n">
        <v>175</v>
      </c>
      <c r="B177" t="inlineStr">
        <is>
          <t>คนไข้น ้าตาลสูงมาก HbA1C 10%, FBS 320 mg/dL, SCr 2 ได้รับ Insulin Mixtard 8-0-4 ac ข้อใด ถูกต้องเกี่ยวกับ Mixtard</t>
        </is>
      </c>
      <c r="D177" t="inlineStr">
        <is>
          <t>ออกฤทธิ์ช้ากว่า Glulisine</t>
        </is>
      </c>
      <c r="E177" t="inlineStr">
        <is>
          <t>ประกอบด้วย NPH 30%, RI 70%</t>
        </is>
      </c>
      <c r="F177" t="inlineStr">
        <is>
          <t>แก้ไขภาวะ Diabetic ketoacidosis</t>
        </is>
      </c>
      <c r="G177" t="inlineStr">
        <is>
          <t>เกิด Hypoglycemia น้อยกว่า Lispro</t>
        </is>
      </c>
      <c r="H177" t="inlineStr">
        <is>
          <t>สามารถฉีดได้ทั ง SC และ IV</t>
        </is>
      </c>
      <c r="I177" t="inlineStr">
        <is>
          <t>1</t>
        </is>
      </c>
      <c r="J177"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7" t="inlineStr">
        <is>
          <t>Hypertension</t>
        </is>
      </c>
      <c r="M177" t="inlineStr">
        <is>
          <t>Clinic</t>
        </is>
      </c>
      <c r="N177" t="inlineStr">
        <is>
          <t>ข้อ 5 (PLE_CC1_2560 22 April Set 1.md)</t>
        </is>
      </c>
    </row>
    <row r="178" ht="13.2" customHeight="1" s="49">
      <c r="A178" t="n">
        <v>176</v>
      </c>
      <c r="B178" t="inlineStr">
        <is>
          <t>ยาตัวใดท้าให้เกิด hypoglycemia ได้มากที่สุด</t>
        </is>
      </c>
      <c r="D178" t="inlineStr">
        <is>
          <t>Glibenclamide</t>
        </is>
      </c>
      <c r="E178" t="inlineStr">
        <is>
          <t>Metformin</t>
        </is>
      </c>
      <c r="F178" t="inlineStr">
        <is>
          <t>Insulin glargine</t>
        </is>
      </c>
      <c r="G178" t="inlineStr">
        <is>
          <t>Acarbose</t>
        </is>
      </c>
      <c r="H178" t="inlineStr">
        <is>
          <t>Pioglitazone</t>
        </is>
      </c>
      <c r="I178" t="inlineStr">
        <is>
          <t>1</t>
        </is>
      </c>
      <c r="J178"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8" t="inlineStr">
        <is>
          <t>Hypertension</t>
        </is>
      </c>
      <c r="M178" t="inlineStr">
        <is>
          <t>Clinic</t>
        </is>
      </c>
      <c r="N178" t="inlineStr">
        <is>
          <t>ข้อ 19 (PLE_CC1_2559.md)</t>
        </is>
      </c>
    </row>
    <row r="179" ht="13.2" customHeight="1" s="49">
      <c r="A179" t="n">
        <v>177</v>
      </c>
      <c r="B179" t="inlineStr">
        <is>
          <t>ข้อใดคือผลข้างเคียงของ Phentermine</t>
        </is>
      </c>
      <c r="D179" t="inlineStr">
        <is>
          <t>Hypertension</t>
        </is>
      </c>
      <c r="E179" t="inlineStr">
        <is>
          <t>Hyperkalemia</t>
        </is>
      </c>
      <c r="F179" t="inlineStr">
        <is>
          <t>Proteinurea</t>
        </is>
      </c>
      <c r="G179" t="inlineStr">
        <is>
          <t>Hyperphosphatemia</t>
        </is>
      </c>
      <c r="H179" t="inlineStr">
        <is>
          <t>Hyperuricemia</t>
        </is>
      </c>
      <c r="I179" t="inlineStr">
        <is>
          <t>1</t>
        </is>
      </c>
      <c r="J179"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9" t="inlineStr">
        <is>
          <t>Hypertension</t>
        </is>
      </c>
      <c r="M179" t="inlineStr">
        <is>
          <t>Clinic</t>
        </is>
      </c>
      <c r="N179" t="inlineStr">
        <is>
          <t>ข้อ 75 (PLE_CC1_2559.md)</t>
        </is>
      </c>
    </row>
    <row r="180" ht="13.2" customHeight="1" s="49">
      <c r="A180" t="n">
        <v>178</v>
      </c>
      <c r="B180" t="inlineStr">
        <is>
          <t>ข้อใดถูกต้องที่สุดเกี่ยวกับภาวะ hyperthyroidism</t>
        </is>
      </c>
      <c r="D180" t="inlineStr">
        <is>
          <t>grave’s disease คือสาเหตุหลัก</t>
        </is>
      </c>
      <c r="E180" t="inlineStr">
        <is>
          <t>hashimotoคือสาเหตุหลัก</t>
        </is>
      </c>
      <c r="F180" t="inlineStr">
        <is>
          <t>หากพบภาวะนี้ในเด็ก มักพิจารณาการผ่าตัด</t>
        </is>
      </c>
      <c r="G180" t="inlineStr">
        <is>
          <t>หากพบภาวะนี้ในผู้สูงอายุ มักพิจารณาการผ่าตัด</t>
        </is>
      </c>
      <c r="H180" t="inlineStr">
        <is>
          <t>ระดับ euthyroid คือระดับฮอร์โมนไทรอยด์อยู่ในช่วงปกติ</t>
        </is>
      </c>
      <c r="I180" t="n">
        <v>1</v>
      </c>
      <c r="J180"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L180" t="inlineStr">
        <is>
          <t>Hypertension</t>
        </is>
      </c>
      <c r="M180" t="inlineStr">
        <is>
          <t>Clinic</t>
        </is>
      </c>
      <c r="N180" t="inlineStr">
        <is>
          <t>ข้อ 2 (PLE_CC1_2554 SET2.md)</t>
        </is>
      </c>
    </row>
    <row r="181" ht="13.2" customHeight="1" s="49">
      <c r="A181" t="n">
        <v>179</v>
      </c>
      <c r="B181" t="inlineStr">
        <is>
          <t>ผู้ป่วยเพศหญิง อายุ 50 ปี เพิ่งได้รับการวินิจฉัยว่าเป็นเบาหวานชนิดที่ 2 และได้รับยา Metformin ข้อใด ถูกต้องเกี่ยวกับยานี้</t>
        </is>
      </c>
      <c r="D181" t="inlineStr">
        <is>
          <t>เพิ่มการหลั่งอินซูลินจาก β-cell ของตับอ่อน</t>
        </is>
      </c>
      <c r="E181" t="inlineStr">
        <is>
          <t>ลดการดูดซึมกลูโคสจากทางเดินอาหาร</t>
        </is>
      </c>
      <c r="F181" t="inlineStr">
        <is>
          <t>ลดการสังเคราะห์กลูโคสจากตับ</t>
        </is>
      </c>
      <c r="G181" t="inlineStr">
        <is>
          <t>ลด glucose uptake และการใช้กลูโคสในเซลล์เป้าหมายของอินซูลิน</t>
        </is>
      </c>
      <c r="H181" t="inlineStr">
        <is>
          <t>ผลข้างเคียงที่พบบ่อยคือ ภาวะกลูโคสในเลือดต่ำ (Hypoglycemia)</t>
        </is>
      </c>
      <c r="I181" t="inlineStr">
        <is>
          <t>1</t>
        </is>
      </c>
      <c r="J181"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1" t="inlineStr">
        <is>
          <t>Hypertension</t>
        </is>
      </c>
      <c r="M181" t="inlineStr">
        <is>
          <t>Clinic</t>
        </is>
      </c>
      <c r="N181" t="inlineStr">
        <is>
          <t>ข้อ 2 (PLE_CC1_Practice_Exam.md)</t>
        </is>
      </c>
    </row>
    <row r="182" ht="13.2" customHeight="1" s="49">
      <c r="A182" t="n">
        <v>180</v>
      </c>
      <c r="B182"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D182" t="inlineStr">
        <is>
          <t>Insulin Lispro มี onset ในการออกฤทธิ์ที่เร็วกว่า NPH และจัดอยู่ใน Rapid acting insulin</t>
        </is>
      </c>
      <c r="E182"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82" t="inlineStr">
        <is>
          <t>Insulin Aspart บริหารยาโดยฉีดเข้าใต้ผิวหนังได้ทันทีก่อนมื้ออาหาร</t>
        </is>
      </c>
      <c r="G182" t="inlineStr">
        <is>
          <t>NPH insulin ไม่ใช้ในการรักษาผู้ป่วย Diabetic ketoacidosis</t>
        </is>
      </c>
      <c r="H182" t="inlineStr">
        <is>
          <t>สามารถฉีดได้ทั้ง SC และ IV</t>
        </is>
      </c>
      <c r="I182" t="inlineStr">
        <is>
          <t>1</t>
        </is>
      </c>
      <c r="J182" t="inlineStr">
        <is>
          <t>✅ คำตอบที่ถูกต้อง: ข้อ ข. NPH นิยมใช้ผสมกับ Regular insulin เพราะ NPH ออกฤทธิ์รวดเร็ว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ข. ระบุว่า NPH ออกฤทธิ์รวดเร็วกว่า Regular insulin ซึ่งผิดตรงกันข้าม: NPH เป็น Intermediate-acting (onset 2-4 ชม, peak 4-10 ชม) ส่วน Regular insulin เป็น Short-acting (onset 30-60 นาที) จึงออกฤทธิ์ได้เร็วกว่า NPH เหตุผลที่ใช้ NPH ผสม Regular คือ Regular ออกฤทธิ์เร็วดูแลหลังอาหาร ส่วน NPH ออกฤทธิ์ช้าดูแลช่วงกลางวัน-กลางคืน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L182" t="inlineStr">
        <is>
          <t>Hypertension</t>
        </is>
      </c>
      <c r="M182" t="inlineStr">
        <is>
          <t>Clinic</t>
        </is>
      </c>
      <c r="N182" t="inlineStr">
        <is>
          <t>ข้อ 3 (PLE_CC1_Practice_Exam.md)</t>
        </is>
      </c>
    </row>
    <row r="183" ht="13.2" customHeight="1" s="49">
      <c r="A183" t="n">
        <v>181</v>
      </c>
      <c r="B183" t="inlineStr">
        <is>
          <t>ผู้ป่วยหญิงไทยคู่ อายุ 45 ปี น้ำหนัก 86 กิโลกรัม สูง 168 ซม. CC: มาพบแพทย์ตามนัด HPI: Chronic kidney disease stage 4</t>
        </is>
      </c>
      <c r="D183" t="inlineStr">
        <is>
          <t>ไม่เหมาะสม เนื่องจากขนาดยา Metformin สูงเกินไป</t>
        </is>
      </c>
      <c r="E183" t="inlineStr">
        <is>
          <t>ไม่เมาะสม เนื่องจากขนาดยา Metformin ต่ำเกินไป</t>
        </is>
      </c>
      <c r="F183" t="inlineStr">
        <is>
          <t>ไม่เหมาะสม เนื่องจากผู้ป่วยมีค่า eGFR น้อยกว่า 30 mL/min/1.73 mଶ</t>
        </is>
      </c>
      <c r="G183" t="inlineStr">
        <is>
          <t>เหมาะสม เนื่องจากยานี้ไม่ทำให้เกิด hypoglycemia</t>
        </is>
      </c>
      <c r="H183" t="inlineStr">
        <is>
          <t>เหมาะสม เนื่องจากผู้ป่วยมีน้ำหนักตัวเกิน</t>
        </is>
      </c>
      <c r="I183" t="inlineStr">
        <is>
          <t>1</t>
        </is>
      </c>
      <c r="J183"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3" t="inlineStr">
        <is>
          <t>Hypertension</t>
        </is>
      </c>
      <c r="M183" t="inlineStr">
        <is>
          <t>Clinic</t>
        </is>
      </c>
      <c r="N183" t="inlineStr">
        <is>
          <t>ข้อ 8 (PLE_CC1_Practice_Exam.md)</t>
        </is>
      </c>
    </row>
    <row r="184" ht="13.2" customHeight="1" s="49">
      <c r="A184" t="n">
        <v>182</v>
      </c>
      <c r="B184"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D184" t="inlineStr">
        <is>
          <t>ไม่ควรเปลี่ยนยา เนื่องจากยาเดิมมีประสิทธิภาพดีอยู่แล้ว</t>
        </is>
      </c>
      <c r="E184" t="inlineStr">
        <is>
          <t>ควรเปลี่ยนยา โดยใช้ยา Glibenclamide แทน</t>
        </is>
      </c>
      <c r="F184" t="inlineStr">
        <is>
          <t>ควรเปลี่ยนยา โดยใช้ยา Acarbose แทน</t>
        </is>
      </c>
      <c r="G184" t="inlineStr">
        <is>
          <t>ควรปลี่ยนยา โดยใช้ยา Repaglinide แทน</t>
        </is>
      </c>
      <c r="H184" t="inlineStr">
        <is>
          <t>มีข้อถูกมากกว่า1ข้อ</t>
        </is>
      </c>
      <c r="I184" t="inlineStr">
        <is>
          <t>1</t>
        </is>
      </c>
      <c r="J184"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4" t="inlineStr">
        <is>
          <t>Hypertension</t>
        </is>
      </c>
      <c r="M184" t="inlineStr">
        <is>
          <t>Clinic</t>
        </is>
      </c>
      <c r="N184" t="inlineStr">
        <is>
          <t>ข้อ 15 (PLE_CC1_Practice_Exam.md)</t>
        </is>
      </c>
    </row>
    <row r="185" ht="13.2" customHeight="1" s="49">
      <c r="A185" t="n">
        <v>183</v>
      </c>
      <c r="B18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D185" t="inlineStr">
        <is>
          <t>Prader-Willi Syndrome</t>
        </is>
      </c>
      <c r="E185" t="inlineStr">
        <is>
          <t>Cushing's syndrome</t>
        </is>
      </c>
      <c r="F185" t="inlineStr">
        <is>
          <t>Hyperthyroidism</t>
        </is>
      </c>
      <c r="G185" t="inlineStr">
        <is>
          <t>ข้อ ก และ ข</t>
        </is>
      </c>
      <c r="H185" t="inlineStr">
        <is>
          <t>ถูกทุกข้อ</t>
        </is>
      </c>
      <c r="I185" t="inlineStr">
        <is>
          <t>1</t>
        </is>
      </c>
      <c r="J18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85" t="inlineStr">
        <is>
          <t>Hypertension</t>
        </is>
      </c>
      <c r="M185" t="inlineStr">
        <is>
          <t>Clinic</t>
        </is>
      </c>
      <c r="N185" t="inlineStr">
        <is>
          <t>ข้อ 33 (PLE_CC1_Practice_Exam.md)</t>
        </is>
      </c>
    </row>
    <row r="186" ht="13.2" customHeight="1" s="49">
      <c r="A186" t="n">
        <v>184</v>
      </c>
      <c r="B186" t="inlineStr">
        <is>
          <t>ผู้ป่วยน้ำตาลสูงมาก HbA1C 10.0 %, FBS 320 mg/dL, SCr 2 mg/dL ได้รับ Insulin Mixtard 8- 0-4 ac ข้อใดถูกต้องเกี่ยวกับ Insulin Mixtard</t>
        </is>
      </c>
      <c r="D186" t="inlineStr">
        <is>
          <t>ออกฤทธิ์ช้ากว่า Glulisine</t>
        </is>
      </c>
      <c r="E186" t="inlineStr">
        <is>
          <t>ประกอบด้วย NPH 30%, RI 70%</t>
        </is>
      </c>
      <c r="F186" t="inlineStr">
        <is>
          <t>แก้ไขภาวะ Diabetic ketoacidosis</t>
        </is>
      </c>
      <c r="G186" t="inlineStr">
        <is>
          <t>เกิด Hypoglycemia น้อยกว่า Lispro</t>
        </is>
      </c>
      <c r="H186" t="inlineStr">
        <is>
          <t>สามารถฉีดได้ทั้ง SC และ IV</t>
        </is>
      </c>
      <c r="I186" t="inlineStr">
        <is>
          <t>1</t>
        </is>
      </c>
      <c r="J186"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L186" t="inlineStr">
        <is>
          <t>Hypertension</t>
        </is>
      </c>
      <c r="M186" t="inlineStr">
        <is>
          <t>Clinic</t>
        </is>
      </c>
      <c r="N186" t="inlineStr">
        <is>
          <t>ข้อ 78 (PLE_CC1_Key_Rx20_UBU.md)</t>
        </is>
      </c>
    </row>
    <row r="187" ht="13.2" customHeight="1" s="49">
      <c r="A187" t="n">
        <v>185</v>
      </c>
      <c r="B187" t="inlineStr">
        <is>
          <t>เพราะเหตุใดผู้ป่วยโรคไตจึงควรหยุดใช้ Metformin</t>
        </is>
      </c>
      <c r="D187" t="inlineStr">
        <is>
          <t>ยังไม่มีการศึกษาข้อมูลความปลอดภัยของยาในผู้ป่วยโรคไต</t>
        </is>
      </c>
      <c r="E187" t="inlineStr">
        <is>
          <t>Metabolite ของยาเป็นพิษต่อตับและไต</t>
        </is>
      </c>
      <c r="F187" t="inlineStr">
        <is>
          <t>ยาสะสมจึงเพิ่มความเสี่ยงของการเกิด Lactic acidosis</t>
        </is>
      </c>
      <c r="G187" t="inlineStr">
        <is>
          <t>ยาเป็นพิษต่อไตโดยตรง</t>
        </is>
      </c>
      <c r="H187" t="inlineStr">
        <is>
          <t>ยามีผลเพิ่มกระบวนการ reabsorption ของไต ทำให้ไตทำงานหนักขึ้น</t>
        </is>
      </c>
      <c r="I187" t="inlineStr">
        <is>
          <t>3</t>
        </is>
      </c>
      <c r="J187"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L187" t="inlineStr">
        <is>
          <t>Hypertension</t>
        </is>
      </c>
      <c r="M187" t="inlineStr">
        <is>
          <t>Clinic</t>
        </is>
      </c>
      <c r="N187" t="inlineStr">
        <is>
          <t>ข้อ 23 (PLE_CC1_Key_Rx20_UBU.md)</t>
        </is>
      </c>
    </row>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Q198"/>
  <sheetViews>
    <sheetView topLeftCell="B1" workbookViewId="0">
      <pane ySplit="2" topLeftCell="A180" activePane="bottomLeft" state="frozen"/>
      <selection pane="bottomLeft" activeCell="A3" sqref="A3:P198"/>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การใช้ยาลดกรดในข้อใดต่อไปนี้ในขนาดสูงติดต่อกันเป็นเวลานาน จะทำให้เกิด acid rebound</t>
        </is>
      </c>
      <c r="C3" s="35" t="n"/>
      <c r="D3" s="34" t="inlineStr">
        <is>
          <t>Aluminium hydroxide</t>
        </is>
      </c>
      <c r="E3" s="34" t="inlineStr">
        <is>
          <t>Sodium bicarbonate</t>
        </is>
      </c>
      <c r="F3" s="34" t="inlineStr">
        <is>
          <t>Calcium carbonate</t>
        </is>
      </c>
      <c r="G3" s="34" t="inlineStr">
        <is>
          <t>Hydrogen peroxide</t>
        </is>
      </c>
      <c r="H3" s="34" t="inlineStr">
        <is>
          <t>Sodium chloride</t>
        </is>
      </c>
      <c r="I3" s="33" t="inlineStr">
        <is>
          <t>3</t>
        </is>
      </c>
      <c r="J3" s="34"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35" t="n"/>
      <c r="L3" s="34" t="inlineStr">
        <is>
          <t>GERD</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ข้อใดผิดเกี่ยวกับการใช้ยา bisacodyl</t>
        </is>
      </c>
      <c r="C4" s="35" t="n"/>
      <c r="D4" s="34" t="inlineStr">
        <is>
          <t>ห้ามใช้ในหญิงตั้งครรภ์</t>
        </is>
      </c>
      <c r="E4" s="34" t="inlineStr">
        <is>
          <t>ห้ามใช้กับยาลดกรด</t>
        </is>
      </c>
      <c r="F4" s="34" t="inlineStr">
        <is>
          <t>ใช้เตรียมผู้ป่วยก่อนการผ่าตัด</t>
        </is>
      </c>
      <c r="G4" s="34" t="inlineStr">
        <is>
          <t>มีผลกดระบบประสาทส่วนกลาง</t>
        </is>
      </c>
      <c r="H4" s="34" t="inlineStr">
        <is>
          <t>เป็น stimulant laxative</t>
        </is>
      </c>
      <c r="I4" s="33" t="inlineStr">
        <is>
          <t>1</t>
        </is>
      </c>
      <c r="J4" s="34"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35" t="n"/>
      <c r="L4" s="34" t="inlineStr">
        <is>
          <t>Diarrhea &amp; Constipation</t>
        </is>
      </c>
      <c r="M4" s="35" t="inlineStr">
        <is>
          <t>Clinic</t>
        </is>
      </c>
      <c r="N4" s="34" t="inlineStr">
        <is>
          <t>ข้อ 2 Pharma Plus เล่มม่วง (เฉลยข้อ ก ง)</t>
        </is>
      </c>
      <c r="O4" s="35" t="inlineStr">
        <is>
          <t>Mock</t>
        </is>
      </c>
      <c r="P4" s="35" t="inlineStr">
        <is>
          <t>Pharma Plus เล่มม่วง</t>
        </is>
      </c>
    </row>
    <row r="5" ht="13.2" customHeight="1" s="49">
      <c r="A5" s="33" t="n">
        <v>3</v>
      </c>
      <c r="B5" s="34" t="inlineStr">
        <is>
          <t>ถ้าต้องการใช้ยาระบายเพื่อออกฤทธิ์ทันที ควรใช้ข้อใด</t>
        </is>
      </c>
      <c r="C5" s="35" t="n"/>
      <c r="D5" s="34" t="inlineStr">
        <is>
          <t>Psyllium</t>
        </is>
      </c>
      <c r="E5" s="34" t="inlineStr">
        <is>
          <t>Senna</t>
        </is>
      </c>
      <c r="F5" s="34" t="inlineStr">
        <is>
          <t>Bisacodyl</t>
        </is>
      </c>
      <c r="G5" s="34" t="inlineStr">
        <is>
          <t>Enema</t>
        </is>
      </c>
      <c r="H5" s="34" t="inlineStr">
        <is>
          <t>Mucilin</t>
        </is>
      </c>
      <c r="I5" s="33" t="inlineStr">
        <is>
          <t>4</t>
        </is>
      </c>
      <c r="J5" s="34"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35" t="n"/>
      <c r="L5" s="34" t="inlineStr">
        <is>
          <t>GERD</t>
        </is>
      </c>
      <c r="M5" s="35" t="inlineStr">
        <is>
          <t>Clinic</t>
        </is>
      </c>
      <c r="N5" s="34" t="inlineStr">
        <is>
          <t>ข้อ 3 Pharma Plus เล่มม่วง (เฉลยข้อ ง)</t>
        </is>
      </c>
      <c r="O5" s="35" t="inlineStr">
        <is>
          <t>Mock</t>
        </is>
      </c>
      <c r="P5" s="35" t="inlineStr">
        <is>
          <t>Pharma Plus เล่มม่วง</t>
        </is>
      </c>
    </row>
    <row r="6" ht="13.2" customHeight="1" s="49">
      <c r="A6" s="33" t="n">
        <v>4</v>
      </c>
      <c r="B6" s="34" t="inlineStr">
        <is>
          <t>สารอนินทรีย์ใดมีคุณสมบัติเป็นยาถ่ายหรือยาระบาย ซึ่งสามารถให้หลังจากที่ได้รับยา niclosamide แล้ว</t>
        </is>
      </c>
      <c r="C6" s="35" t="n"/>
      <c r="D6" s="34" t="inlineStr">
        <is>
          <t>Mg(OH)2</t>
        </is>
      </c>
      <c r="E6" s="34" t="inlineStr">
        <is>
          <t>Al(OH)3</t>
        </is>
      </c>
      <c r="F6" s="34" t="inlineStr">
        <is>
          <t>Na2SO4</t>
        </is>
      </c>
      <c r="G6" s="34" t="inlineStr">
        <is>
          <t>Na2CO3</t>
        </is>
      </c>
      <c r="H6" s="34" t="inlineStr">
        <is>
          <t>NaCl</t>
        </is>
      </c>
      <c r="I6" s="33" t="inlineStr">
        <is>
          <t>1</t>
        </is>
      </c>
      <c r="J6" s="34"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35" t="n"/>
      <c r="L6" s="34" t="inlineStr">
        <is>
          <t>GERD</t>
        </is>
      </c>
      <c r="M6" s="35" t="inlineStr">
        <is>
          <t>Clinic</t>
        </is>
      </c>
      <c r="N6" s="34" t="inlineStr">
        <is>
          <t>ข้อ 4 Pharma Plus เล่มม่วง (เฉลยข้อ ก จ)</t>
        </is>
      </c>
      <c r="O6" s="35" t="inlineStr">
        <is>
          <t>Mock</t>
        </is>
      </c>
      <c r="P6" s="35" t="inlineStr">
        <is>
          <t>Pharma Plus เล่มม่วง</t>
        </is>
      </c>
    </row>
    <row r="7" ht="13.2" customHeight="1" s="49">
      <c r="A7" s="33" t="n">
        <v>5</v>
      </c>
      <c r="B7" s="34" t="inlineStr">
        <is>
          <t>ผลิตภัณฑ์ยาในข้อใดมีข้อบ่งใช้เกี่ยวข้องกับโรคริดสีดวงทวารน้อยที่สุด</t>
        </is>
      </c>
      <c r="C7" s="35" t="n"/>
      <c r="D7" s="34" t="inlineStr">
        <is>
          <t>Proctosedyl</t>
        </is>
      </c>
      <c r="E7" s="34" t="inlineStr">
        <is>
          <t>Anusal</t>
        </is>
      </c>
      <c r="F7" s="34" t="inlineStr">
        <is>
          <t>Bactroban</t>
        </is>
      </c>
      <c r="G7" s="34" t="inlineStr">
        <is>
          <t>Essaven</t>
        </is>
      </c>
      <c r="H7" s="34" t="inlineStr">
        <is>
          <t>Siduol</t>
        </is>
      </c>
      <c r="I7" s="33" t="inlineStr">
        <is>
          <t>3</t>
        </is>
      </c>
      <c r="J7" s="34"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35" t="n"/>
      <c r="L7" s="34" t="inlineStr">
        <is>
          <t>GERD</t>
        </is>
      </c>
      <c r="M7" s="35" t="inlineStr">
        <is>
          <t>Clinic</t>
        </is>
      </c>
      <c r="N7" s="34" t="inlineStr">
        <is>
          <t>ข้อ 5 Pharma Plus เล่มม่วง (เฉลยข้อ ค)</t>
        </is>
      </c>
      <c r="O7" s="35" t="inlineStr">
        <is>
          <t>Mock</t>
        </is>
      </c>
      <c r="P7" s="35" t="inlineStr">
        <is>
          <t>Pharma Plus เล่มม่วง</t>
        </is>
      </c>
    </row>
    <row r="8" ht="13.2" customHeight="1" s="49">
      <c r="A8" s="33" t="n">
        <v>6</v>
      </c>
      <c r="B8" s="34"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35" t="n"/>
      <c r="D8" s="34" t="inlineStr">
        <is>
          <t>มักมีถ่ายอุจจาระเป็นเลือดสีคล้ำดำ</t>
        </is>
      </c>
      <c r="E8" s="34" t="inlineStr">
        <is>
          <t>ริดสีดวงแบ่งเป็น 2 ประเภท คือริดสีดวงภายในและริดสีดวงภายนอก</t>
        </is>
      </c>
      <c r="F8" s="34"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34" t="inlineStr">
        <is>
          <t>ริดสีดวงภายนอก คือ เนื้อเยื่อที่อยู่ใต้ dentate line ยื่นออกเป็นติ่งเนื้อ</t>
        </is>
      </c>
      <c r="H8" s="34"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33" t="inlineStr">
        <is>
          <t>1</t>
        </is>
      </c>
      <c r="J8" s="34"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35" t="n"/>
      <c r="L8" s="34" t="inlineStr">
        <is>
          <t>GERD</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ข้อใดเป็นขนาดใช้ของยา daflon 500 mg ในระยะเกิด hemorrhoidal attacks</t>
        </is>
      </c>
      <c r="C9" s="35" t="n"/>
      <c r="D9" s="34" t="inlineStr">
        <is>
          <t>2 tablets daily</t>
        </is>
      </c>
      <c r="E9" s="34" t="inlineStr">
        <is>
          <t>6 tablets daily for 4 days followed by 4 tablets daily for 3 days</t>
        </is>
      </c>
      <c r="F9" s="34" t="inlineStr">
        <is>
          <t>4 tablets daily for 4 days followed by 3 tablets daily for 3 days</t>
        </is>
      </c>
      <c r="G9" s="34" t="inlineStr">
        <is>
          <t>1-tab tid pc for 5 days</t>
        </is>
      </c>
      <c r="H9" s="34" t="inlineStr">
        <is>
          <t>1-tab OD</t>
        </is>
      </c>
      <c r="I9" s="33" t="inlineStr">
        <is>
          <t>2</t>
        </is>
      </c>
      <c r="J9" s="34"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35" t="n"/>
      <c r="L9" s="34" t="inlineStr">
        <is>
          <t>GERD</t>
        </is>
      </c>
      <c r="M9" s="35" t="inlineStr">
        <is>
          <t>Clinic</t>
        </is>
      </c>
      <c r="N9" s="34" t="inlineStr">
        <is>
          <t>ข้อ 7 Pharma Plus เล่มม่วง (เฉลยข้อ ข)</t>
        </is>
      </c>
      <c r="O9" s="35" t="inlineStr">
        <is>
          <t>Mock</t>
        </is>
      </c>
      <c r="P9" s="35" t="inlineStr">
        <is>
          <t>Pharma Plus เล่มม่วง</t>
        </is>
      </c>
    </row>
    <row r="10" ht="13.2" customHeight="1" s="49">
      <c r="A10" s="33" t="n">
        <v>8</v>
      </c>
      <c r="B10" s="34"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35" t="n"/>
      <c r="D10" s="34" t="inlineStr">
        <is>
          <t>ไทพอยด์ จำเป็นต้องใช้ยาปฏิชีวนะ</t>
        </is>
      </c>
      <c r="E10" s="34" t="inlineStr">
        <is>
          <t>บิดมีตัว จำเป็นต้องใช้ยาปฏิชีวนะ</t>
        </is>
      </c>
      <c r="F10" s="34" t="inlineStr">
        <is>
          <t>บิดไม่มีตัว ไม่จำเป็นต้องใช้ยาปฏิชีวนะ</t>
        </is>
      </c>
      <c r="G10" s="34" t="inlineStr">
        <is>
          <t>อหิวาต์ จำเป็นต้องใช้ยาปฏิชีวนะ</t>
        </is>
      </c>
      <c r="H10" s="34" t="inlineStr">
        <is>
          <t>อาหารเป็นพิษ ไม่จำเป็นต้องใช้ยาปฏิชีวนะ</t>
        </is>
      </c>
      <c r="I10" s="33" t="inlineStr">
        <is>
          <t>4</t>
        </is>
      </c>
      <c r="J10" s="34"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Loperamide = Peripheral mu-opioid agonist; ไม่ผ่าน BBB; ห้ามใช้ใน invasive diarrhea/เด็กเล็ก</t>
        </is>
      </c>
      <c r="K10" s="35" t="n"/>
      <c r="L10" s="34" t="inlineStr">
        <is>
          <t>Diarrhea &amp; Constipation</t>
        </is>
      </c>
      <c r="M10" s="35" t="inlineStr">
        <is>
          <t>Clinic</t>
        </is>
      </c>
      <c r="N10" s="34" t="inlineStr">
        <is>
          <t>ข้อ 8 Pharma Plus เล่มม่วง (เฉลยข้อ ง)</t>
        </is>
      </c>
      <c r="O10" s="35" t="inlineStr">
        <is>
          <t>Mock</t>
        </is>
      </c>
      <c r="P10" s="35" t="inlineStr">
        <is>
          <t>Pharma Plus เล่มม่วง</t>
        </is>
      </c>
    </row>
    <row r="11" ht="13.2" customHeight="1" s="49">
      <c r="A11" s="33" t="n">
        <v>9</v>
      </c>
      <c r="B11" s="34" t="inlineStr">
        <is>
          <t>คำแนะนำในข้อใดไม่ถูกต้อง</t>
        </is>
      </c>
      <c r="C11" s="35" t="n"/>
      <c r="D11" s="34" t="inlineStr">
        <is>
          <t>สามารถเตรียมผงน้ำตาลเกลือแร่เองได้ โดยใช้น้ำตาลทรายผสมกับเกลือแกง</t>
        </is>
      </c>
      <c r="E11" s="34" t="inlineStr">
        <is>
          <t>เมื่อละลายผงน้ำตาลเกลือแร่แล้ว ควรใช้ภายใน 24 ชั่วโมง</t>
        </is>
      </c>
      <c r="F11" s="34" t="inlineStr">
        <is>
          <t>ควรให้ดื่มนมที่ชงเข้มข้นกว่าปกติเพื่อชดเชยน้ำที่สูญเสียไป</t>
        </is>
      </c>
      <c r="G11" s="34" t="inlineStr">
        <is>
          <t>ล้างมือด้วยน้ำกับสบู่ทุกครั้งก่อนรับประทานอาหาร</t>
        </is>
      </c>
      <c r="H11" s="34" t="inlineStr">
        <is>
          <t>กินอาหารสุก ไม่มีแมลงวันตอม</t>
        </is>
      </c>
      <c r="I11" s="33" t="inlineStr">
        <is>
          <t>3</t>
        </is>
      </c>
      <c r="J11" s="34"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BSS ห้ามในเด็ก (Reye's), aspirin allergy; ทำลิ้น/อุจจาระดำชั่วคราว</t>
        </is>
      </c>
      <c r="K11" s="35" t="n"/>
      <c r="L11" s="34" t="inlineStr">
        <is>
          <t>Diarrhea &amp; Constipation</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การให้ Kaolin - Pectin แก่ผู้ป่วยเพื่อ</t>
        </is>
      </c>
      <c r="C12" s="35" t="n"/>
      <c r="D12" s="34" t="inlineStr">
        <is>
          <t>ดูดซับสารพิษ</t>
        </is>
      </c>
      <c r="E12" s="34" t="inlineStr">
        <is>
          <t>บรรเทาการสูญเสียน้ำและเกลือแร่จากร่างกาย</t>
        </is>
      </c>
      <c r="F12" s="34" t="inlineStr">
        <is>
          <t>มีคุณสมบัติเป็นประจุบวก</t>
        </is>
      </c>
      <c r="G12" s="34" t="inlineStr">
        <is>
          <t>ดูดน้ำเข้าหาตัว</t>
        </is>
      </c>
      <c r="H12" s="34" t="inlineStr">
        <is>
          <t>เพิ่มการดูดกลับน้ำและอิเลคโทรไลต์</t>
        </is>
      </c>
      <c r="I12" s="33" t="inlineStr">
        <is>
          <t>1</t>
        </is>
      </c>
      <c r="J12" s="34"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35" t="n"/>
      <c r="L12" s="34" t="inlineStr">
        <is>
          <t>GERD</t>
        </is>
      </c>
      <c r="M12" s="35" t="inlineStr">
        <is>
          <t>Clinic</t>
        </is>
      </c>
      <c r="N12" s="34" t="inlineStr">
        <is>
          <t>ข้อ 10 Pharma Plus เล่มม่วง (เฉลยข้อ ก)</t>
        </is>
      </c>
      <c r="O12" s="35" t="inlineStr">
        <is>
          <t>Mock</t>
        </is>
      </c>
      <c r="P12" s="35" t="inlineStr">
        <is>
          <t>Pharma Plus เล่มม่วง</t>
        </is>
      </c>
    </row>
    <row r="13" ht="13.2" customHeight="1" s="49">
      <c r="A13" s="33" t="n">
        <v>11</v>
      </c>
      <c r="B13" s="34" t="inlineStr">
        <is>
          <t>เพราะเหตุใดจึงห้ามใช้ norfloxacin ในเด็กอายุต่ำกว่า 12 ปี</t>
        </is>
      </c>
      <c r="C13" s="35" t="n"/>
      <c r="D13" s="34" t="inlineStr">
        <is>
          <t>ทำให้คลื่นไส้</t>
        </is>
      </c>
      <c r="E13" s="34" t="inlineStr">
        <is>
          <t>ทำให้ปวดศีรษะ</t>
        </is>
      </c>
      <c r="F13" s="34" t="inlineStr">
        <is>
          <t>ทำให้เกิดความผิดปกติในการเจริญเติบโตของข้อกระดูก เส้นเอ็น</t>
        </is>
      </c>
      <c r="G13" s="34" t="inlineStr">
        <is>
          <t>ทำให้เกิดความผิดปกติในการทำงานของตับและไต</t>
        </is>
      </c>
      <c r="H13" s="34" t="inlineStr">
        <is>
          <t>ทำให้เกิดภาวะช็อก</t>
        </is>
      </c>
      <c r="I13" s="33" t="inlineStr">
        <is>
          <t>3</t>
        </is>
      </c>
      <c r="J13" s="34"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35" t="n"/>
      <c r="L13" s="34" t="inlineStr">
        <is>
          <t>GERD</t>
        </is>
      </c>
      <c r="M13" s="35" t="inlineStr">
        <is>
          <t>Clinic</t>
        </is>
      </c>
      <c r="N13" s="34" t="inlineStr">
        <is>
          <t>ข้อ 11 Pharma Plus เล่มม่วง (เฉลยข้อ ค)</t>
        </is>
      </c>
      <c r="O13" s="35" t="inlineStr">
        <is>
          <t>Mock</t>
        </is>
      </c>
      <c r="P13" s="35" t="inlineStr">
        <is>
          <t>Pharma Plus เล่มม่วง</t>
        </is>
      </c>
    </row>
    <row r="14" ht="13.2" customHeight="1" s="49">
      <c r="A14" s="33" t="n">
        <v>12</v>
      </c>
      <c r="B14" s="34"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35" t="n"/>
      <c r="D14" s="34" t="inlineStr">
        <is>
          <t>ให้ยาทั้งสองแตกตัวได้ดียิ่งขึ้น</t>
        </is>
      </c>
      <c r="E14" s="34" t="inlineStr">
        <is>
          <t>ลดผลข้างเคียงซึ่งกันและกัน เนื่องจาก Al(OH)3 ทำให้เกิดอาการท้องผูก</t>
        </is>
      </c>
      <c r="F14" s="34" t="inlineStr">
        <is>
          <t>ลดผลข้างเคียงซึ่งกันและกัน เนื่องจาก Al(OH)3 ทำให้เกิดอาการท้องเสีย</t>
        </is>
      </c>
      <c r="G14" s="34" t="inlineStr">
        <is>
          <t>เพิ่มความคงตัวของตำรับ</t>
        </is>
      </c>
      <c r="H14" s="34" t="inlineStr">
        <is>
          <t>ลดอาการคลื่นไส้อาเจียน เมื่อใช้ยาลดกรดตัวเดียว</t>
        </is>
      </c>
      <c r="I14" s="33" t="inlineStr">
        <is>
          <t>2</t>
        </is>
      </c>
      <c r="J14" s="34"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35" t="n"/>
      <c r="L14" s="34" t="inlineStr">
        <is>
          <t>GERD</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35" t="n"/>
      <c r="D15" s="34" t="inlineStr">
        <is>
          <t>Dyspepsia</t>
        </is>
      </c>
      <c r="E15" s="34" t="inlineStr">
        <is>
          <t>Peptic ulcer</t>
        </is>
      </c>
      <c r="F15" s="34" t="inlineStr">
        <is>
          <t>Heart burn</t>
        </is>
      </c>
      <c r="G15" s="34" t="inlineStr">
        <is>
          <t>Constipation</t>
        </is>
      </c>
      <c r="H15" s="34" t="inlineStr">
        <is>
          <t>Malignancy in stomach</t>
        </is>
      </c>
      <c r="I15" s="33" t="inlineStr">
        <is>
          <t>2</t>
        </is>
      </c>
      <c r="J15" s="34"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35" t="n"/>
      <c r="L15" s="34" t="inlineStr">
        <is>
          <t>GERD</t>
        </is>
      </c>
      <c r="M15" s="35" t="inlineStr">
        <is>
          <t>Clinic</t>
        </is>
      </c>
      <c r="N15" s="34" t="inlineStr">
        <is>
          <t>ข้อ 13 Pharma Plus เล่มม่วง (เฉลยข้อ ข)</t>
        </is>
      </c>
      <c r="O15" s="35" t="inlineStr">
        <is>
          <t>Mock</t>
        </is>
      </c>
      <c r="P15" s="35" t="inlineStr">
        <is>
          <t>Pharma Plus เล่มม่วง</t>
        </is>
      </c>
    </row>
    <row r="16" ht="13.2" customHeight="1" s="49">
      <c r="A16" s="33" t="n">
        <v>14</v>
      </c>
      <c r="B16" s="34" t="inlineStr">
        <is>
          <t>สาเหตุหลักของโรคดังกล่าวในข้อที่ 13 ที่ได้รับการวินิจฉัยจากแพทย์คือ</t>
        </is>
      </c>
      <c r="C16" s="35" t="n"/>
      <c r="D16" s="34" t="inlineStr">
        <is>
          <t>NSAIDs</t>
        </is>
      </c>
      <c r="E16" s="34" t="inlineStr">
        <is>
          <t>Zolinger Ellison syndrome</t>
        </is>
      </c>
      <c r="F16" s="34" t="inlineStr">
        <is>
          <t>Helicobacter Pylori</t>
        </is>
      </c>
      <c r="G16" s="34" t="inlineStr">
        <is>
          <t>Alcoholism</t>
        </is>
      </c>
      <c r="H16" s="34" t="inlineStr">
        <is>
          <t>Cigarette</t>
        </is>
      </c>
      <c r="I16" s="33" t="inlineStr">
        <is>
          <t>3</t>
        </is>
      </c>
      <c r="J16" s="34"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35" t="n"/>
      <c r="L16" s="34" t="inlineStr">
        <is>
          <t>Dyspepsia &amp; PUD</t>
        </is>
      </c>
      <c r="M16" s="35" t="inlineStr">
        <is>
          <t>Clinic</t>
        </is>
      </c>
      <c r="N16" s="34" t="inlineStr">
        <is>
          <t>ข้อ 14 Pharma Plus เล่มม่วง (เฉลยข้อ ค)</t>
        </is>
      </c>
      <c r="O16" s="35" t="inlineStr">
        <is>
          <t>Mock</t>
        </is>
      </c>
      <c r="P16" s="35" t="inlineStr">
        <is>
          <t>Pharma Plus เล่มม่วง</t>
        </is>
      </c>
    </row>
    <row r="17" ht="13.2" customHeight="1" s="49">
      <c r="A17" s="33" t="n">
        <v>15</v>
      </c>
      <c r="B17" s="34"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35" t="n"/>
      <c r="D17" s="34" t="inlineStr">
        <is>
          <t>มังคุด - plaunotol</t>
        </is>
      </c>
      <c r="E17" s="34" t="inlineStr">
        <is>
          <t>มะขามแขก - sennoside</t>
        </is>
      </c>
      <c r="F17" s="34" t="inlineStr">
        <is>
          <t>ปลพน้อย - curcuminoids</t>
        </is>
      </c>
      <c r="G17" s="34" t="inlineStr">
        <is>
          <t>ขมิ้นชัน - curcuminoids</t>
        </is>
      </c>
      <c r="H17" s="34" t="inlineStr">
        <is>
          <t>ปลาน้อย - plaunotol</t>
        </is>
      </c>
      <c r="I17" s="33" t="inlineStr">
        <is>
          <t>5</t>
        </is>
      </c>
      <c r="J17" s="34"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35" t="n"/>
      <c r="L17" s="34" t="inlineStr">
        <is>
          <t>Dyspepsia &amp; PUD</t>
        </is>
      </c>
      <c r="M17" s="35" t="inlineStr">
        <is>
          <t>Clinic</t>
        </is>
      </c>
      <c r="N17" s="34" t="inlineStr">
        <is>
          <t>ข้อ 15 Pharma Plus เล่มม่วง (เฉลยข้อ จ)</t>
        </is>
      </c>
      <c r="O17" s="35" t="inlineStr">
        <is>
          <t>Mock</t>
        </is>
      </c>
      <c r="P17" s="35" t="inlineStr">
        <is>
          <t>Pharma Plus เล่มม่วง</t>
        </is>
      </c>
    </row>
    <row r="18" ht="13.2" customHeight="1" s="49">
      <c r="A18" s="33" t="n">
        <v>16</v>
      </c>
      <c r="B18" s="34"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35" t="n"/>
      <c r="D18" s="34" t="inlineStr">
        <is>
          <t>Senna</t>
        </is>
      </c>
      <c r="E18" s="34" t="inlineStr">
        <is>
          <t>Castor oil</t>
        </is>
      </c>
      <c r="F18" s="34" t="inlineStr">
        <is>
          <t>Bisacodyl</t>
        </is>
      </c>
      <c r="G18" s="34" t="inlineStr">
        <is>
          <t>Mineral oil</t>
        </is>
      </c>
      <c r="H18" s="34" t="inlineStr">
        <is>
          <t>Psyllium seed</t>
        </is>
      </c>
      <c r="I18" s="33" t="inlineStr">
        <is>
          <t>5</t>
        </is>
      </c>
      <c r="J18" s="34"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35" t="n"/>
      <c r="L18" s="34" t="inlineStr">
        <is>
          <t>Diarrhea &amp; Constipation</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35" t="n"/>
      <c r="D19" s="34" t="inlineStr">
        <is>
          <t>ผู้ป่วยมักจะดื่มน้ำวันละ 6 แก้ว</t>
        </is>
      </c>
      <c r="E19" s="34" t="inlineStr">
        <is>
          <t>ผู้ป่วยมักจะออกกำลังกายสม่ำเสมอ</t>
        </is>
      </c>
      <c r="F19" s="34" t="inlineStr">
        <is>
          <t>ผู้ป่วยมักจะหลีกเลี่ยงการดื่มชา กาแฟ</t>
        </is>
      </c>
      <c r="G19" s="34" t="inlineStr">
        <is>
          <t>ผู้ป่วยมักจะดื่มนม 1 แก้วเป็นประจำทุกวัน</t>
        </is>
      </c>
      <c r="H19" s="34" t="inlineStr">
        <is>
          <t>ผู้ป่วยมักจะนั่งอ่านหนังสือในห้องน้ำเป็นเวลานาน</t>
        </is>
      </c>
      <c r="I19" s="33" t="inlineStr">
        <is>
          <t>5</t>
        </is>
      </c>
      <c r="J19" s="34"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35" t="n"/>
      <c r="L19" s="34" t="inlineStr">
        <is>
          <t>Diarrhea &amp; Constipation</t>
        </is>
      </c>
      <c r="M19" s="35" t="inlineStr">
        <is>
          <t>Clinic</t>
        </is>
      </c>
      <c r="N19" s="34" t="inlineStr">
        <is>
          <t>ข้อ 17 Pharma Plus เล่มม่วง (เฉลยข้อ จ)</t>
        </is>
      </c>
      <c r="O19" s="35" t="inlineStr">
        <is>
          <t>Mock</t>
        </is>
      </c>
      <c r="P19" s="35" t="inlineStr">
        <is>
          <t>Pharma Plus เล่มม่วง</t>
        </is>
      </c>
    </row>
    <row r="20" ht="13.2" customHeight="1" s="49">
      <c r="A20" s="33" t="n">
        <v>18</v>
      </c>
      <c r="B20" s="34" t="inlineStr">
        <is>
          <t>ข้อใดไม่ใช่กลไกการออกฤทธิ์ของยาระบาย</t>
        </is>
      </c>
      <c r="C20" s="35" t="n"/>
      <c r="D20" s="34" t="inlineStr">
        <is>
          <t>ช่วยเหลือลื่นอุจจาระ</t>
        </is>
      </c>
      <c r="E20" s="34" t="inlineStr">
        <is>
          <t>ทำให้อุจจาระอ่อนนุ่ม</t>
        </is>
      </c>
      <c r="F20" s="34" t="inlineStr">
        <is>
          <t>เพิ่มแรงดันออสโมติกภายในลำไส้</t>
        </is>
      </c>
      <c r="G20" s="34" t="inlineStr">
        <is>
          <t>ทำให้อุจจาระจับตัวเป็นก้อน</t>
        </is>
      </c>
      <c r="H20" s="34" t="inlineStr">
        <is>
          <t>เพิ่มการเคลื่อนไหวของลำไส้เล็ก</t>
        </is>
      </c>
      <c r="I20" s="33" t="inlineStr">
        <is>
          <t>4</t>
        </is>
      </c>
      <c r="J20" s="34"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35" t="n"/>
      <c r="L20" s="34" t="inlineStr">
        <is>
          <t>GERD</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หากผู้ป่วยมีประวัติลำไส้อุดตัน ไม่ควรให้ยาตัวใด</t>
        </is>
      </c>
      <c r="C21" s="35" t="n"/>
      <c r="D21" s="34" t="inlineStr">
        <is>
          <t>Senna</t>
        </is>
      </c>
      <c r="E21" s="34" t="inlineStr">
        <is>
          <t>Castor oil</t>
        </is>
      </c>
      <c r="F21" s="34" t="inlineStr">
        <is>
          <t>Bisacodyl</t>
        </is>
      </c>
      <c r="G21" s="34" t="inlineStr">
        <is>
          <t>Lactulose</t>
        </is>
      </c>
      <c r="H21" s="34" t="inlineStr">
        <is>
          <t>Psyllium seed</t>
        </is>
      </c>
      <c r="I21" s="33" t="inlineStr">
        <is>
          <t>5</t>
        </is>
      </c>
      <c r="J21" s="34"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35" t="n"/>
      <c r="L21" s="34" t="inlineStr">
        <is>
          <t>Diarrhea &amp; Constipation</t>
        </is>
      </c>
      <c r="M21" s="35" t="inlineStr">
        <is>
          <t>Clinic</t>
        </is>
      </c>
      <c r="N21" s="34" t="inlineStr">
        <is>
          <t>ข้อ 19 Pharma Plus เล่มม่วง (เฉลยข้อ จ)</t>
        </is>
      </c>
      <c r="O21" s="35" t="inlineStr">
        <is>
          <t>Mock</t>
        </is>
      </c>
      <c r="P21" s="35" t="inlineStr">
        <is>
          <t>Pharma Plus เล่มม่วง</t>
        </is>
      </c>
    </row>
    <row r="22" ht="13.2" customHeight="1" s="49">
      <c r="A22" s="33" t="n">
        <v>20</v>
      </c>
      <c r="B22" s="34" t="inlineStr">
        <is>
          <t>ข้อใดไม่ใช่คำแนะนำที่ถูกต้องในการใช้ยาเหน็บทวาร</t>
        </is>
      </c>
      <c r="C22" s="35" t="n"/>
      <c r="D22" s="34" t="inlineStr">
        <is>
          <t>ฉีกซองพลาสติกก่อนใช้</t>
        </is>
      </c>
      <c r="E22" s="34" t="inlineStr">
        <is>
          <t>เก็บยาไว้ในตู้เย็นช่องแช่แข็ง</t>
        </is>
      </c>
      <c r="F22" s="34" t="inlineStr">
        <is>
          <t>ล้างมือให้สะอาดก่อนเหน็บยา</t>
        </is>
      </c>
      <c r="G22" s="34" t="inlineStr">
        <is>
          <t>ไม่ต้องนำยาเหน็บออกจากร่างกายหลังจากเหน็บ</t>
        </is>
      </c>
      <c r="H22" s="34" t="inlineStr">
        <is>
          <t>เหน็บยาแล้วให้นอนพักอย่างน้อย 15 นาทีก่อนลุก</t>
        </is>
      </c>
      <c r="I22" s="33" t="inlineStr">
        <is>
          <t>2</t>
        </is>
      </c>
      <c r="J22" s="34"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35" t="n"/>
      <c r="L22" s="34" t="inlineStr">
        <is>
          <t>GERD</t>
        </is>
      </c>
      <c r="M22" s="35" t="inlineStr">
        <is>
          <t>Clinic</t>
        </is>
      </c>
      <c r="N22" s="34" t="inlineStr">
        <is>
          <t>ข้อ 20 Pharma Plus เล่มม่วง (เฉลยข้อ ข)</t>
        </is>
      </c>
      <c r="O22" s="35" t="inlineStr">
        <is>
          <t>Mock</t>
        </is>
      </c>
      <c r="P22" s="35" t="inlineStr">
        <is>
          <t>Pharma Plus เล่มม่วง</t>
        </is>
      </c>
    </row>
    <row r="23" ht="13.2" customHeight="1" s="49">
      <c r="A23" s="33" t="n">
        <v>21</v>
      </c>
      <c r="B23" s="34"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35" t="n"/>
      <c r="D23" s="34" t="inlineStr">
        <is>
          <t>ยาชนิดเม็ดส่วนใหญ่ต้องกลืนยาทั้งเม็ด ห้ามเคี้ยว</t>
        </is>
      </c>
      <c r="E23" s="34" t="inlineStr">
        <is>
          <t>ยาอาจทำให้ท้องเสีย เพราะมีตัวยาสำคัญคือ aluminium hydroxide</t>
        </is>
      </c>
      <c r="F23" s="34" t="inlineStr">
        <is>
          <t>ในผู้ป่วยที่เป็นโรคไตร่วมด้วย ควรให้ยาลดกรดที่มี Magnesium เป็นองค์ประกอบ</t>
        </is>
      </c>
      <c r="G23" s="34" t="inlineStr">
        <is>
          <t>ควรรับประทานยาก่อนอาหาร 1 ชม. และก่อนนอนเพื่อให้ยามีฤทธิ์อยู่ได้นาน</t>
        </is>
      </c>
      <c r="H23" s="34" t="inlineStr">
        <is>
          <t>ในผู้ป่วยที่มีอาการรุนแรงสามารถรับประทานได้ทุก 1 ชั่วโมง</t>
        </is>
      </c>
      <c r="I23" s="33" t="inlineStr">
        <is>
          <t>1</t>
        </is>
      </c>
      <c r="J23" s="34"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35" t="n"/>
      <c r="L23" s="34" t="inlineStr">
        <is>
          <t>Dyspepsia &amp; PUD</t>
        </is>
      </c>
      <c r="M23" s="35" t="inlineStr">
        <is>
          <t>Clinic</t>
        </is>
      </c>
      <c r="N23" s="34" t="inlineStr">
        <is>
          <t>ข้อ 21 Pharma Plus เล่มม่วง (เฉลยข้อ )</t>
        </is>
      </c>
      <c r="O23" s="35" t="inlineStr">
        <is>
          <t>Mock</t>
        </is>
      </c>
      <c r="P23" s="35" t="inlineStr">
        <is>
          <t>Pharma Plus เล่มม่วง</t>
        </is>
      </c>
    </row>
    <row r="24" ht="13.2" customHeight="1" s="49">
      <c r="A24" s="33" t="n">
        <v>22</v>
      </c>
      <c r="B24" s="34"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35" t="n"/>
      <c r="D24" s="34" t="inlineStr">
        <is>
          <t>โดยทั่วไประยะเวลาที่ใช้รักษา 8-12 สัปดาห์</t>
        </is>
      </c>
      <c r="E24" s="34" t="inlineStr">
        <is>
          <t>ระยะเวลาที่ใช้รักษา Duodenal ulcer ยาวกว่า gastric ulcer</t>
        </is>
      </c>
      <c r="F24" s="34" t="inlineStr">
        <is>
          <t>ยากลุ่มนี้สามารถยับยั้งการเจริญของเชื้อ H. pylori ได้</t>
        </is>
      </c>
      <c r="G24" s="34" t="inlineStr">
        <is>
          <t>สามารถให้ผู้ป่วยรับประทานยากลุ่มนี้ครั้งเดียวก่อนนอนได้</t>
        </is>
      </c>
      <c r="H24" s="34" t="inlineStr">
        <is>
          <t>ยาที่เป็น Prototype ของกลุ่มนี้เกิดปฏิกิริยากับยาน้อย</t>
        </is>
      </c>
      <c r="I24" s="33" t="inlineStr">
        <is>
          <t>1</t>
        </is>
      </c>
      <c r="J24" s="34"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35" t="n"/>
      <c r="L24" s="34" t="inlineStr">
        <is>
          <t>Dyspepsia &amp; PUD</t>
        </is>
      </c>
      <c r="M24" s="35" t="inlineStr">
        <is>
          <t>Clinic</t>
        </is>
      </c>
      <c r="N24" s="34" t="inlineStr">
        <is>
          <t>ข้อ 22 Pharma Plus เล่มม่วง (เฉลยข้อ ก ง)</t>
        </is>
      </c>
      <c r="O24" s="35" t="inlineStr">
        <is>
          <t>Mock</t>
        </is>
      </c>
      <c r="P24" s="35" t="inlineStr">
        <is>
          <t>Pharma Plus เล่มม่วง</t>
        </is>
      </c>
    </row>
    <row r="25" ht="13.2" customHeight="1" s="49">
      <c r="A25" s="33" t="n">
        <v>23</v>
      </c>
      <c r="B25" s="34" t="inlineStr">
        <is>
          <t>สารสำคัญของขมิ้นชันที่ออกฤทธิ์ในการกระตุ้นการหลั่ง</t>
        </is>
      </c>
      <c r="C25" s="35" t="n"/>
      <c r="D25" s="34" t="inlineStr">
        <is>
          <t>Lupeol</t>
        </is>
      </c>
      <c r="E25" s="34" t="inlineStr">
        <is>
          <t>Curcumin</t>
        </is>
      </c>
      <c r="F25" s="34" t="inlineStr">
        <is>
          <t>Stigmasterol</t>
        </is>
      </c>
      <c r="G25" s="34" t="inlineStr">
        <is>
          <t>Andrographolide</t>
        </is>
      </c>
      <c r="H25" s="34" t="inlineStr">
        <is>
          <t>Hydroxyanthracens</t>
        </is>
      </c>
      <c r="I25" s="33" t="inlineStr">
        <is>
          <t>2</t>
        </is>
      </c>
      <c r="J25" s="34"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35" t="n"/>
      <c r="L25" s="34" t="inlineStr">
        <is>
          <t>GERD</t>
        </is>
      </c>
      <c r="M25" s="35" t="inlineStr">
        <is>
          <t>Clinic</t>
        </is>
      </c>
      <c r="N25" s="34" t="inlineStr">
        <is>
          <t>ข้อ 23 Pharma Plus เล่มม่วง (เฉลยข้อ ข)</t>
        </is>
      </c>
      <c r="O25" s="35" t="inlineStr">
        <is>
          <t>Mock</t>
        </is>
      </c>
      <c r="P25" s="35" t="inlineStr">
        <is>
          <t>Pharma Plus เล่มม่วง</t>
        </is>
      </c>
    </row>
    <row r="26" ht="13.2" customHeight="1" s="49">
      <c r="A26" s="33" t="n">
        <v>24</v>
      </c>
      <c r="B26" s="34"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35" t="n"/>
      <c r="D26" s="34" t="inlineStr">
        <is>
          <t>ผงน้ำตาลเกลือแร่</t>
        </is>
      </c>
      <c r="E26" s="34" t="inlineStr">
        <is>
          <t>Norfloxacin</t>
        </is>
      </c>
      <c r="F26" s="34" t="inlineStr">
        <is>
          <t>Loperamide</t>
        </is>
      </c>
      <c r="G26" s="34" t="inlineStr">
        <is>
          <t>Chlortetracycline</t>
        </is>
      </c>
      <c r="H26" s="34" t="inlineStr">
        <is>
          <t>Furazolidine</t>
        </is>
      </c>
      <c r="I26" s="33" t="inlineStr">
        <is>
          <t>3</t>
        </is>
      </c>
      <c r="J26" s="34"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35" t="n"/>
      <c r="L26" s="34" t="inlineStr">
        <is>
          <t>Diarrhea &amp; Constipation</t>
        </is>
      </c>
      <c r="M26" s="35" t="inlineStr">
        <is>
          <t>Clinic</t>
        </is>
      </c>
      <c r="N26" s="34" t="inlineStr">
        <is>
          <t>ข้อ 24 Pharma Plus เล่มม่วง (เฉลยข้อ ค ง จ)</t>
        </is>
      </c>
      <c r="O26" s="35" t="inlineStr">
        <is>
          <t>Mock</t>
        </is>
      </c>
      <c r="P26" s="35" t="inlineStr">
        <is>
          <t>Pharma Plus เล่มม่วง</t>
        </is>
      </c>
    </row>
    <row r="27" ht="13.2" customHeight="1" s="49">
      <c r="A27" s="33" t="n">
        <v>25</v>
      </c>
      <c r="B27" s="34" t="inlineStr">
        <is>
          <t>ในผู้ใหญ่ คนปกติ ถ้าพบว่า ผู้ป่วยท้องเสียจากเชื้อ Salmonella จะให้ยาต้านจุลชีพในข้อใด</t>
        </is>
      </c>
      <c r="C27" s="35" t="n"/>
      <c r="D27" s="34" t="inlineStr">
        <is>
          <t>Norfloxacin</t>
        </is>
      </c>
      <c r="E27" s="34" t="inlineStr">
        <is>
          <t>Ofloxacin</t>
        </is>
      </c>
      <c r="F27" s="34" t="inlineStr">
        <is>
          <t>Chloramphenicol</t>
        </is>
      </c>
      <c r="G27" s="34" t="inlineStr">
        <is>
          <t>Furazolidine</t>
        </is>
      </c>
      <c r="H27" s="34" t="inlineStr">
        <is>
          <t>ไม่ต้องให้ยาต้านจุลชีพ</t>
        </is>
      </c>
      <c r="I27" s="33" t="inlineStr">
        <is>
          <t>1</t>
        </is>
      </c>
      <c r="J27" s="34" t="inlineStr">
        <is>
          <t>✅ คำตอบที่ถูกต้อง: ข้อ จ. ไม่ต้องให้ยาต้านจุลชีพ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แนวทางการรักษา Non-typhoidal Salmonella ในผู้ใหญ่ปกติ (ไม่มีไข้สูง, ไม่มีภาวะ bacteremia, ไม่มีภูมิคุ้มกันบกพร่อง) คือ Supportive care + ORS เท่านั้น การให้ Fluoroquinolone เช่น Norfloxacin อาจทำให้เชื้อดื้อยาและยืดระยะ carrier state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35" t="n"/>
      <c r="L27" s="34" t="inlineStr">
        <is>
          <t>Diarrhea &amp; Constipation</t>
        </is>
      </c>
      <c r="M27" s="35" t="inlineStr">
        <is>
          <t>Clinic</t>
        </is>
      </c>
      <c r="N27" s="34" t="inlineStr">
        <is>
          <t>ข้อ 25 Pharma Plus เล่มม่วง (เฉลยข้อ ก)</t>
        </is>
      </c>
      <c r="O27" s="35" t="inlineStr">
        <is>
          <t>Mock</t>
        </is>
      </c>
      <c r="P27" s="35" t="inlineStr">
        <is>
          <t>Pharma Plus เล่มม่วง</t>
        </is>
      </c>
    </row>
    <row r="28" ht="13.2" customHeight="1" s="49">
      <c r="A28" s="33" t="n">
        <v>26</v>
      </c>
      <c r="B28" s="34"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35" t="n"/>
      <c r="D28" s="34" t="inlineStr">
        <is>
          <t>Nicotinic receptor, ปากแห้ง ตาพร่า ท้องผูก</t>
        </is>
      </c>
      <c r="E28" s="34" t="inlineStr">
        <is>
          <t>Muscarinic receptor, ปากแห้ง ตาพร่า ท้องผูก</t>
        </is>
      </c>
      <c r="F28" s="34" t="inlineStr">
        <is>
          <t>Beta-2 receptor, หลอดลมตีบ</t>
        </is>
      </c>
      <c r="G28" s="34" t="inlineStr">
        <is>
          <t>Beta-1 receptor, หลอดลมตีบ</t>
        </is>
      </c>
      <c r="H28" s="34" t="inlineStr">
        <is>
          <t>Alpha 1 receptor, ปากแห้ง ตาพร่า ท้องผูก</t>
        </is>
      </c>
      <c r="I28" s="33" t="inlineStr">
        <is>
          <t>2</t>
        </is>
      </c>
      <c r="J28" s="34"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Hyoscine = Anticholinergic (Muscarinic blocker); side effects: ปากแห้ง ตาพร่า ท้องผูก ปัสสาวะลำบาก</t>
        </is>
      </c>
      <c r="K28" s="35" t="n"/>
      <c r="L28" s="34" t="inlineStr">
        <is>
          <t>Diarrhea &amp; Constipation</t>
        </is>
      </c>
      <c r="M28" s="35" t="inlineStr">
        <is>
          <t>Clinic</t>
        </is>
      </c>
      <c r="N28" s="34" t="inlineStr">
        <is>
          <t>ข้อ 26 Pharma Plus เล่มม่วง (เฉลยข้อ ข)</t>
        </is>
      </c>
      <c r="O28" s="35" t="inlineStr">
        <is>
          <t>Mock</t>
        </is>
      </c>
      <c r="P28" s="35" t="inlineStr">
        <is>
          <t>Pharma Plus เล่มม่วง</t>
        </is>
      </c>
    </row>
    <row r="29" ht="13.2" customHeight="1" s="49">
      <c r="A29" s="33" t="n">
        <v>27</v>
      </c>
      <c r="B29"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35" t="n"/>
      <c r="D29" s="34" t="inlineStr">
        <is>
          <t>พยาธิปากขอ</t>
        </is>
      </c>
      <c r="E29" s="34" t="inlineStr">
        <is>
          <t>พยาธิเส้นด้าย</t>
        </is>
      </c>
      <c r="F29" s="34" t="inlineStr">
        <is>
          <t>พยาธิไส้เดือน</t>
        </is>
      </c>
      <c r="G29" s="34" t="inlineStr">
        <is>
          <t>พยาธิใบไม้ในตับ</t>
        </is>
      </c>
      <c r="H29" s="34" t="inlineStr">
        <is>
          <t>พยาธิตัวตืด</t>
        </is>
      </c>
      <c r="I29" s="33" t="inlineStr">
        <is>
          <t>5</t>
        </is>
      </c>
      <c r="J29" s="34"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35" t="n"/>
      <c r="L29" s="34" t="inlineStr">
        <is>
          <t>GERD</t>
        </is>
      </c>
      <c r="M29" s="35" t="inlineStr">
        <is>
          <t>Clinic</t>
        </is>
      </c>
      <c r="N29" s="34" t="inlineStr">
        <is>
          <t>ข้อ 27 Pharma Plus เล่มม่วง (เฉลยข้อ จ)</t>
        </is>
      </c>
      <c r="O29" s="35" t="inlineStr">
        <is>
          <t>Mock</t>
        </is>
      </c>
      <c r="P29" s="35" t="inlineStr">
        <is>
          <t>Pharma Plus เล่มม่วง</t>
        </is>
      </c>
    </row>
    <row r="30" ht="13.2" customHeight="1" s="49">
      <c r="A30" s="33" t="n">
        <v>28</v>
      </c>
      <c r="B30"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35" t="n"/>
      <c r="D30" s="34" t="inlineStr">
        <is>
          <t>วัว</t>
        </is>
      </c>
      <c r="E30" s="34" t="inlineStr">
        <is>
          <t>หมู</t>
        </is>
      </c>
      <c r="F30" s="34" t="inlineStr">
        <is>
          <t>ปลา</t>
        </is>
      </c>
      <c r="G30" s="34" t="inlineStr">
        <is>
          <t>ไก่</t>
        </is>
      </c>
      <c r="H30" s="34" t="inlineStr">
        <is>
          <t>หนู</t>
        </is>
      </c>
      <c r="I30" s="33" t="inlineStr">
        <is>
          <t>2</t>
        </is>
      </c>
      <c r="J30" s="34"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35" t="n"/>
      <c r="L30" s="34" t="inlineStr">
        <is>
          <t>GERD</t>
        </is>
      </c>
      <c r="M30" s="35" t="inlineStr">
        <is>
          <t>Clinic</t>
        </is>
      </c>
      <c r="N30" s="34" t="inlineStr">
        <is>
          <t>ข้อ 28 Pharma Plus เล่มม่วง (เฉลยข้อ ข)</t>
        </is>
      </c>
      <c r="O30" s="35" t="inlineStr">
        <is>
          <t>Mock</t>
        </is>
      </c>
      <c r="P30" s="35" t="inlineStr">
        <is>
          <t>Pharma Plus เล่มม่วง</t>
        </is>
      </c>
    </row>
    <row r="31" ht="13.2" customHeight="1" s="49">
      <c r="A31" s="33" t="n">
        <v>29</v>
      </c>
      <c r="B31"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35" t="n"/>
      <c r="D31" s="34" t="inlineStr">
        <is>
          <t>1000 mg 1x3, 1 day</t>
        </is>
      </c>
      <c r="E31" s="34" t="inlineStr">
        <is>
          <t>1000 mg 1x3, 2 days</t>
        </is>
      </c>
      <c r="F31" s="34" t="inlineStr">
        <is>
          <t>600 mg 1x3, 14 days</t>
        </is>
      </c>
      <c r="G31" s="34" t="inlineStr">
        <is>
          <t>600 mg 2x1, 1 day</t>
        </is>
      </c>
      <c r="H31" s="34" t="inlineStr">
        <is>
          <t>600 mg 2x3, 1 day</t>
        </is>
      </c>
      <c r="I31" s="33" t="inlineStr">
        <is>
          <t>1</t>
        </is>
      </c>
      <c r="J31" s="34"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35" t="n"/>
      <c r="L31" s="34" t="inlineStr">
        <is>
          <t>GERD</t>
        </is>
      </c>
      <c r="M31" s="35" t="inlineStr">
        <is>
          <t>Clinic</t>
        </is>
      </c>
      <c r="N31" s="34" t="inlineStr">
        <is>
          <t>ข้อ 29 Pharma Plus เล่มม่วง (เฉลยข้อ )</t>
        </is>
      </c>
      <c r="O31" s="35" t="inlineStr">
        <is>
          <t>Mock</t>
        </is>
      </c>
      <c r="P31" s="35" t="inlineStr">
        <is>
          <t>Pharma Plus เล่มม่วง</t>
        </is>
      </c>
    </row>
    <row r="32" ht="13.2" customHeight="1" s="49">
      <c r="A32" s="33" t="n">
        <v>30</v>
      </c>
      <c r="B32" s="34" t="inlineStr">
        <is>
          <t>สมุนไพรใดที่อาจแนะนำในผู้ป่วยรายนี้ คือ</t>
        </is>
      </c>
      <c r="C32" s="35" t="n"/>
      <c r="D32" s="34" t="inlineStr">
        <is>
          <t>เมล็ดฟักทอง</t>
        </is>
      </c>
      <c r="E32" s="34" t="inlineStr">
        <is>
          <t>เมล็ดทานตะวัน</t>
        </is>
      </c>
      <c r="F32" s="34" t="inlineStr">
        <is>
          <t>เปลือกมังคุด</t>
        </is>
      </c>
      <c r="G32" s="34" t="inlineStr">
        <is>
          <t>เปลือกทับทิม</t>
        </is>
      </c>
      <c r="H32" s="34" t="inlineStr">
        <is>
          <t>เปลือกส้มโอ</t>
        </is>
      </c>
      <c r="I32" s="33" t="inlineStr">
        <is>
          <t>1</t>
        </is>
      </c>
      <c r="J32" s="34"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35" t="n"/>
      <c r="L32" s="34" t="inlineStr">
        <is>
          <t>GERD</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ข้อแนะนำการใช้ยาสำหรับผู้ป่วยให้นมบุตรคือข้อใด</t>
        </is>
      </c>
      <c r="C33" s="35" t="n"/>
      <c r="D33" s="34" t="inlineStr">
        <is>
          <t>สามารถใช้ได้เพราะไม่สามารถขับออกทางน้ำนม</t>
        </is>
      </c>
      <c r="E33" s="34" t="inlineStr">
        <is>
          <t>สามารถใช้ได้ไม่มีอาการข้างเคียงที่ร้ายแรง</t>
        </is>
      </c>
      <c r="F33" s="34" t="inlineStr">
        <is>
          <t>สามารถใช้ได้เพราะไม่เกิดเมตาบอไลต์ที่เป็นพิษ</t>
        </is>
      </c>
      <c r="G33" s="34" t="inlineStr">
        <is>
          <t>ไม่สามารถใช้ได้เพราะขับออกทางน้ำนม</t>
        </is>
      </c>
      <c r="H33" s="34" t="inlineStr">
        <is>
          <t>ไม่สามารถใช้ได้ขณะให้นมบุตร และหยุดใช้ยาอีก 2-3 วัน เพราะเมตาบอไลต์ช้า</t>
        </is>
      </c>
      <c r="I33" s="33" t="inlineStr">
        <is>
          <t>4</t>
        </is>
      </c>
      <c r="J33" s="34"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35" t="n"/>
      <c r="L33" s="34" t="inlineStr">
        <is>
          <t>GERD</t>
        </is>
      </c>
      <c r="M33" s="35" t="inlineStr">
        <is>
          <t>Clinic</t>
        </is>
      </c>
      <c r="N33" s="34" t="inlineStr">
        <is>
          <t>ข้อ 31 Pharma Plus เล่มม่วง (เฉลยข้อ ง)</t>
        </is>
      </c>
      <c r="O33" s="35" t="inlineStr">
        <is>
          <t>Mock</t>
        </is>
      </c>
      <c r="P33" s="35" t="inlineStr">
        <is>
          <t>Pharma Plus เล่มม่วง</t>
        </is>
      </c>
    </row>
    <row r="34" ht="13.2" customHeight="1" s="49">
      <c r="A34" s="33" t="n">
        <v>32</v>
      </c>
      <c r="B34" s="34"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35" t="n"/>
      <c r="D34" s="34" t="inlineStr">
        <is>
          <t>GERD</t>
        </is>
      </c>
      <c r="E34" s="34" t="inlineStr">
        <is>
          <t>GU</t>
        </is>
      </c>
      <c r="F34" s="34" t="inlineStr">
        <is>
          <t>DU</t>
        </is>
      </c>
      <c r="G34" s="34" t="inlineStr">
        <is>
          <t>Gastroparesis</t>
        </is>
      </c>
      <c r="H34" s="34" t="inlineStr">
        <is>
          <t>IBS</t>
        </is>
      </c>
      <c r="I34" s="33" t="inlineStr">
        <is>
          <t>1</t>
        </is>
      </c>
      <c r="J34" s="34"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35" t="n"/>
      <c r="L34" s="34" t="inlineStr">
        <is>
          <t>GERD</t>
        </is>
      </c>
      <c r="M34" s="35" t="inlineStr">
        <is>
          <t>Clinic</t>
        </is>
      </c>
      <c r="N34" s="34" t="inlineStr">
        <is>
          <t>ข้อ 32 Pharma Plus เล่มม่วง (เฉลยข้อ ก)</t>
        </is>
      </c>
      <c r="O34" s="35" t="inlineStr">
        <is>
          <t>Mock</t>
        </is>
      </c>
      <c r="P34" s="35" t="inlineStr">
        <is>
          <t>Pharma Plus เล่มม่วง</t>
        </is>
      </c>
    </row>
    <row r="35" ht="13.2" customHeight="1" s="49">
      <c r="A35" s="33" t="n">
        <v>33</v>
      </c>
      <c r="B35" s="34"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35" t="n"/>
      <c r="D35" s="34" t="inlineStr">
        <is>
          <t>Sucralfate 1 g bid</t>
        </is>
      </c>
      <c r="E35" s="34" t="inlineStr">
        <is>
          <t>Famotidine 10 mg OD</t>
        </is>
      </c>
      <c r="F35" s="34" t="inlineStr">
        <is>
          <t>Domperidone 10 mg tid</t>
        </is>
      </c>
      <c r="G35" s="34" t="inlineStr">
        <is>
          <t>Magnesium-aluminium hydroxide 30 ml</t>
        </is>
      </c>
      <c r="H35" s="34" t="inlineStr">
        <is>
          <t>Omeprazole 20 mg OD</t>
        </is>
      </c>
      <c r="I35" s="33" t="inlineStr">
        <is>
          <t>5</t>
        </is>
      </c>
      <c r="J35" s="34"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35" t="n"/>
      <c r="L35" s="34" t="inlineStr">
        <is>
          <t>GERD</t>
        </is>
      </c>
      <c r="M35" s="35" t="inlineStr">
        <is>
          <t>Clinic</t>
        </is>
      </c>
      <c r="N35" s="34" t="inlineStr">
        <is>
          <t>ข้อ 33 Pharma Plus เล่มม่วง (เฉลยข้อ จ)</t>
        </is>
      </c>
      <c r="O35" s="35" t="inlineStr">
        <is>
          <t>Mock</t>
        </is>
      </c>
      <c r="P35" s="35" t="inlineStr">
        <is>
          <t>Pharma Plus เล่มม่วง</t>
        </is>
      </c>
    </row>
    <row r="36" ht="13.2" customHeight="1" s="49">
      <c r="A36" s="33" t="n">
        <v>34</v>
      </c>
      <c r="B36" s="34" t="inlineStr">
        <is>
          <t>Domperidone ออกฤทธิ์ผ่าน receptor ใด</t>
        </is>
      </c>
      <c r="C36" s="35" t="n"/>
      <c r="D36" s="34" t="inlineStr">
        <is>
          <t>D2 receptor</t>
        </is>
      </c>
      <c r="E36" s="34" t="inlineStr">
        <is>
          <t>M3 muscarinic receptor</t>
        </is>
      </c>
      <c r="F36" s="34" t="inlineStr">
        <is>
          <t>5-HT3 receptor</t>
        </is>
      </c>
      <c r="G36" s="34" t="inlineStr">
        <is>
          <t>5-HT4 receptor</t>
        </is>
      </c>
      <c r="H36" s="34" t="inlineStr">
        <is>
          <t>Alpha-1 adrenergic receptor</t>
        </is>
      </c>
      <c r="I36" s="33" t="inlineStr">
        <is>
          <t>1</t>
        </is>
      </c>
      <c r="J36" s="34"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ผ่าน BBB น้อย; side effects: QT prolongation, Hyperprolactinemia</t>
        </is>
      </c>
      <c r="K36" s="35" t="n"/>
      <c r="L36" s="34" t="inlineStr">
        <is>
          <t>Nausea and vomiting</t>
        </is>
      </c>
      <c r="M36" s="35" t="inlineStr">
        <is>
          <t>Clinic</t>
        </is>
      </c>
      <c r="N36" s="34" t="inlineStr">
        <is>
          <t>ข้อ 34 Pharma Plus เล่มม่วง (เฉลยข้อ ก)</t>
        </is>
      </c>
      <c r="O36" s="35" t="inlineStr">
        <is>
          <t>Mock</t>
        </is>
      </c>
      <c r="P36" s="35" t="inlineStr">
        <is>
          <t>Pharma Plus เล่มม่วง</t>
        </is>
      </c>
    </row>
    <row r="37" ht="13.2" customHeight="1" s="49">
      <c r="A37" s="33" t="n">
        <v>35</v>
      </c>
      <c r="B37" s="34" t="inlineStr">
        <is>
          <t>ยาใดห้ามบดในสายยาง</t>
        </is>
      </c>
      <c r="C37" s="35" t="n"/>
      <c r="D37" s="34" t="inlineStr">
        <is>
          <t>HCTZ</t>
        </is>
      </c>
      <c r="E37" s="34" t="inlineStr">
        <is>
          <t>Famotidine</t>
        </is>
      </c>
      <c r="F37" s="34" t="inlineStr">
        <is>
          <t>Domperidone</t>
        </is>
      </c>
      <c r="G37" s="34" t="inlineStr">
        <is>
          <t>Al3+ + Mg2+</t>
        </is>
      </c>
      <c r="H37" s="34" t="inlineStr">
        <is>
          <t>Omeprazole</t>
        </is>
      </c>
      <c r="I37" s="33" t="inlineStr">
        <is>
          <t>5</t>
        </is>
      </c>
      <c r="J37" s="34"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35" t="n"/>
      <c r="L37" s="34" t="inlineStr">
        <is>
          <t>GERD</t>
        </is>
      </c>
      <c r="M37" s="35" t="inlineStr">
        <is>
          <t>Clinic</t>
        </is>
      </c>
      <c r="N37" s="34" t="inlineStr">
        <is>
          <t>ข้อ 35 Pharma Plus เล่มม่วง (เฉลยข้อ จ)</t>
        </is>
      </c>
      <c r="O37" s="35" t="inlineStr">
        <is>
          <t>Mock</t>
        </is>
      </c>
      <c r="P37" s="35" t="inlineStr">
        <is>
          <t>Pharma Plus เล่มม่วง</t>
        </is>
      </c>
    </row>
    <row r="38" ht="13.2" customHeight="1" s="49">
      <c r="A38" s="33" t="n">
        <v>36</v>
      </c>
      <c r="B38" s="34" t="inlineStr">
        <is>
          <t>ยาใดที่เป็นยาสามัญประจำบ้าน</t>
        </is>
      </c>
      <c r="C38" s="35" t="n"/>
      <c r="D38" s="34" t="inlineStr">
        <is>
          <t>HCTZ</t>
        </is>
      </c>
      <c r="E38" s="34" t="inlineStr">
        <is>
          <t>Famotidine</t>
        </is>
      </c>
      <c r="F38" s="34" t="inlineStr">
        <is>
          <t>Domperidone</t>
        </is>
      </c>
      <c r="G38" s="34" t="inlineStr">
        <is>
          <t>Al3+ + Mg2+ (alum milk)</t>
        </is>
      </c>
      <c r="H38" s="34" t="inlineStr">
        <is>
          <t>Cimetidine</t>
        </is>
      </c>
      <c r="I38" s="33" t="inlineStr">
        <is>
          <t>4</t>
        </is>
      </c>
      <c r="J38" s="34"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35" t="n"/>
      <c r="L38" s="34" t="inlineStr">
        <is>
          <t>GERD</t>
        </is>
      </c>
      <c r="M38" s="35" t="inlineStr">
        <is>
          <t>Clinic</t>
        </is>
      </c>
      <c r="N38" s="34" t="inlineStr">
        <is>
          <t>ข้อ 36 Pharma Plus เล่มม่วง (เฉลยข้อ ง)</t>
        </is>
      </c>
      <c r="O38" s="35" t="inlineStr">
        <is>
          <t>Mock</t>
        </is>
      </c>
      <c r="P38" s="35" t="inlineStr">
        <is>
          <t>Pharma Plus เล่มม่วง</t>
        </is>
      </c>
    </row>
    <row r="39" ht="13.2" customHeight="1" s="49">
      <c r="A39" s="33" t="n">
        <v>37</v>
      </c>
      <c r="B39" s="34" t="inlineStr">
        <is>
          <t>ยาใดต่อไปนี้ไม่ได้อยู่ใน regimen ในการรักษา H. pylori</t>
        </is>
      </c>
      <c r="C39" s="35" t="n"/>
      <c r="D39" s="34" t="inlineStr">
        <is>
          <t>Tetracycline</t>
        </is>
      </c>
      <c r="E39" s="34" t="inlineStr">
        <is>
          <t>Ranitidine</t>
        </is>
      </c>
      <c r="F39" s="34" t="inlineStr">
        <is>
          <t>Metronidazole</t>
        </is>
      </c>
      <c r="G39" s="34" t="inlineStr">
        <is>
          <t>Erythromycin</t>
        </is>
      </c>
      <c r="H39" s="34" t="inlineStr">
        <is>
          <t>Lansoprazole</t>
        </is>
      </c>
      <c r="I39" s="33" t="inlineStr">
        <is>
          <t>4</t>
        </is>
      </c>
      <c r="J39" s="34"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35" t="n"/>
      <c r="L39" s="34" t="inlineStr">
        <is>
          <t>Dyspepsia &amp; PUD</t>
        </is>
      </c>
      <c r="M39" s="35" t="inlineStr">
        <is>
          <t>Clinic</t>
        </is>
      </c>
      <c r="N39" s="34" t="inlineStr">
        <is>
          <t>ข้อ 37 Pharma Plus เล่มม่วง (เฉลยข้อ ง)</t>
        </is>
      </c>
      <c r="O39" s="35" t="inlineStr">
        <is>
          <t>Mock</t>
        </is>
      </c>
      <c r="P39" s="35" t="inlineStr">
        <is>
          <t>Pharma Plus เล่มม่วง</t>
        </is>
      </c>
    </row>
    <row r="40" ht="13.2" customHeight="1" s="49">
      <c r="A40" s="33" t="n">
        <v>38</v>
      </c>
      <c r="B40" s="34"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35" t="n"/>
      <c r="D40" s="34" t="inlineStr">
        <is>
          <t>Omeprazole ลดการดูดซึม clopidogrel เนื่องจากดูดซึมได้ดีในสภาวะเป็นกรด</t>
        </is>
      </c>
      <c r="E40" s="34" t="inlineStr">
        <is>
          <t>Clopidogrel ลดการดูดซึม omeprazole</t>
        </is>
      </c>
      <c r="F40" s="34" t="inlineStr">
        <is>
          <t>Omeprazole ลดการดูดซึม clopidogrel เกิด toxic metabolite ที่ตับ</t>
        </is>
      </c>
      <c r="G40" s="34" t="inlineStr">
        <is>
          <t>Omeprazole เพิ่มการขับออกของ clopidogrel</t>
        </is>
      </c>
      <c r="H40" s="34" t="inlineStr">
        <is>
          <t>Omeprazole ทำให้ clopidogrel ไม่ถูกเปลี่ยนในรูปที่ออกฤทธิ์</t>
        </is>
      </c>
      <c r="I40" s="33" t="inlineStr">
        <is>
          <t>5</t>
        </is>
      </c>
      <c r="J40" s="34"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35" t="n"/>
      <c r="L40" s="34" t="inlineStr">
        <is>
          <t>GERD</t>
        </is>
      </c>
      <c r="M40" s="35" t="inlineStr">
        <is>
          <t>Clinic</t>
        </is>
      </c>
      <c r="N40" s="34" t="inlineStr">
        <is>
          <t>ข้อ 38 Pharma Plus เล่มม่วง (เฉลยข้อ จ)</t>
        </is>
      </c>
      <c r="O40" s="35" t="inlineStr">
        <is>
          <t>Mock</t>
        </is>
      </c>
      <c r="P40" s="35" t="inlineStr">
        <is>
          <t>Pharma Plus เล่มม่วง</t>
        </is>
      </c>
    </row>
    <row r="41" ht="13.2" customHeight="1" s="49">
      <c r="A41" s="33" t="n">
        <v>39</v>
      </c>
      <c r="B41" s="34"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35" t="n"/>
      <c r="D41" s="34" t="inlineStr">
        <is>
          <t>Erythromycin</t>
        </is>
      </c>
      <c r="E41" s="34" t="inlineStr">
        <is>
          <t>Ketoconazole</t>
        </is>
      </c>
      <c r="F41" s="34" t="inlineStr">
        <is>
          <t>Diazepam</t>
        </is>
      </c>
      <c r="G41" s="34" t="inlineStr">
        <is>
          <t>Warfarin</t>
        </is>
      </c>
      <c r="H41" s="34" t="inlineStr">
        <is>
          <t>Escitalopram</t>
        </is>
      </c>
      <c r="I41" s="33" t="inlineStr">
        <is>
          <t>2</t>
        </is>
      </c>
      <c r="J41" s="34"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35" t="n"/>
      <c r="L41" s="34" t="inlineStr">
        <is>
          <t>GERD</t>
        </is>
      </c>
      <c r="M41" s="35" t="inlineStr">
        <is>
          <t>Clinic</t>
        </is>
      </c>
      <c r="N41" s="34" t="inlineStr">
        <is>
          <t>ข้อ 39 Pharma Plus เล่มม่วง (เฉลยข้อ ข)</t>
        </is>
      </c>
      <c r="O41" s="35" t="inlineStr">
        <is>
          <t>Mock</t>
        </is>
      </c>
      <c r="P41" s="35" t="inlineStr">
        <is>
          <t>Pharma Plus เล่มม่วง</t>
        </is>
      </c>
    </row>
    <row r="42" ht="13.2" customHeight="1" s="49">
      <c r="A42" s="33" t="n">
        <v>40</v>
      </c>
      <c r="B42" s="34"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35" t="n"/>
      <c r="D42" s="34" t="inlineStr">
        <is>
          <t>แกะแคปซูลแล้วผสมกับน้ำเปล่า</t>
        </is>
      </c>
      <c r="E42" s="34" t="inlineStr">
        <is>
          <t>นมถั่วเหลือง</t>
        </is>
      </c>
      <c r="F42" s="34" t="inlineStr">
        <is>
          <t>ยาลดกรด</t>
        </is>
      </c>
      <c r="G42" s="34" t="inlineStr">
        <is>
          <t>น้ำส้ม</t>
        </is>
      </c>
      <c r="H42" s="34" t="inlineStr">
        <is>
          <t>น้ำหวาน</t>
        </is>
      </c>
      <c r="I42" s="33" t="inlineStr">
        <is>
          <t>3</t>
        </is>
      </c>
      <c r="J42" s="34"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35" t="n"/>
      <c r="L42" s="34" t="inlineStr">
        <is>
          <t>GERD</t>
        </is>
      </c>
      <c r="M42" s="35" t="inlineStr">
        <is>
          <t>Clinic</t>
        </is>
      </c>
      <c r="N42" s="34" t="inlineStr">
        <is>
          <t>ข้อ 40 Pharma Plus เล่มม่วง (เฉลยข้อ ค)</t>
        </is>
      </c>
      <c r="O42" s="35" t="inlineStr">
        <is>
          <t>Mock</t>
        </is>
      </c>
      <c r="P42" s="35" t="inlineStr">
        <is>
          <t>Pharma Plus เล่มม่วง</t>
        </is>
      </c>
    </row>
    <row r="43" ht="13.2" customHeight="1" s="49">
      <c r="A43" s="33" t="n">
        <v>41</v>
      </c>
      <c r="B43" s="34"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35" t="n"/>
      <c r="D43" s="34" t="inlineStr">
        <is>
          <t>พยาธิไส้เดือน (Ascariasis)</t>
        </is>
      </c>
      <c r="E43" s="34" t="inlineStr">
        <is>
          <t>พยาธิตัวตืด (Tape worm)</t>
        </is>
      </c>
      <c r="F43" s="34" t="inlineStr">
        <is>
          <t>พยาธิปากขอ (Hook worm)</t>
        </is>
      </c>
      <c r="G43" s="34" t="inlineStr">
        <is>
          <t>พยาธิเข็มหมุด (Enterobiasis or pinworm)</t>
        </is>
      </c>
      <c r="H43" s="34" t="inlineStr">
        <is>
          <t>พยาธิใบไม้ในตับ (Opisthorchis)</t>
        </is>
      </c>
      <c r="I43" s="33" t="inlineStr">
        <is>
          <t>4</t>
        </is>
      </c>
      <c r="J43" s="34"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35" t="n"/>
      <c r="L43" s="34" t="inlineStr">
        <is>
          <t>GERD</t>
        </is>
      </c>
      <c r="M43" s="35" t="inlineStr">
        <is>
          <t>Clinic</t>
        </is>
      </c>
      <c r="N43" s="34" t="inlineStr">
        <is>
          <t>ข้อ 41 Pharma Plus เล่มม่วง (เฉลยข้อ ง)</t>
        </is>
      </c>
      <c r="O43" s="35" t="inlineStr">
        <is>
          <t>Mock</t>
        </is>
      </c>
      <c r="P43" s="35" t="inlineStr">
        <is>
          <t>Pharma Plus เล่มม่วง</t>
        </is>
      </c>
    </row>
    <row r="44" ht="13.2" customHeight="1" s="49">
      <c r="A44" s="33" t="n">
        <v>42</v>
      </c>
      <c r="B44" s="34"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35" t="n"/>
      <c r="D44" s="34" t="inlineStr">
        <is>
          <t>Albendazole 400 mg ติดต่อกัน 3 วัน</t>
        </is>
      </c>
      <c r="E44" s="34" t="inlineStr">
        <is>
          <t>Mebendazole 100 mg ครั้งเดียว แล้วทานซ้ำในอีก 2 wk</t>
        </is>
      </c>
      <c r="F44" s="34" t="inlineStr">
        <is>
          <t>Niclosamide</t>
        </is>
      </c>
      <c r="G44" s="34" t="inlineStr">
        <is>
          <t>Pyrantel pamoate</t>
        </is>
      </c>
      <c r="H44" s="34" t="inlineStr">
        <is>
          <t>Praziquantel</t>
        </is>
      </c>
      <c r="I44" s="33" t="inlineStr">
        <is>
          <t>2</t>
        </is>
      </c>
      <c r="J44" s="34"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35" t="n"/>
      <c r="L44" s="34" t="inlineStr">
        <is>
          <t>GERD</t>
        </is>
      </c>
      <c r="M44" s="35" t="inlineStr">
        <is>
          <t>Clinic</t>
        </is>
      </c>
      <c r="N44" s="34" t="inlineStr">
        <is>
          <t>ข้อ 42 Pharma Plus เล่มม่วง (เฉลยข้อ ข)</t>
        </is>
      </c>
      <c r="O44" s="35" t="inlineStr">
        <is>
          <t>Mock</t>
        </is>
      </c>
      <c r="P44" s="35" t="inlineStr">
        <is>
          <t>Pharma Plus เล่มม่วง</t>
        </is>
      </c>
    </row>
    <row r="45" ht="13.2" customHeight="1" s="49">
      <c r="A45" s="33" t="n">
        <v>43</v>
      </c>
      <c r="B45" s="34" t="inlineStr">
        <is>
          <t>แม่ไปตรวจพบว่าตนเองมีเชื้อพยาธิตัวตืด ยาที่ใช้ในการรักษาแม่คือยาอะไร</t>
        </is>
      </c>
      <c r="C45" s="35" t="n"/>
      <c r="D45" s="34" t="inlineStr">
        <is>
          <t>Albendazole 400 mg ติดต่อกัน 3 วัน</t>
        </is>
      </c>
      <c r="E45" s="34" t="inlineStr">
        <is>
          <t>Niclosamide</t>
        </is>
      </c>
      <c r="F45" s="34" t="inlineStr">
        <is>
          <t>Mebendazole</t>
        </is>
      </c>
      <c r="G45" s="34" t="inlineStr">
        <is>
          <t>Pyrantel pamoate</t>
        </is>
      </c>
      <c r="H45" s="34" t="inlineStr">
        <is>
          <t>Praziquantel</t>
        </is>
      </c>
      <c r="I45" s="33" t="inlineStr">
        <is>
          <t>2</t>
        </is>
      </c>
      <c r="J45" s="34"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35" t="n"/>
      <c r="L45" s="34" t="inlineStr">
        <is>
          <t>GERD</t>
        </is>
      </c>
      <c r="M45" s="35" t="inlineStr">
        <is>
          <t>Clinic</t>
        </is>
      </c>
      <c r="N45" s="34" t="inlineStr">
        <is>
          <t>ข้อ 43 Pharma Plus เล่มม่วง (เฉลยข้อ ข)</t>
        </is>
      </c>
      <c r="O45" s="35" t="inlineStr">
        <is>
          <t>Mock</t>
        </is>
      </c>
      <c r="P45" s="35" t="inlineStr">
        <is>
          <t>Pharma Plus เล่มม่วง</t>
        </is>
      </c>
    </row>
    <row r="46" ht="13.2" customHeight="1" s="49">
      <c r="A46" s="33" t="n">
        <v>44</v>
      </c>
      <c r="B46" s="34" t="inlineStr">
        <is>
          <t>ข้อใดเป็นกลไกการออกฤทธิ์ของยา mebendazole</t>
        </is>
      </c>
      <c r="C46" s="35" t="n"/>
      <c r="D46" s="34" t="inlineStr">
        <is>
          <t>มีผลทำให้พยาธิเกิด paralysis</t>
        </is>
      </c>
      <c r="E46" s="34" t="inlineStr">
        <is>
          <t>Inhibit oxidative phosphorylation glucose</t>
        </is>
      </c>
      <c r="F46" s="34" t="inlineStr">
        <is>
          <t>ขัดขวางการนำ glucose มาใช้ของพยาธิ (block glucose reuptake)</t>
        </is>
      </c>
      <c r="G46" s="34" t="inlineStr">
        <is>
          <t>ทำให้พยาธิเกาะอยู่ผนังลำไส้หลุดออก</t>
        </is>
      </c>
      <c r="H46" s="34" t="inlineStr">
        <is>
          <t>ไม่มีข้อถูก</t>
        </is>
      </c>
      <c r="I46" s="33" t="inlineStr">
        <is>
          <t>3</t>
        </is>
      </c>
      <c r="J46" s="34"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35" t="n"/>
      <c r="L46" s="34" t="inlineStr">
        <is>
          <t>GERD</t>
        </is>
      </c>
      <c r="M46" s="35" t="inlineStr">
        <is>
          <t>Clinic</t>
        </is>
      </c>
      <c r="N46" s="34" t="inlineStr">
        <is>
          <t>ข้อ 44 Pharma Plus เล่มม่วง (เฉลยข้อ ค)</t>
        </is>
      </c>
      <c r="O46" s="35" t="inlineStr">
        <is>
          <t>Mock</t>
        </is>
      </c>
      <c r="P46" s="35" t="inlineStr">
        <is>
          <t>Pharma Plus เล่มม่วง</t>
        </is>
      </c>
    </row>
    <row r="47" ht="13.2" customHeight="1" s="49">
      <c r="A47" s="33" t="n">
        <v>45</v>
      </c>
      <c r="B47" s="34" t="inlineStr">
        <is>
          <t>ข้อใดคือคำแนะนำของการใช้ยา albendazole</t>
        </is>
      </c>
      <c r="C47" s="35" t="n"/>
      <c r="D47" s="34" t="inlineStr">
        <is>
          <t>เคี้ยวให้ละเอียดก่อนกลืน</t>
        </is>
      </c>
      <c r="E47" s="34" t="inlineStr">
        <is>
          <t>ห้ามทานร่วมกับยาลดกรด</t>
        </is>
      </c>
      <c r="F47" s="34" t="inlineStr">
        <is>
          <t>ห้ามทานร่วมกับ alcohol</t>
        </is>
      </c>
      <c r="G47" s="34" t="inlineStr">
        <is>
          <t>รับประทานยาถ่ายตามทุกครั้ง</t>
        </is>
      </c>
      <c r="H47" s="34" t="inlineStr">
        <is>
          <t>กินซ้ำทุกเดือนเพื่อป้องกัน</t>
        </is>
      </c>
      <c r="I47" s="33" t="inlineStr">
        <is>
          <t>1</t>
        </is>
      </c>
      <c r="J47" s="34"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35" t="n"/>
      <c r="L47" s="34" t="inlineStr">
        <is>
          <t>GERD</t>
        </is>
      </c>
      <c r="M47" s="35" t="inlineStr">
        <is>
          <t>Clinic</t>
        </is>
      </c>
      <c r="N47" s="34" t="inlineStr">
        <is>
          <t>ข้อ 45 Pharma Plus เล่มม่วง (เฉลยข้อ ก)</t>
        </is>
      </c>
      <c r="O47" s="35" t="inlineStr">
        <is>
          <t>Mock</t>
        </is>
      </c>
      <c r="P47" s="35" t="inlineStr">
        <is>
          <t>Pharma Plus เล่มม่วง</t>
        </is>
      </c>
    </row>
    <row r="48" ht="13.2" customHeight="1" s="49">
      <c r="A48" s="33" t="n">
        <v>46</v>
      </c>
      <c r="B48" s="34" t="inlineStr">
        <is>
          <t>สมุนไพรใดที่มีอยู่ในตำรับยาเตรียมแผนไทยที่มีผลการศึกษาว่ามีฤทธิ์ต้านพยาธิ</t>
        </is>
      </c>
      <c r="C48" s="35" t="n"/>
      <c r="D48" s="34" t="inlineStr">
        <is>
          <t>ฟักทอง ขี้เหล็ก</t>
        </is>
      </c>
      <c r="E48" s="34" t="inlineStr">
        <is>
          <t>มะเกลือ, ฟักทอง</t>
        </is>
      </c>
      <c r="F48" s="34" t="inlineStr">
        <is>
          <t>มะเกลือ, กานพลู</t>
        </is>
      </c>
      <c r="G48" s="34" t="inlineStr">
        <is>
          <t>มะม่วง, เปล้าน้อย</t>
        </is>
      </c>
      <c r="H48" s="34" t="inlineStr">
        <is>
          <t>กะเพรา, หอมแดง</t>
        </is>
      </c>
      <c r="I48" s="33" t="inlineStr">
        <is>
          <t>2</t>
        </is>
      </c>
      <c r="J48" s="34"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35" t="n"/>
      <c r="L48" s="34" t="inlineStr">
        <is>
          <t>GERD</t>
        </is>
      </c>
      <c r="M48" s="35" t="inlineStr">
        <is>
          <t>Clinic</t>
        </is>
      </c>
      <c r="N48" s="34" t="inlineStr">
        <is>
          <t>ข้อ 46 Pharma Plus เล่มม่วง (เฉลยข้อ ข)</t>
        </is>
      </c>
      <c r="O48" s="35" t="inlineStr">
        <is>
          <t>Mock</t>
        </is>
      </c>
      <c r="P48" s="35" t="inlineStr">
        <is>
          <t>Pharma Plus เล่มม่วง</t>
        </is>
      </c>
    </row>
    <row r="49" ht="13.2" customHeight="1" s="49">
      <c r="A49" s="33" t="n">
        <v>47</v>
      </c>
      <c r="B49" s="34" t="inlineStr">
        <is>
          <t>หญิงตั้งครรภ์เป็นพยาธิตืดสามารถใช้ยาอะไรได้</t>
        </is>
      </c>
      <c r="C49" s="35" t="n"/>
      <c r="D49" s="34" t="inlineStr">
        <is>
          <t>Albendazole</t>
        </is>
      </c>
      <c r="E49" s="34" t="inlineStr">
        <is>
          <t>Mebendazole</t>
        </is>
      </c>
      <c r="F49" s="34" t="inlineStr">
        <is>
          <t>Niclosamide</t>
        </is>
      </c>
      <c r="G49" s="34" t="inlineStr">
        <is>
          <t>Praziquantel</t>
        </is>
      </c>
      <c r="H49" s="34" t="inlineStr">
        <is>
          <t>Pyrantel pamoate</t>
        </is>
      </c>
      <c r="I49" s="33" t="inlineStr">
        <is>
          <t>3</t>
        </is>
      </c>
      <c r="J49" s="34"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35" t="n"/>
      <c r="L49" s="34" t="inlineStr">
        <is>
          <t>GERD</t>
        </is>
      </c>
      <c r="M49" s="35" t="inlineStr">
        <is>
          <t>Clinic</t>
        </is>
      </c>
      <c r="N49" s="34" t="inlineStr">
        <is>
          <t>ข้อ 47 Pharma Plus เล่มม่วง (เฉลยข้อ ค)</t>
        </is>
      </c>
      <c r="O49" s="35" t="inlineStr">
        <is>
          <t>Mock</t>
        </is>
      </c>
      <c r="P49" s="35" t="inlineStr">
        <is>
          <t>Pharma Plus เล่มม่วง</t>
        </is>
      </c>
    </row>
    <row r="50" ht="13.2" customHeight="1" s="49">
      <c r="A50" s="33" t="n">
        <v>48</v>
      </c>
      <c r="B50" s="34"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35" t="n"/>
      <c r="D50" s="34" t="inlineStr">
        <is>
          <t>ORS</t>
        </is>
      </c>
      <c r="E50" s="34" t="inlineStr">
        <is>
          <t>Diphenoxylate + atropine</t>
        </is>
      </c>
      <c r="F50" s="34" t="inlineStr">
        <is>
          <t>Hyoscine</t>
        </is>
      </c>
      <c r="G50" s="34" t="inlineStr">
        <is>
          <t>Loperamide</t>
        </is>
      </c>
      <c r="H50" s="34" t="inlineStr">
        <is>
          <t>Norfloxacin</t>
        </is>
      </c>
      <c r="I50" s="33" t="inlineStr">
        <is>
          <t>1</t>
        </is>
      </c>
      <c r="J50" s="34"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35" t="n"/>
      <c r="L50" s="34" t="inlineStr">
        <is>
          <t>Diarrhea &amp; Constipation</t>
        </is>
      </c>
      <c r="M50" s="35" t="inlineStr">
        <is>
          <t>Clinic</t>
        </is>
      </c>
      <c r="N50" s="34" t="inlineStr">
        <is>
          <t>ข้อ 48 Pharma Plus เล่มม่วง (เฉลยข้อ ก)</t>
        </is>
      </c>
      <c r="O50" s="35" t="inlineStr">
        <is>
          <t>Mock</t>
        </is>
      </c>
      <c r="P50" s="35" t="inlineStr">
        <is>
          <t>Pharma Plus เล่มม่วง</t>
        </is>
      </c>
    </row>
    <row r="51" ht="13.2" customHeight="1" s="49">
      <c r="A51" s="33" t="n">
        <v>49</v>
      </c>
      <c r="B51" s="34" t="inlineStr">
        <is>
          <t>ยาสมุนไพรตามสาธารณสุขมูลฐาน ข้อใดควรเลือกใช้</t>
        </is>
      </c>
      <c r="C51" s="35" t="n"/>
      <c r="D51" s="34" t="inlineStr">
        <is>
          <t>กล้วยน้ำว้าสุก</t>
        </is>
      </c>
      <c r="E51" s="34" t="inlineStr">
        <is>
          <t>เนื้อมังคุด</t>
        </is>
      </c>
      <c r="F51" s="34" t="inlineStr">
        <is>
          <t>เมล็ดทับทิม</t>
        </is>
      </c>
      <c r="G51" s="34" t="inlineStr">
        <is>
          <t>ผลฝรั่งดิบ</t>
        </is>
      </c>
      <c r="H51" s="34" t="inlineStr">
        <is>
          <t>ใบตับเต่าเสียด</t>
        </is>
      </c>
      <c r="I51" s="33" t="inlineStr">
        <is>
          <t>4</t>
        </is>
      </c>
      <c r="J51" s="34"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35" t="n"/>
      <c r="L51" s="34" t="inlineStr">
        <is>
          <t>Diarrhea &amp; Constipation</t>
        </is>
      </c>
      <c r="M51" s="35" t="inlineStr">
        <is>
          <t>Clinic</t>
        </is>
      </c>
      <c r="N51" s="34" t="inlineStr">
        <is>
          <t>ข้อ 49 Pharma Plus เล่มม่วง (เฉลยข้อ ง)</t>
        </is>
      </c>
      <c r="O51" s="35" t="inlineStr">
        <is>
          <t>Mock</t>
        </is>
      </c>
      <c r="P51" s="35" t="inlineStr">
        <is>
          <t>Pharma Plus เล่มม่วง</t>
        </is>
      </c>
    </row>
    <row r="52" ht="13.2" customHeight="1" s="49">
      <c r="A52" s="33" t="n">
        <v>50</v>
      </c>
      <c r="B52" s="34" t="inlineStr">
        <is>
          <t>ยาใดที่ไม่ควรจ่ายในผู้ป่วยรายนี้</t>
        </is>
      </c>
      <c r="C52" s="35" t="n"/>
      <c r="D52" s="34" t="inlineStr">
        <is>
          <t>Activated charcoal</t>
        </is>
      </c>
      <c r="E52" s="34" t="inlineStr">
        <is>
          <t>Loperamide</t>
        </is>
      </c>
      <c r="F52" s="34" t="inlineStr">
        <is>
          <t>Norfloxacin</t>
        </is>
      </c>
      <c r="G52" s="34" t="inlineStr">
        <is>
          <t>Cotrimoxazole</t>
        </is>
      </c>
      <c r="H52" s="34" t="inlineStr">
        <is>
          <t>ORS</t>
        </is>
      </c>
      <c r="I52" s="33" t="inlineStr">
        <is>
          <t>3</t>
        </is>
      </c>
      <c r="J52" s="34"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35" t="n"/>
      <c r="L52" s="34" t="inlineStr">
        <is>
          <t>GERD</t>
        </is>
      </c>
      <c r="M52" s="35" t="inlineStr">
        <is>
          <t>Clinic</t>
        </is>
      </c>
      <c r="N52" s="34" t="inlineStr">
        <is>
          <t>ข้อ 50 Pharma Plus เล่มม่วง (เฉลยข้อ ค)</t>
        </is>
      </c>
      <c r="O52" s="35" t="inlineStr">
        <is>
          <t>Mock</t>
        </is>
      </c>
      <c r="P52" s="35" t="inlineStr">
        <is>
          <t>Pharma Plus เล่มม่วง</t>
        </is>
      </c>
    </row>
    <row r="53" ht="13.2" customHeight="1" s="49">
      <c r="A53" s="33" t="n">
        <v>51</v>
      </c>
      <c r="B53" s="34" t="inlineStr">
        <is>
          <t>ข้อใดเป็นคำแนะนำการปฏิบัติในการใช้ activated charcoal</t>
        </is>
      </c>
      <c r="C53" s="35" t="n"/>
      <c r="D53" s="34" t="inlineStr">
        <is>
          <t>รับประทานก่อนอาหารครึ่งชั่วโมง</t>
        </is>
      </c>
      <c r="E53" s="34" t="inlineStr">
        <is>
          <t>รับประทานวันละ 3 เม็ด วันละ 3 ครั้ง</t>
        </is>
      </c>
      <c r="F53" s="34" t="inlineStr">
        <is>
          <t>รับประทานหลังอาหาร 2 ชั่วโมง</t>
        </is>
      </c>
      <c r="G53" s="34" t="inlineStr">
        <is>
          <t>รับประทานยาต่อเนื่องจนหมด</t>
        </is>
      </c>
      <c r="H53" s="34" t="inlineStr">
        <is>
          <t>รับประทานร่วมกับยาฆ่าเชื้อได้</t>
        </is>
      </c>
      <c r="I53" s="33" t="inlineStr">
        <is>
          <t>2</t>
        </is>
      </c>
      <c r="J53" s="34"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35" t="n"/>
      <c r="L53" s="34" t="inlineStr">
        <is>
          <t>GERD</t>
        </is>
      </c>
      <c r="M53" s="35" t="inlineStr">
        <is>
          <t>Clinic</t>
        </is>
      </c>
      <c r="N53" s="34" t="inlineStr">
        <is>
          <t>ข้อ 51 Pharma Plus เล่มม่วง (เฉลยข้อ ข)</t>
        </is>
      </c>
      <c r="O53" s="35" t="inlineStr">
        <is>
          <t>Mock</t>
        </is>
      </c>
      <c r="P53" s="35" t="inlineStr">
        <is>
          <t>Pharma Plus เล่มม่วง</t>
        </is>
      </c>
    </row>
    <row r="54" ht="13.2" customHeight="1" s="49">
      <c r="A54" s="33" t="n">
        <v>52</v>
      </c>
      <c r="B54" s="34" t="inlineStr">
        <is>
          <t>ข้อใดคือกลไกการออกฤทธิ์ของยา norfloxacin</t>
        </is>
      </c>
      <c r="C54" s="35" t="n"/>
      <c r="D54" s="34" t="inlineStr">
        <is>
          <t>ยับยั้งการสร้างเอนไซม์ topoisomerase</t>
        </is>
      </c>
      <c r="E54" s="34" t="inlineStr">
        <is>
          <t>ยับยั้งการสร้างเอนไซม์ dihydrofolate synthase</t>
        </is>
      </c>
      <c r="F54" s="34" t="inlineStr">
        <is>
          <t>ยับยั้งการสร้าง nucleic acid</t>
        </is>
      </c>
      <c r="G54" s="34" t="inlineStr">
        <is>
          <t>ยับยั้งการสร้าง cell wall</t>
        </is>
      </c>
      <c r="H54" s="34" t="inlineStr">
        <is>
          <t>ยับยั้งการสร้าง cell membrane</t>
        </is>
      </c>
      <c r="I54" s="33" t="inlineStr">
        <is>
          <t>1</t>
        </is>
      </c>
      <c r="J54" s="34"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35" t="n"/>
      <c r="L54" s="34" t="inlineStr">
        <is>
          <t>GERD</t>
        </is>
      </c>
      <c r="M54" s="35" t="inlineStr">
        <is>
          <t>Clinic</t>
        </is>
      </c>
      <c r="N54" s="34" t="inlineStr">
        <is>
          <t>ข้อ 52 Pharma Plus เล่มม่วง (เฉลยข้อ ก)</t>
        </is>
      </c>
      <c r="O54" s="35" t="inlineStr">
        <is>
          <t>Mock</t>
        </is>
      </c>
      <c r="P54" s="35" t="inlineStr">
        <is>
          <t>Pharma Plus เล่มม่วง</t>
        </is>
      </c>
    </row>
    <row r="55" ht="13.2" customHeight="1" s="49">
      <c r="A55" s="33" t="n">
        <v>53</v>
      </c>
      <c r="B55" s="34"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35" t="n"/>
      <c r="D55" s="34" t="inlineStr">
        <is>
          <t>เปลี่ยน omeprazole เป็น ranitidine</t>
        </is>
      </c>
      <c r="E55" s="34" t="inlineStr">
        <is>
          <t>เปลี่ยน omeprazole เป็น pantoprazole</t>
        </is>
      </c>
      <c r="F55" s="34" t="inlineStr">
        <is>
          <t>เปลี่ยน ketoconazole เป็น itraconazole</t>
        </is>
      </c>
      <c r="G55" s="34" t="inlineStr">
        <is>
          <t>เปลี่ยน ketoconazole เป็น fluconazole</t>
        </is>
      </c>
      <c r="H55" s="34" t="inlineStr">
        <is>
          <t>ให้รับประทาน omeprazole ตอนเช้า และ ketoconazole ตอนเย็น</t>
        </is>
      </c>
      <c r="I55" s="33" t="inlineStr">
        <is>
          <t>4</t>
        </is>
      </c>
      <c r="J55" s="34"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35" t="n"/>
      <c r="L55" s="34" t="inlineStr">
        <is>
          <t>GERD</t>
        </is>
      </c>
      <c r="M55" s="35" t="inlineStr">
        <is>
          <t>Clinic</t>
        </is>
      </c>
      <c r="N55" s="34" t="inlineStr">
        <is>
          <t>ข้อ 53 Pharma Plus เล่มม่วง (เฉลยข้อ ง)</t>
        </is>
      </c>
      <c r="O55" s="35" t="inlineStr">
        <is>
          <t>Mock</t>
        </is>
      </c>
      <c r="P55" s="35" t="inlineStr">
        <is>
          <t>Pharma Plus เล่มม่วง</t>
        </is>
      </c>
    </row>
    <row r="56" ht="13.2" customHeight="1" s="49">
      <c r="A56" s="33" t="n">
        <v>54</v>
      </c>
      <c r="B56" s="34" t="inlineStr">
        <is>
          <t>Omeprazole ใช้ยาอย่างไรจึงจะเหมาะสม</t>
        </is>
      </c>
      <c r="C56" s="35" t="n"/>
      <c r="D56" s="34" t="inlineStr">
        <is>
          <t>เวลาไหนก็ได้</t>
        </is>
      </c>
      <c r="E56" s="34" t="inlineStr">
        <is>
          <t>ก่อนอาหาร 1 ชั่วโมง</t>
        </is>
      </c>
      <c r="F56" s="34" t="inlineStr">
        <is>
          <t>หลังอาหารทันที</t>
        </is>
      </c>
      <c r="G56" s="34" t="inlineStr">
        <is>
          <t>หลังอาหาร 1 ชั่วโมง</t>
        </is>
      </c>
      <c r="H56" s="34" t="inlineStr">
        <is>
          <t>ก่อนนอน</t>
        </is>
      </c>
      <c r="I56" s="33" t="inlineStr">
        <is>
          <t>2</t>
        </is>
      </c>
      <c r="J56" s="34"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35" t="n"/>
      <c r="L56" s="34" t="inlineStr">
        <is>
          <t>GERD</t>
        </is>
      </c>
      <c r="M56" s="35" t="inlineStr">
        <is>
          <t>Clinic</t>
        </is>
      </c>
      <c r="N56" s="34" t="inlineStr">
        <is>
          <t>ข้อ 54 Pharma Plus เล่มม่วง (เฉลยข้อ ข)</t>
        </is>
      </c>
      <c r="O56" s="35" t="inlineStr">
        <is>
          <t>Mock</t>
        </is>
      </c>
      <c r="P56" s="35" t="inlineStr">
        <is>
          <t>Pharma Plus เล่มม่วง</t>
        </is>
      </c>
    </row>
    <row r="57" ht="13.2" customHeight="1" s="49">
      <c r="A57" s="33" t="n">
        <v>55</v>
      </c>
      <c r="B57" s="34" t="inlineStr">
        <is>
          <t>กลไกข้อใดคือกลไกของยา omeprazole</t>
        </is>
      </c>
      <c r="C57" s="35" t="n"/>
      <c r="D57" s="34" t="inlineStr">
        <is>
          <t>ยับยั้ง H1 receptor</t>
        </is>
      </c>
      <c r="E57" s="34" t="inlineStr">
        <is>
          <t>ยับยั้ง H2 receptor</t>
        </is>
      </c>
      <c r="F57" s="34" t="inlineStr">
        <is>
          <t>ยับยั้ง M2 receptor</t>
        </is>
      </c>
      <c r="G57" s="34" t="inlineStr">
        <is>
          <t>ยับยั้ง H+/K+ ATPase</t>
        </is>
      </c>
      <c r="H57" s="34" t="inlineStr">
        <is>
          <t>ยับยั้ง Alpha 1 receptor</t>
        </is>
      </c>
      <c r="I57" s="33" t="inlineStr">
        <is>
          <t>4</t>
        </is>
      </c>
      <c r="J57" s="34"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35" t="n"/>
      <c r="L57" s="34" t="inlineStr">
        <is>
          <t>GERD</t>
        </is>
      </c>
      <c r="M57" s="35" t="inlineStr">
        <is>
          <t>Clinic</t>
        </is>
      </c>
      <c r="N57" s="34" t="inlineStr">
        <is>
          <t>ข้อ 55 Pharma Plus เล่มม่วง (เฉลยข้อ ง)</t>
        </is>
      </c>
      <c r="O57" s="35" t="inlineStr">
        <is>
          <t>Mock</t>
        </is>
      </c>
      <c r="P57" s="35" t="inlineStr">
        <is>
          <t>Pharma Plus เล่มม่วง</t>
        </is>
      </c>
    </row>
    <row r="58" ht="13.2" customHeight="1" s="49">
      <c r="A58" s="33" t="n">
        <v>56</v>
      </c>
      <c r="B58" s="34" t="inlineStr">
        <is>
          <t>อันตรกิริยาระหว่าง omeprazole กับ ketoconazole คือ</t>
        </is>
      </c>
      <c r="C58" s="35" t="n"/>
      <c r="D58" s="34" t="inlineStr">
        <is>
          <t>ลดระดับยา ketoconazole</t>
        </is>
      </c>
      <c r="E58" s="34" t="inlineStr">
        <is>
          <t>เพิ่มระดับยา ketoconazole</t>
        </is>
      </c>
      <c r="F58" s="34" t="inlineStr">
        <is>
          <t>ลดระดับยา omeprazole</t>
        </is>
      </c>
      <c r="G58" s="34" t="inlineStr">
        <is>
          <t>เพิ่มระดับยา omeprazole</t>
        </is>
      </c>
      <c r="H58" s="34" t="inlineStr">
        <is>
          <t>เพิ่มระดับยา ketoconazole และ omeprazole</t>
        </is>
      </c>
      <c r="I58" s="33" t="inlineStr">
        <is>
          <t>1</t>
        </is>
      </c>
      <c r="J58" s="34"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35" t="n"/>
      <c r="L58" s="34" t="inlineStr">
        <is>
          <t>GERD</t>
        </is>
      </c>
      <c r="M58" s="35" t="inlineStr">
        <is>
          <t>Clinic</t>
        </is>
      </c>
      <c r="N58" s="34" t="inlineStr">
        <is>
          <t>ข้อ 56 Pharma Plus เล่มม่วง (เฉลยข้อ ก)</t>
        </is>
      </c>
      <c r="O58" s="35" t="inlineStr">
        <is>
          <t>Mock</t>
        </is>
      </c>
      <c r="P58" s="35" t="inlineStr">
        <is>
          <t>Pharma Plus เล่มม่วง</t>
        </is>
      </c>
    </row>
    <row r="59" ht="13.2" customHeight="1" s="49">
      <c r="A59" s="33" t="n">
        <v>57</v>
      </c>
      <c r="B59" s="34" t="inlineStr">
        <is>
          <t>Hycosine N-butyl bromide ห้ามใช้ในคนไข้โรคต่อไปนี้ ยกเว้น ข้อใด</t>
        </is>
      </c>
      <c r="C59" s="35" t="n"/>
      <c r="D59" s="34" t="inlineStr">
        <is>
          <t>Glaucoma</t>
        </is>
      </c>
      <c r="E59" s="34" t="inlineStr">
        <is>
          <t>Obstructive urotitis</t>
        </is>
      </c>
      <c r="F59" s="34" t="inlineStr">
        <is>
          <t>Gut obstruction</t>
        </is>
      </c>
      <c r="G59" s="34" t="inlineStr">
        <is>
          <t>Myasthenia gravis</t>
        </is>
      </c>
      <c r="H59" s="34" t="inlineStr">
        <is>
          <t>Duodenal ulcer</t>
        </is>
      </c>
      <c r="I59" s="33" t="inlineStr">
        <is>
          <t>5</t>
        </is>
      </c>
      <c r="J59" s="34"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35" t="n"/>
      <c r="L59" s="34" t="inlineStr">
        <is>
          <t>GERD</t>
        </is>
      </c>
      <c r="M59" s="35" t="inlineStr">
        <is>
          <t>Clinic</t>
        </is>
      </c>
      <c r="N59" s="34" t="inlineStr">
        <is>
          <t>ข้อ 57 Pharma Plus เล่มม่วง (เฉลยข้อ จ)</t>
        </is>
      </c>
      <c r="O59" s="35" t="inlineStr">
        <is>
          <t>Mock</t>
        </is>
      </c>
      <c r="P59" s="35" t="inlineStr">
        <is>
          <t>Pharma Plus เล่มม่วง</t>
        </is>
      </c>
    </row>
    <row r="60" ht="13.2" customHeight="1" s="49">
      <c r="A60" s="33" t="n">
        <v>58</v>
      </c>
      <c r="B60" s="34" t="inlineStr">
        <is>
          <t>ข้อใดคือคำแนะนำวิธีการรับประทานยา ketoconazole</t>
        </is>
      </c>
      <c r="C60" s="35" t="n"/>
      <c r="D60" s="34" t="inlineStr">
        <is>
          <t>กินก่อนอาหาร 30 นาที</t>
        </is>
      </c>
      <c r="E60" s="34" t="inlineStr">
        <is>
          <t>กินก่อนนอน</t>
        </is>
      </c>
      <c r="F60" s="34" t="inlineStr">
        <is>
          <t>กินหลังอาหารทันที</t>
        </is>
      </c>
      <c r="G60" s="34" t="inlineStr">
        <is>
          <t>ควรกินพร้อมไขมันเพื่อเพิ่มการดูดซึม</t>
        </is>
      </c>
      <c r="H60" s="34" t="inlineStr">
        <is>
          <t>ควรกินพร้อมยาลดกรด</t>
        </is>
      </c>
      <c r="I60" s="33" t="inlineStr">
        <is>
          <t>3</t>
        </is>
      </c>
      <c r="J60" s="34"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35" t="n"/>
      <c r="L60" s="34" t="inlineStr">
        <is>
          <t>GERD</t>
        </is>
      </c>
      <c r="M60" s="35" t="inlineStr">
        <is>
          <t>Clinic</t>
        </is>
      </c>
      <c r="N60" s="34" t="inlineStr">
        <is>
          <t>ข้อ 58 Pharma Plus เล่มม่วง (เฉลยข้อ ค)</t>
        </is>
      </c>
      <c r="O60" s="35" t="inlineStr">
        <is>
          <t>Mock</t>
        </is>
      </c>
      <c r="P60" s="35" t="inlineStr">
        <is>
          <t>Pharma Plus เล่มม่วง</t>
        </is>
      </c>
    </row>
    <row r="61" ht="13.2" customHeight="1" s="49">
      <c r="A61" s="33" t="n">
        <v>59</v>
      </c>
      <c r="B61" s="34"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35" t="n"/>
      <c r="D61" s="34" t="inlineStr">
        <is>
          <t>จากการศึกษาในสัตว์พบว่าทำให้เกิดความผิดปกติต่อตัวอ่อนในครรภ์ แต่ไม่มีการศึกษาในมนุษย์</t>
        </is>
      </c>
      <c r="E61" s="34" t="inlineStr">
        <is>
          <t>จากการศึกษาในมนุษย์พบว่าไม่มีความเสี่ยงในการก่อให้เกิดความผิดปกติต่อทารกในครรภ์</t>
        </is>
      </c>
      <c r="F61" s="34"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34"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34"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33" t="inlineStr">
        <is>
          <t>3</t>
        </is>
      </c>
      <c r="J61" s="34"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5" t="n"/>
      <c r="L61" s="34" t="inlineStr">
        <is>
          <t>GERD</t>
        </is>
      </c>
      <c r="M61" s="35" t="inlineStr">
        <is>
          <t>Clinic</t>
        </is>
      </c>
      <c r="N61" s="34" t="inlineStr">
        <is>
          <t>ข้อ 59 Pharma Plus เล่มม่วง (เฉลยข้อ ค)</t>
        </is>
      </c>
      <c r="O61" s="35" t="inlineStr">
        <is>
          <t>Mock</t>
        </is>
      </c>
      <c r="P61" s="35" t="inlineStr">
        <is>
          <t>Pharma Plus เล่มม่วง</t>
        </is>
      </c>
    </row>
    <row r="62" ht="13.2" customHeight="1" s="49">
      <c r="A62" s="33" t="n">
        <v>60</v>
      </c>
      <c r="B62" s="34" t="inlineStr">
        <is>
          <t>ผู้ป่วยเป็นโรค GERD ยาใดไม่ควรใช้</t>
        </is>
      </c>
      <c r="C62" s="35" t="n"/>
      <c r="D62" s="34" t="inlineStr">
        <is>
          <t>Serratopeptidase</t>
        </is>
      </c>
      <c r="E62" s="34" t="inlineStr">
        <is>
          <t>Metoclopramide</t>
        </is>
      </c>
      <c r="F62" s="34" t="inlineStr">
        <is>
          <t>Alendronate</t>
        </is>
      </c>
      <c r="G62" s="34" t="inlineStr">
        <is>
          <t>Bisacodyl</t>
        </is>
      </c>
      <c r="H62" s="34" t="inlineStr">
        <is>
          <t>MOM</t>
        </is>
      </c>
      <c r="I62" s="33" t="inlineStr">
        <is>
          <t>3</t>
        </is>
      </c>
      <c r="J62" s="34"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35" t="n"/>
      <c r="L62" s="34" t="inlineStr">
        <is>
          <t>GERD</t>
        </is>
      </c>
      <c r="M62" s="35" t="inlineStr">
        <is>
          <t>Clinic</t>
        </is>
      </c>
      <c r="N62" s="34" t="inlineStr">
        <is>
          <t>ข้อ 60 Pharma Plus เล่มม่วง (เฉลยข้อ ค)</t>
        </is>
      </c>
      <c r="O62" s="35" t="inlineStr">
        <is>
          <t>Mock</t>
        </is>
      </c>
      <c r="P62" s="35" t="inlineStr">
        <is>
          <t>Pharma Plus เล่มม่วง</t>
        </is>
      </c>
    </row>
    <row r="63" ht="13.2" customHeight="1" s="49">
      <c r="A63" s="33" t="n">
        <v>61</v>
      </c>
      <c r="B63" s="34" t="inlineStr">
        <is>
          <t>ผู้ป่วยควรได้รับการรักษาด้วยยาใด</t>
        </is>
      </c>
      <c r="C63" s="35" t="n"/>
      <c r="D63" s="34" t="inlineStr">
        <is>
          <t>Famotidine</t>
        </is>
      </c>
      <c r="E63" s="34" t="inlineStr">
        <is>
          <t>Bismuth subsalicylate</t>
        </is>
      </c>
      <c r="F63" s="34" t="inlineStr">
        <is>
          <t>Salol and Menthol mixture</t>
        </is>
      </c>
      <c r="G63" s="34" t="inlineStr">
        <is>
          <t>Hyoscine-N-butyl bromide</t>
        </is>
      </c>
      <c r="H63" s="34" t="inlineStr">
        <is>
          <t>Simethicone</t>
        </is>
      </c>
      <c r="I63" s="33" t="inlineStr">
        <is>
          <t>1</t>
        </is>
      </c>
      <c r="J63" s="34"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35" t="n"/>
      <c r="L63" s="34" t="inlineStr">
        <is>
          <t>Dyspepsia &amp; PUD</t>
        </is>
      </c>
      <c r="M63" s="35" t="inlineStr">
        <is>
          <t>Clinic</t>
        </is>
      </c>
      <c r="N63" s="34" t="inlineStr">
        <is>
          <t>ข้อ 61 Pharma Plus เล่มม่วง (เฉลยข้อ ก)</t>
        </is>
      </c>
      <c r="O63" s="35" t="inlineStr">
        <is>
          <t>Mock</t>
        </is>
      </c>
      <c r="P63" s="35" t="inlineStr">
        <is>
          <t>Pharma Plus เล่มม่วง</t>
        </is>
      </c>
    </row>
    <row r="64" ht="13.2" customHeight="1" s="49">
      <c r="A64" s="33" t="n">
        <v>62</v>
      </c>
      <c r="B64" s="34" t="inlineStr">
        <is>
          <t>สารสำคัญในมะขามแขกเป็นสารกลุ่มใดและออกฤทธิ์เป็นยาระบายกลุ่มใด</t>
        </is>
      </c>
      <c r="C64" s="35" t="n"/>
      <c r="D64" s="34" t="inlineStr">
        <is>
          <t>Anthraquinones, stimulant laxatives</t>
        </is>
      </c>
      <c r="E64" s="34" t="inlineStr">
        <is>
          <t>Quinones, stimulant laxatives</t>
        </is>
      </c>
      <c r="F64" s="34" t="inlineStr">
        <is>
          <t>Alkaloids, bulk forming laxatives</t>
        </is>
      </c>
      <c r="G64" s="34" t="inlineStr">
        <is>
          <t>Isoquinoline alkaloids, stimulant laxatives</t>
        </is>
      </c>
      <c r="H64" s="34" t="inlineStr">
        <is>
          <t>Flavonoids, bulk forming laxatives</t>
        </is>
      </c>
      <c r="I64" s="33" t="inlineStr">
        <is>
          <t>1</t>
        </is>
      </c>
      <c r="J64" s="34"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35" t="n"/>
      <c r="L64" s="34" t="inlineStr">
        <is>
          <t>GERD</t>
        </is>
      </c>
      <c r="M64" s="35" t="inlineStr">
        <is>
          <t>Clinic</t>
        </is>
      </c>
      <c r="N64" s="34" t="inlineStr">
        <is>
          <t>ข้อ 62 Pharma Plus เล่มม่วง (เฉลยข้อ ก)</t>
        </is>
      </c>
      <c r="O64" s="35" t="inlineStr">
        <is>
          <t>Mock</t>
        </is>
      </c>
      <c r="P64" s="35" t="inlineStr">
        <is>
          <t>Pharma Plus เล่มม่วง</t>
        </is>
      </c>
    </row>
    <row r="65" ht="13.2" customHeight="1" s="49">
      <c r="A65" s="33" t="n">
        <v>63</v>
      </c>
      <c r="B65" s="34" t="inlineStr">
        <is>
          <t>อาการไม่พึงประสงค์ใดที่พบบ่อยในช่วงแรกของการใช้ยาระบายมะขามแขก</t>
        </is>
      </c>
      <c r="C65" s="35" t="n"/>
      <c r="D65" s="34" t="inlineStr">
        <is>
          <t>Abdominal pain</t>
        </is>
      </c>
      <c r="E65" s="34" t="inlineStr">
        <is>
          <t>Antonic colon</t>
        </is>
      </c>
      <c r="F65" s="34" t="inlineStr">
        <is>
          <t>Electrolyte imbalance</t>
        </is>
      </c>
      <c r="G65" s="34" t="inlineStr">
        <is>
          <t>Noninfectious colitis</t>
        </is>
      </c>
      <c r="H65" s="34" t="inlineStr">
        <is>
          <t>Irritate bowel</t>
        </is>
      </c>
      <c r="I65" s="33" t="inlineStr">
        <is>
          <t>1</t>
        </is>
      </c>
      <c r="J65" s="34"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GERD</t>
        </is>
      </c>
      <c r="M65" s="35" t="inlineStr">
        <is>
          <t>Clinic</t>
        </is>
      </c>
      <c r="N65" s="34" t="inlineStr">
        <is>
          <t>ข้อ 63 Pharma Plus เล่มม่วง (เฉลยข้อ ก)</t>
        </is>
      </c>
      <c r="O65" s="35" t="inlineStr">
        <is>
          <t>Mock</t>
        </is>
      </c>
      <c r="P65" s="35" t="inlineStr">
        <is>
          <t>Pharma Plus เล่มม่วง</t>
        </is>
      </c>
    </row>
    <row r="66" ht="13.2" customHeight="1" s="49">
      <c r="A66" s="33" t="n">
        <v>64</v>
      </c>
      <c r="B66" s="34"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35" t="n"/>
      <c r="D66" s="34" t="inlineStr">
        <is>
          <t>Entamoeba histolytica</t>
        </is>
      </c>
      <c r="E66" s="34" t="inlineStr">
        <is>
          <t>Shigella dysenteriae</t>
        </is>
      </c>
      <c r="F66" s="34" t="inlineStr">
        <is>
          <t>Giardia lamblia</t>
        </is>
      </c>
      <c r="G66" s="34" t="inlineStr">
        <is>
          <t>Vibrio parahaemolyticus</t>
        </is>
      </c>
      <c r="H66" s="34" t="inlineStr">
        <is>
          <t>Clostridium difficile</t>
        </is>
      </c>
      <c r="I66" s="33" t="inlineStr">
        <is>
          <t>2</t>
        </is>
      </c>
      <c r="J66" s="34"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5" t="n"/>
      <c r="L66" s="34" t="inlineStr">
        <is>
          <t>Diarrhea &amp; Constipation</t>
        </is>
      </c>
      <c r="M66" s="35" t="inlineStr">
        <is>
          <t>Clinic</t>
        </is>
      </c>
      <c r="N66" s="34" t="inlineStr">
        <is>
          <t>ข้อ 64 Pharma Plus เล่มม่วง (เฉลยข้อ ข)</t>
        </is>
      </c>
      <c r="O66" s="35" t="inlineStr">
        <is>
          <t>Mock</t>
        </is>
      </c>
      <c r="P66" s="35" t="inlineStr">
        <is>
          <t>Pharma Plus เล่มม่วง</t>
        </is>
      </c>
    </row>
    <row r="67" ht="13.2" customHeight="1" s="49">
      <c r="A67" s="33" t="n">
        <v>65</v>
      </c>
      <c r="B67" s="34"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35" t="n"/>
      <c r="D67" s="34" t="inlineStr">
        <is>
          <t>เกลือแร่</t>
        </is>
      </c>
      <c r="E67" s="34" t="inlineStr">
        <is>
          <t>ยาดูดซับสารพิษ</t>
        </is>
      </c>
      <c r="F67" s="34" t="inlineStr">
        <is>
          <t>ยาหยุดถ่าย</t>
        </is>
      </c>
      <c r="G67" s="34" t="inlineStr">
        <is>
          <t>ยาลดไข้</t>
        </is>
      </c>
      <c r="H67" s="34" t="inlineStr">
        <is>
          <t>ยาแก้คลื่นไส้อาเจียน</t>
        </is>
      </c>
      <c r="I67" s="33" t="inlineStr">
        <is>
          <t>3</t>
        </is>
      </c>
      <c r="J67" s="34" t="inlineStr">
        <is>
          <t>✅ คำตอบที่ถูกต้อง: ตามที่ระบุในคอลัมน์เฉลย
💡 Background:
โรคกรดไหลย้อน (GERD) เกิดจากกรดในกระเพาะอาหารไหลย้อนขึ้นมาที่หลอดอาหาร ทำให้เกิดอาการแสบร้อนกลางอก (Heartburn) และเรอกรด ปัจจัยเสี่ยงได้แก่ โรคอ้วน, นอนทันทีหลังอาหาร, ดื่มแอลกอฮอล์, สูบบุหรี่
🎯 ทำไมข้อนี้ถึงถูก:
คำตอบที่ถูกต้องสอดคล้องกับ evidence-based pharmacotherapy ของ GERD/PUD ตาม ACG/AGA Guidelines
📖 Guideline อ้างอิง:
American College of Gastroenterology Clinical Guideline: Diagnosis and Management of Gastroesophageal Reflux Disease 2022
📌 จุดจำก่อนสอบ:
GERD first-line: PPI (Omeprazole, Rabeprazole) OD before meal; ห้ามนอนทันทีหลังอาหาร</t>
        </is>
      </c>
      <c r="K67" s="35" t="n"/>
      <c r="L67" s="34" t="inlineStr">
        <is>
          <t>Diarrhea &amp; Constipation</t>
        </is>
      </c>
      <c r="M67" s="35" t="inlineStr">
        <is>
          <t>Clinic</t>
        </is>
      </c>
      <c r="N67" s="34" t="inlineStr">
        <is>
          <t>ข้อ 65 Pharma Plus เล่มม่วง (เฉลยข้อ ค)</t>
        </is>
      </c>
      <c r="O67" s="35" t="inlineStr">
        <is>
          <t>Mock</t>
        </is>
      </c>
      <c r="P67" s="35" t="inlineStr">
        <is>
          <t>Pharma Plus เล่มม่วง</t>
        </is>
      </c>
    </row>
    <row r="68" ht="13.2" customHeight="1" s="49">
      <c r="A68" s="33" t="n">
        <v>66</v>
      </c>
      <c r="B68" s="34" t="inlineStr">
        <is>
          <t>ยาในข้อใดต่อไปนี้เป็น drug of choice ของการรักษาอาการท้องเสียในผู้ป่วยรายนี้</t>
        </is>
      </c>
      <c r="C68" s="35" t="n"/>
      <c r="D68" s="34" t="inlineStr">
        <is>
          <t>Cotrimoxazole</t>
        </is>
      </c>
      <c r="E68" s="34" t="inlineStr">
        <is>
          <t>Norfloxacin</t>
        </is>
      </c>
      <c r="F68" s="34" t="inlineStr">
        <is>
          <t>Metronidazole</t>
        </is>
      </c>
      <c r="G68" s="34" t="inlineStr">
        <is>
          <t>Amoxicillin</t>
        </is>
      </c>
      <c r="H68" s="34" t="inlineStr">
        <is>
          <t>Tetracycline</t>
        </is>
      </c>
      <c r="I68" s="33" t="inlineStr">
        <is>
          <t>2</t>
        </is>
      </c>
      <c r="J68" s="34" t="inlineStr">
        <is>
          <t>✅ คำตอบที่ถูกต้อง: ตามที่ระบุในคอลัมน์เฉลย
💡 Background:
H. pylori เป็นสาเหตุหลักของ Peptic Ulcer Disease (PUD) ประมาณ 70-90% ของ Duodenal ulcer และ 60-70% ของ Gastric ulcer การกำจัด H. pylori ลดอัตราการกลับเป็นซ้ำจาก &gt;80% เหลือ &lt;10%
🎯 ทำไมข้อนี้ถึงถูก:
คำตอบที่ถูกต้องสอดคล้องกับ evidence-based guidelines สำหรับการรักษา H. pylori หรือ PUD
📖 Guideline อ้างอิง:
American College of Gastroenterology Clinical Guideline: Treatment of Helicobacter pylori Infection 2017
📌 จุดจำก่อนสอบ:
H. pylori triple therapy: PPI + Clarithromycin + Amoxicillin นาน 14 วัน (หรือ Quadruple ถ้าดื้อ Clarithromycin)</t>
        </is>
      </c>
      <c r="K68" s="35" t="n"/>
      <c r="L68" s="34" t="inlineStr">
        <is>
          <t>Diarrhea &amp; Constipation</t>
        </is>
      </c>
      <c r="M68" s="35" t="inlineStr">
        <is>
          <t>Clinic</t>
        </is>
      </c>
      <c r="N68" s="34" t="inlineStr">
        <is>
          <t>ข้อ 66 Pharma Plus เล่มม่วง (เฉลยข้อ ข)</t>
        </is>
      </c>
      <c r="O68" s="35" t="inlineStr">
        <is>
          <t>Mock</t>
        </is>
      </c>
      <c r="P68" s="35" t="inlineStr">
        <is>
          <t>Pharma Plus เล่มม่วง</t>
        </is>
      </c>
    </row>
    <row r="69" ht="13.2" customHeight="1" s="49">
      <c r="A69" s="33" t="n">
        <v>67</v>
      </c>
      <c r="B69" s="34" t="inlineStr">
        <is>
          <t>ข้อใดเป็นคำแนะนำการปฏิบัติตัวที่ไม่ถูกต้อง</t>
        </is>
      </c>
      <c r="C69" s="35" t="n"/>
      <c r="D69" s="34" t="inlineStr">
        <is>
          <t>ห้ามกินยาในข้อ 66 ร่วมกับนมหรือยาลดกรด</t>
        </is>
      </c>
      <c r="E69" s="34" t="inlineStr">
        <is>
          <t>ให้รับประทานยาต่อเนื่องตลอดการรักษา</t>
        </is>
      </c>
      <c r="F69" s="34" t="inlineStr">
        <is>
          <t>ควรรับประทานอาหารอ่อน</t>
        </is>
      </c>
      <c r="G69" s="34" t="inlineStr">
        <is>
          <t>หากไม่รับประทานยาจนหมดอาจเกิดการติดเชื้อดื้อยาได้</t>
        </is>
      </c>
      <c r="H69" s="34" t="inlineStr">
        <is>
          <t>ผสมผงเกลือแร่ตามสัดส่วนและรับประทานครั้งเดียวหมด</t>
        </is>
      </c>
      <c r="I69" s="33" t="inlineStr">
        <is>
          <t>5</t>
        </is>
      </c>
      <c r="J69" s="34" t="inlineStr">
        <is>
          <t>✅ คำตอบที่ถูกต้อง: ตามที่ระบุในคอลัมน์เฉลย
💡 Background:
Proton Pump Inhibitors (PPIs) เช่น Omeprazole, Rabeprazole, Esomeprazole ยับยั้ง H+/K+-ATPase (Proton pump) อย่างถาวรที่ Parietal cells ลดการหลั่งกรดได้มากกว่า H2-blocker อย่างมีนัยสำคัญ
🎯 ทำไมข้อนี้ถึงถูก:
คำตอบสอดคล้องกับ pharmacology ของ PPIs หรือ H2-blockers หรือการใช้ยาใน PUD/GERD
📖 Guideline อ้างอิง:
American College of Gastroenterology Clinical Guideline: Diagnosis and Management of Gastroesophageal Reflux Disease 2022
📌 จุดจำก่อนสอบ:
PPIs &gt; H2-blocker; รับประทานก่อนอาหาร 30-60 นาที; ผลข้างเคียง: Hypomagnesemia, C. diff risk</t>
        </is>
      </c>
      <c r="K69" s="35" t="n"/>
      <c r="L69" s="34" t="inlineStr">
        <is>
          <t>Diarrhea &amp; Constipation</t>
        </is>
      </c>
      <c r="M69" s="35" t="inlineStr">
        <is>
          <t>Clinic</t>
        </is>
      </c>
      <c r="N69" s="34" t="inlineStr">
        <is>
          <t>ข้อ 67 Pharma Plus เล่มม่วง (เฉลยข้อ จ)</t>
        </is>
      </c>
      <c r="O69" s="35" t="inlineStr">
        <is>
          <t>Mock</t>
        </is>
      </c>
      <c r="P69" s="35" t="inlineStr">
        <is>
          <t>Pharma Plus เล่มม่วง</t>
        </is>
      </c>
    </row>
    <row r="70" ht="13.2" customHeight="1" s="49">
      <c r="A70" s="33" t="n">
        <v>68</v>
      </c>
      <c r="B70"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35" t="n"/>
      <c r="D70" s="34" t="inlineStr">
        <is>
          <t>ท้องผูกเป็นประจำ</t>
        </is>
      </c>
      <c r="E70" s="34" t="inlineStr">
        <is>
          <t>ดื่มสุรามากเกินไป</t>
        </is>
      </c>
      <c r="F70" s="34" t="inlineStr">
        <is>
          <t>รับประทานอาหารที่มีรสเผ็ดร้อนจัดเกินไป</t>
        </is>
      </c>
      <c r="G70" s="34" t="inlineStr">
        <is>
          <t>ติดเชื้อไวรัสตับอักเสบ A</t>
        </is>
      </c>
      <c r="H70" s="34" t="inlineStr">
        <is>
          <t>โรคบิดหรือโรคลาไส้ซึ่งถ่ายอุจจาระบ่อย ๆ</t>
        </is>
      </c>
      <c r="I70" s="33" t="inlineStr">
        <is>
          <t>3</t>
        </is>
      </c>
      <c r="J70" s="34" t="inlineStr">
        <is>
          <t>✅ คำตอบที่ถูกต้อง: ตามที่ระบุในคอลัมน์เฉลย
💡 Background:
Antacids (Aluminium hydroxide, Magnesium hydroxide) สะเทิน (Neutralize) กรดโดยตรง ออกฤทธิ์เร็วแต่สั้น (1-2 ชั่วโมง) ไม่ใช่ first-line ของ GERD/PUD แต่ใช้บรรเทาอาการได้ทันที
🎯 ทำไมข้อนี้ถึงถูก:
คำตอบสอดคล้องกับคุณสมบัติของ Antacids หรือยาเคลือบกระเพาะ (Sucralfate, Bismuth)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Antacids: ออกฤทธิ์เร็วแต่สั้น; Al(OH)3 = ท้องผูก; Mg(OH)2 = ท้องเสีย; ห้ามใน renal failure</t>
        </is>
      </c>
      <c r="K70" s="35" t="n"/>
      <c r="L70" s="34" t="inlineStr">
        <is>
          <t>Diarrhea &amp; Constipation</t>
        </is>
      </c>
      <c r="M70" s="35" t="inlineStr">
        <is>
          <t>Clinic</t>
        </is>
      </c>
      <c r="N70" s="34" t="inlineStr">
        <is>
          <t>ข้อ 68 Pharma Plus เล่มม่วง (เฉลยข้อ ค ง)</t>
        </is>
      </c>
      <c r="O70" s="35" t="inlineStr">
        <is>
          <t>Mock</t>
        </is>
      </c>
      <c r="P70" s="35" t="inlineStr">
        <is>
          <t>Pharma Plus เล่มม่วง</t>
        </is>
      </c>
    </row>
    <row r="71" ht="13.2" customHeight="1" s="49">
      <c r="A71" s="33" t="n">
        <v>69</v>
      </c>
      <c r="B71"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35" t="n"/>
      <c r="D71" s="34" t="inlineStr">
        <is>
          <t>ดื่มน้ำมาก ๆ วันละ 6-8 แก้ว</t>
        </is>
      </c>
      <c r="E71" s="34" t="inlineStr">
        <is>
          <t>รับประทานข้าวกล้อง และผลไม้</t>
        </is>
      </c>
      <c r="F71" s="34" t="inlineStr">
        <is>
          <t>ฝึกถ่ายอุจจาระให้เป็นประจำ</t>
        </is>
      </c>
      <c r="G71" s="34" t="inlineStr">
        <is>
          <t>ออกกำลังกายด้วยการปั่นจักรยานและยกน้ำหนัก</t>
        </is>
      </c>
      <c r="H71" s="34" t="inlineStr">
        <is>
          <t>ไม่ดื่มชา กาแฟ</t>
        </is>
      </c>
      <c r="I71" s="33" t="inlineStr">
        <is>
          <t>4</t>
        </is>
      </c>
      <c r="J71" s="34" t="inlineStr">
        <is>
          <t>✅ คำตอบที่ถูกต้อง: ตามที่ระบุในคอลัมน์เฉลย
💡 Background:
Misoprostol (Prostaglandin E1 analog) ใช้ป้องกัน NSAID-induced gastropathy โดยกระตุ้น Mucus และ Bicarbonate secretion และลดการหลั่งกรด ห้ามใช้ในหญิงตั้งครรภ์ (ทำให้มดลูกบีบตัว)
🎯 ทำไมข้อนี้ถึงถูก:
คำตอบสอดคล้องกับ pharmacology ของ Cytoprotective agents (Sucralfate, Misoprostol) หรือ NSAID gastroprotection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Misoprostol ป้องกัน NSAID ulcer แต่ห้ามในตั้งครรภ์; PPI ก็ป้องกันได้และ tolerability ดีกว่า</t>
        </is>
      </c>
      <c r="K71" s="35" t="n"/>
      <c r="L71" s="34" t="inlineStr">
        <is>
          <t>Diarrhea &amp; Constipation</t>
        </is>
      </c>
      <c r="M71" s="35" t="inlineStr">
        <is>
          <t>Clinic</t>
        </is>
      </c>
      <c r="N71" s="34" t="inlineStr">
        <is>
          <t>ข้อ 69 Pharma Plus เล่มม่วง (เฉลยข้อ ง)</t>
        </is>
      </c>
      <c r="O71" s="35" t="inlineStr">
        <is>
          <t>Mock</t>
        </is>
      </c>
      <c r="P71" s="35" t="inlineStr">
        <is>
          <t>Pharma Plus เล่มม่วง</t>
        </is>
      </c>
    </row>
    <row r="72" ht="13.2" customHeight="1" s="49">
      <c r="A72" s="33" t="n">
        <v>70</v>
      </c>
      <c r="B72"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35" t="n"/>
      <c r="D72" s="34" t="inlineStr">
        <is>
          <t>ให้การรักษาโดยใช้ยาเหน็บริดสีดวงทวาร</t>
        </is>
      </c>
      <c r="E72" s="34" t="inlineStr">
        <is>
          <t>ให้ยาระบายชนิดเพิ่มกากอาหาร</t>
        </is>
      </c>
      <c r="F72" s="34" t="inlineStr">
        <is>
          <t>ให้ยาเพิ่มความแข็งแรงของหลอดเลือด</t>
        </is>
      </c>
      <c r="G72" s="34" t="inlineStr">
        <is>
          <t>ให้ paracetamol เพื่อลดการอักเสบ</t>
        </is>
      </c>
      <c r="H72" s="34" t="inlineStr">
        <is>
          <t>นั่งแช่น้ำอุ่นที่ผสมด่างทับทิม 15-30 นาที วันละ 2-3 ครั้ง</t>
        </is>
      </c>
      <c r="I72" s="33" t="inlineStr">
        <is>
          <t>4</t>
        </is>
      </c>
      <c r="J72" s="34" t="inlineStr">
        <is>
          <t>✅ คำตอบที่ถูกต้อง: ตามที่ระบุในคอลัมน์เฉลย
💡 Background:
H2-receptor antagonists (Ranitidine, Famotidine, Cimetidine) ปิดกั้น H2 receptor ที่ Parietal cells ลดการหลั่งกรดได้ดี แต่น้อยกว่า PPIs และเกิด Tachyphylaxis ได้เมื่อใช้ยาว
🎯 ทำไมข้อนี้ถึงถูก:
คำตอบสอดคล้องกับ pharmacology ของ H2-blockers หรือการเปรียบเทียบ H2-blocker กับ PPI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H2-blocker: Ranitidine (ถูกถอนจากตลาดเพราะ NDMA), ใช้ Famotidine แทน; Cimetidine มี drug interactions มาก</t>
        </is>
      </c>
      <c r="K72" s="35" t="n"/>
      <c r="L72" s="34" t="inlineStr">
        <is>
          <t>Diarrhea &amp; Constipation</t>
        </is>
      </c>
      <c r="M72" s="35" t="inlineStr">
        <is>
          <t>Clinic</t>
        </is>
      </c>
      <c r="N72" s="34" t="inlineStr">
        <is>
          <t>ข้อ 70 Pharma Plus เล่มม่วง (เฉลยข้อ ง)</t>
        </is>
      </c>
      <c r="O72" s="35" t="inlineStr">
        <is>
          <t>Mock</t>
        </is>
      </c>
      <c r="P72" s="35" t="inlineStr">
        <is>
          <t>Pharma Plus เล่มม่วง</t>
        </is>
      </c>
    </row>
    <row r="73" ht="13.2" customHeight="1" s="49">
      <c r="A73" s="33" t="n">
        <v>71</v>
      </c>
      <c r="B73"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35" t="n"/>
      <c r="D73" s="34" t="inlineStr">
        <is>
          <t>ก่อนเหน็บยาต้องให้อุณหภูมิยาเหน็บเท่ากับอุณหภูมิของร่างกาย</t>
        </is>
      </c>
      <c r="E73" s="34" t="inlineStr">
        <is>
          <t>ก่อนแกะยาออกจากห่อ ควรล้างมือให้สะอาด</t>
        </is>
      </c>
      <c r="F73" s="34" t="inlineStr">
        <is>
          <t>การสอดยาเหน็บ ต้องนอนตะแคงเหยียดขาที่อยู่ด้านล่างออกและงอขาที่อยู่ด้านบนชิดหน้าอก</t>
        </is>
      </c>
      <c r="G73" s="34" t="inlineStr">
        <is>
          <t>การสอดยาเหน็บ ต้องค่อยๆใช้นิ้วดันให้ยาเข้าไปลึกที่สุด</t>
        </is>
      </c>
      <c r="H73" s="34" t="inlineStr">
        <is>
          <t>เมื่อสอดยาเหน็บแล้วต้องนอนในท่าเดิมต่อ 15 นาที เพื่อให้ยาละลายหมด</t>
        </is>
      </c>
      <c r="I73" s="33" t="inlineStr">
        <is>
          <t>4</t>
        </is>
      </c>
      <c r="J73" s="34" t="inlineStr">
        <is>
          <t>✅ คำตอบที่ถูกต้อง: ตามที่ระบุในคอลัมน์เฉลย
💡 Background:
การรักษา H. pylori ปัจจุบันแนะนำ Bismuth Quadruple therapy: PPI + Bismuth + Tetracycline + Metronidazole นาน 10-14 วัน หรือ Clarithromycin-based triple therapy (PPI+Clarithromycin+Amoxicillin/Metronidazole) เป็น first-line หากอัตราดื้อ Clarithromycin ในพื้นที่ &lt;15%
🎯 ทำไมข้อนี้ถึงถูก:
คำตอบสอดคล้องกับ H. pylori eradication regimen ตามแนวทาง ACG 2017
📖 Guideline อ้างอิง:
American College of Gastroenterology Clinical Guideline: Treatment of Helicobacter pylori Infection 2017
📌 จุดจำก่อนสอบ:
H. pylori: Test-and-treat; Clarithromycin triple 14 วัน; ตรวจ eradication หลัง 4 สัปดาห์หยุดยา</t>
        </is>
      </c>
      <c r="K73" s="35" t="n"/>
      <c r="L73" s="34" t="inlineStr">
        <is>
          <t>Diarrhea &amp; Constipation</t>
        </is>
      </c>
      <c r="M73" s="35" t="inlineStr">
        <is>
          <t>Clinic</t>
        </is>
      </c>
      <c r="N73" s="34" t="inlineStr">
        <is>
          <t>ข้อ 71 Pharma Plus เล่มม่วง (เฉลยข้อ ง)</t>
        </is>
      </c>
      <c r="O73" s="35" t="inlineStr">
        <is>
          <t>Mock</t>
        </is>
      </c>
      <c r="P73" s="35" t="inlineStr">
        <is>
          <t>Pharma Plus เล่มม่วง</t>
        </is>
      </c>
    </row>
    <row r="74" ht="13.2" customHeight="1" s="49">
      <c r="A74" s="33" t="n">
        <v>72</v>
      </c>
      <c r="B74" s="34" t="inlineStr">
        <is>
          <t>ข้อใดคือกลไกการออกฤทธิ์ของยา diosmin</t>
        </is>
      </c>
      <c r="C74" s="35" t="n"/>
      <c r="D74" s="34" t="inlineStr">
        <is>
          <t>Increase venous tone</t>
        </is>
      </c>
      <c r="E74" s="34" t="inlineStr">
        <is>
          <t>Decrease venous return</t>
        </is>
      </c>
      <c r="F74" s="34" t="inlineStr">
        <is>
          <t>Decrease vasoconstriction</t>
        </is>
      </c>
      <c r="G74" s="34" t="inlineStr">
        <is>
          <t>Increase lymphatic drainage</t>
        </is>
      </c>
      <c r="H74" s="34" t="inlineStr">
        <is>
          <t>Decrease hyperpermeability capillary</t>
        </is>
      </c>
      <c r="I74" s="33" t="inlineStr">
        <is>
          <t>1</t>
        </is>
      </c>
      <c r="J74" s="34"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35" t="n"/>
      <c r="L74" s="34" t="inlineStr">
        <is>
          <t>GERD</t>
        </is>
      </c>
      <c r="M74" s="35" t="inlineStr">
        <is>
          <t>Clinic</t>
        </is>
      </c>
      <c r="N74" s="34" t="inlineStr">
        <is>
          <t>ข้อ 72 Pharma Plus เล่มม่วง (เฉลยข้อ ก)</t>
        </is>
      </c>
      <c r="O74" s="35" t="inlineStr">
        <is>
          <t>Mock</t>
        </is>
      </c>
      <c r="P74" s="35" t="inlineStr">
        <is>
          <t>Pharma Plus เล่มม่วง</t>
        </is>
      </c>
    </row>
    <row r="75" ht="13.2" customHeight="1" s="49">
      <c r="A75" s="33" t="n">
        <v>73</v>
      </c>
      <c r="B75" s="34" t="inlineStr">
        <is>
          <t>ข้อใดไม่ใช่อาการข้างเคียงของยา ferrous fumarate</t>
        </is>
      </c>
      <c r="C75" s="35" t="n"/>
      <c r="D75" s="34" t="inlineStr">
        <is>
          <t>Diarrhea</t>
        </is>
      </c>
      <c r="E75" s="34" t="inlineStr">
        <is>
          <t>ตับอักเสบ</t>
        </is>
      </c>
      <c r="F75" s="34" t="inlineStr">
        <is>
          <t>ท้องผูก</t>
        </is>
      </c>
      <c r="G75" s="34" t="inlineStr">
        <is>
          <t>Gl disturbance</t>
        </is>
      </c>
      <c r="H75" s="34" t="inlineStr">
        <is>
          <t>Dark urine</t>
        </is>
      </c>
      <c r="I75" s="33" t="inlineStr">
        <is>
          <t>2</t>
        </is>
      </c>
      <c r="J75" s="34"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35" t="n"/>
      <c r="L75" s="34" t="inlineStr">
        <is>
          <t>GERD</t>
        </is>
      </c>
      <c r="M75" s="35" t="inlineStr">
        <is>
          <t>Clinic</t>
        </is>
      </c>
      <c r="N75" s="34" t="inlineStr">
        <is>
          <t>ข้อ 73 Pharma Plus เล่มม่วง (เฉลยข้อ ข)</t>
        </is>
      </c>
      <c r="O75" s="35" t="inlineStr">
        <is>
          <t>Mock</t>
        </is>
      </c>
      <c r="P75" s="35" t="inlineStr">
        <is>
          <t>Pharma Plus เล่มม่วง</t>
        </is>
      </c>
    </row>
    <row r="76" ht="13.2" customHeight="1" s="49">
      <c r="A76" s="33" t="n">
        <v>74</v>
      </c>
      <c r="B76" s="34" t="inlineStr">
        <is>
          <t>ถ่าท่านเป็นเภสัชกรท่านจะแนะนำสมุนไพรใดให้ผู้ป่วย</t>
        </is>
      </c>
      <c r="C76" s="35" t="n"/>
      <c r="D76" s="34" t="inlineStr">
        <is>
          <t>มะขามแขก</t>
        </is>
      </c>
      <c r="E76" s="34" t="inlineStr">
        <is>
          <t>เพชรสังฆาต</t>
        </is>
      </c>
      <c r="F76" s="34" t="inlineStr">
        <is>
          <t>ว่านหางจระเข้</t>
        </is>
      </c>
      <c r="G76" s="34" t="inlineStr">
        <is>
          <t>น้ำมันละหุ่ง</t>
        </is>
      </c>
      <c r="H76" s="34" t="inlineStr">
        <is>
          <t>มะรุม</t>
        </is>
      </c>
      <c r="I76" s="33" t="inlineStr">
        <is>
          <t>2</t>
        </is>
      </c>
      <c r="J76" s="34"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35" t="n"/>
      <c r="L76" s="34" t="inlineStr">
        <is>
          <t>GERD</t>
        </is>
      </c>
      <c r="M76" s="35" t="inlineStr">
        <is>
          <t>Clinic</t>
        </is>
      </c>
      <c r="N76" s="34" t="inlineStr">
        <is>
          <t>ข้อ 74 Pharma Plus เล่มม่วง (เฉลยข้อ ข)</t>
        </is>
      </c>
      <c r="O76" s="35" t="inlineStr">
        <is>
          <t>Mock</t>
        </is>
      </c>
      <c r="P76" s="35" t="inlineStr">
        <is>
          <t>Pharma Plus เล่มม่วง</t>
        </is>
      </c>
    </row>
    <row r="77" ht="13.2" customHeight="1" s="49">
      <c r="A77" s="33" t="n">
        <v>75</v>
      </c>
      <c r="B77"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35" t="n"/>
      <c r="D77" s="34" t="inlineStr">
        <is>
          <t>Ondansetron และ Levofloxacin ทำปฏิกิริยากัน เกิดการแย่งจับกับโปรตีนในพลาสมาอย่างรุนแรง</t>
        </is>
      </c>
      <c r="E77" s="34" t="inlineStr">
        <is>
          <t>Activated Charcoal เข้าจับและดูดซับ Levofloxacin ในระบบทางเดินอาหาร ส่งผลให้ระดับยาในเลือดของ Levofloxacin ลดลงอย่างมีนัยสำคัญ</t>
        </is>
      </c>
      <c r="F77" s="34" t="inlineStr">
        <is>
          <t>ORS ทำให้ความเป็นกรดในกระเพาะอาหารลดลง ส่งผลให้ Levofloxacin ไม่สามารถละลายตัวและดูดซึมได้</t>
        </is>
      </c>
      <c r="G77" s="34" t="inlineStr">
        <is>
          <t>Activated Charcoal เร่งการขจัดยา Levofloxacin ออกทางปัสสาวะผ่านกระบวนการ active secretion</t>
        </is>
      </c>
      <c r="H77" s="34" t="inlineStr">
        <is>
          <t>Ondansetron ลดการบีบตัวของกระเพาะอาหาร ทำให้ Levofloxacin ค้างอยู่ในกระเพาะนานจนยาเสื่อมสภาพ</t>
        </is>
      </c>
      <c r="I77" s="33" t="inlineStr">
        <is>
          <t>2</t>
        </is>
      </c>
      <c r="J77" s="34"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35" t="n"/>
      <c r="L77" s="34" t="inlineStr">
        <is>
          <t>Diarrhea &amp; Constipation</t>
        </is>
      </c>
      <c r="M77" s="35" t="inlineStr">
        <is>
          <t>Clinic</t>
        </is>
      </c>
      <c r="N77" s="34" t="inlineStr">
        <is>
          <t>ข้อ 1.1 Mock GI RxCU84</t>
        </is>
      </c>
      <c r="O77" s="35" t="inlineStr">
        <is>
          <t>Mock</t>
        </is>
      </c>
      <c r="P77" s="35" t="inlineStr">
        <is>
          <t>Mock RxCU84</t>
        </is>
      </c>
    </row>
    <row r="78" ht="13.2" customHeight="1" s="49">
      <c r="A78" s="33" t="n">
        <v>76</v>
      </c>
      <c r="B78"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35" t="n"/>
      <c r="D78" s="34"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34"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34"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34"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34"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33" t="inlineStr">
        <is>
          <t>2</t>
        </is>
      </c>
      <c r="J78" s="34"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35" t="n"/>
      <c r="L78" s="34" t="inlineStr">
        <is>
          <t>Diarrhea &amp; Constipation</t>
        </is>
      </c>
      <c r="M78" s="35" t="inlineStr">
        <is>
          <t>Clinic</t>
        </is>
      </c>
      <c r="N78" s="34" t="inlineStr">
        <is>
          <t>ข้อ 1.2 Mock GI RxCU84</t>
        </is>
      </c>
      <c r="O78" s="35" t="inlineStr">
        <is>
          <t>Mock</t>
        </is>
      </c>
      <c r="P78" s="35" t="inlineStr">
        <is>
          <t>Mock RxCU84</t>
        </is>
      </c>
    </row>
    <row r="79" ht="13.2" customHeight="1" s="49">
      <c r="A79" s="33" t="n">
        <v>77</v>
      </c>
      <c r="B79"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35" t="n"/>
      <c r="D79" s="34" t="inlineStr">
        <is>
          <t>Levofloxacin และ ORS</t>
        </is>
      </c>
      <c r="E79" s="34" t="inlineStr">
        <is>
          <t>Ondansetron และ Activated Charcoal</t>
        </is>
      </c>
      <c r="F79" s="34" t="inlineStr">
        <is>
          <t>Levofloxacin และ Ondansetron</t>
        </is>
      </c>
      <c r="G79" s="34" t="inlineStr">
        <is>
          <t>Activated Charcoal และ ORS</t>
        </is>
      </c>
      <c r="H79" s="34" t="inlineStr">
        <is>
          <t>Levofloxacin และ Activated Charcoal</t>
        </is>
      </c>
      <c r="I79" s="33" t="inlineStr">
        <is>
          <t>3</t>
        </is>
      </c>
      <c r="J79" s="34"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35" t="n"/>
      <c r="L79" s="34" t="inlineStr">
        <is>
          <t>Diarrhea &amp; Constipation</t>
        </is>
      </c>
      <c r="M79" s="35" t="inlineStr">
        <is>
          <t>Clinic</t>
        </is>
      </c>
      <c r="N79" s="34" t="inlineStr">
        <is>
          <t>ข้อ 1.3 Mock GI RxCU84</t>
        </is>
      </c>
      <c r="O79" s="35" t="inlineStr">
        <is>
          <t>Mock</t>
        </is>
      </c>
      <c r="P79" s="35" t="inlineStr">
        <is>
          <t>Mock RxCU84</t>
        </is>
      </c>
    </row>
    <row r="80" ht="13.2" customHeight="1" s="49">
      <c r="A80" s="33" t="n">
        <v>78</v>
      </c>
      <c r="B80"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35" t="n"/>
      <c r="D80" s="34" t="inlineStr">
        <is>
          <t>เปลี่ยน Levofloxacin เป็น Norfloxacin 400 mg รับประทานวันละ 2 ครั้ง นาน 3 วัน</t>
        </is>
      </c>
      <c r="E80" s="34" t="inlineStr">
        <is>
          <t>เปลี่ยน Levofloxacin เป็น Azithromycin 1,000 mg รับประทานครั้งเดียว หรือ 500 mg วันละครั้ง นาน 3 วัน</t>
        </is>
      </c>
      <c r="F80" s="34" t="inlineStr">
        <is>
          <t>เปลี่ยน Levofloxacin เป็น Doxycycline 100 mg รับประทานวันละ 2 ครั้ง นาน 3 วัน</t>
        </is>
      </c>
      <c r="G80" s="34" t="inlineStr">
        <is>
          <t>คงการใช้ Levofloxacin ไว้ตามเดิม เนื่องจากยามีความปลอดภัยสูงในหญิงตั้งครรภ์ทุกไตรมาส</t>
        </is>
      </c>
      <c r="H80" s="34" t="inlineStr">
        <is>
          <t>เปลี่ยน Levofloxacin เป็น Ciprofloxacin 500 mg รับประทานวันละ 2 ครั้ง นาน 3 วัน</t>
        </is>
      </c>
      <c r="I80" s="33" t="inlineStr">
        <is>
          <t>2</t>
        </is>
      </c>
      <c r="J80" s="34"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35" t="n"/>
      <c r="L80" s="34" t="inlineStr">
        <is>
          <t>Diarrhea &amp; Constipation</t>
        </is>
      </c>
      <c r="M80" s="35" t="inlineStr">
        <is>
          <t>Clinic</t>
        </is>
      </c>
      <c r="N80" s="34" t="inlineStr">
        <is>
          <t>ข้อ 1.4 Mock GI RxCU84</t>
        </is>
      </c>
      <c r="O80" s="35" t="inlineStr">
        <is>
          <t>Mock</t>
        </is>
      </c>
      <c r="P80" s="35" t="inlineStr">
        <is>
          <t>Mock RxCU84</t>
        </is>
      </c>
    </row>
    <row r="81" ht="13.2" customHeight="1" s="49">
      <c r="A81" s="33" t="n">
        <v>79</v>
      </c>
      <c r="B81"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35" t="n"/>
      <c r="D81" s="34" t="inlineStr">
        <is>
          <t>เหมาะสม เนื่องจากผู้ป่วยถ่ายบ่อยถึง 6 ครั้ง บ่งชี้ว่าร่างกายได้รับการติดเชื้อแบคทีเรียรุนแรง</t>
        </is>
      </c>
      <c r="E81" s="34"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34" t="inlineStr">
        <is>
          <t>เหมาะสม แต่ควรเปลี่ยนเป็นกลุ่ม Fluoroquinolones เช่น Norfloxacin เนื่องจากมีสเปกตรัมแคบกว่า</t>
        </is>
      </c>
      <c r="G81" s="34" t="inlineStr">
        <is>
          <t>เหมาะสม เนื่องจากยา Amoxicillin/Clavulanate ช่วยลดการหลั่งสารน้ำในเยื่อบุลำไส้ได้ดี</t>
        </is>
      </c>
      <c r="H81" s="34" t="inlineStr">
        <is>
          <t>ไม่เหมาะสม เนื่องจากยา Amoxicillin/Clavulanate สามารถผ่านรกไปทำอันตรายต่อทารกในครรภ์ได้อย่างรุนแรง (FDA Category X)</t>
        </is>
      </c>
      <c r="I81" s="33" t="inlineStr">
        <is>
          <t>2</t>
        </is>
      </c>
      <c r="J81" s="34"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Dyspepsia &amp; PUD</t>
        </is>
      </c>
      <c r="M81" s="35" t="inlineStr">
        <is>
          <t>Clinic</t>
        </is>
      </c>
      <c r="N81" s="34" t="inlineStr">
        <is>
          <t>ข้อ 2.1 Mock GI RxCU84</t>
        </is>
      </c>
      <c r="O81" s="35" t="inlineStr">
        <is>
          <t>Mock</t>
        </is>
      </c>
      <c r="P81" s="35" t="inlineStr">
        <is>
          <t>Mock RxCU84</t>
        </is>
      </c>
    </row>
    <row r="82" ht="13.2" customHeight="1" s="49">
      <c r="A82" s="33" t="n">
        <v>80</v>
      </c>
      <c r="B82"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35" t="n"/>
      <c r="D82" s="34" t="inlineStr">
        <is>
          <t>ตัวยา Clavulanate จะเร่งกระบวนการทำลายเยื่อบุกระเพาะอาหารโดยตรง เกิดแผลในกระเพาะอาหารฉับพลัน</t>
        </is>
      </c>
      <c r="E82" s="34" t="inlineStr">
        <is>
          <t>ยาจะทำให้เกิดการยับยั้งการหลั่งน้ำย่อยจากตับอ่อน ส่งผลให้มีไขมันปนในอุจจาระเพิ่มขึ้น</t>
        </is>
      </c>
      <c r="F82" s="34"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34" t="inlineStr">
        <is>
          <t>ยาปฏิชีวนะจะทำให้ทางเดินอาหารแห้งตัวและเกิดอาการท้องผูกสลับท้องเสียอย่างรุนแรง</t>
        </is>
      </c>
      <c r="H82" s="34" t="inlineStr">
        <is>
          <t>ตัวยา Amoxicillin จะออกฤทธิ์ขัดขวางการดูดซึมโซเดียมและน้ำกลับที่ไตโดยตรง</t>
        </is>
      </c>
      <c r="I82" s="33" t="inlineStr">
        <is>
          <t>3</t>
        </is>
      </c>
      <c r="J82" s="34"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35" t="n"/>
      <c r="L82" s="34" t="inlineStr">
        <is>
          <t>Dyspepsia &amp; PUD</t>
        </is>
      </c>
      <c r="M82" s="35" t="inlineStr">
        <is>
          <t>Clinic</t>
        </is>
      </c>
      <c r="N82" s="34" t="inlineStr">
        <is>
          <t>ข้อ 2.2 Mock GI RxCU84</t>
        </is>
      </c>
      <c r="O82" s="35" t="inlineStr">
        <is>
          <t>Mock</t>
        </is>
      </c>
      <c r="P82" s="35" t="inlineStr">
        <is>
          <t>Mock RxCU84</t>
        </is>
      </c>
    </row>
    <row r="83" ht="13.2" customHeight="1" s="49">
      <c r="A83" s="33" t="n">
        <v>81</v>
      </c>
      <c r="B83"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35" t="n"/>
      <c r="D83" s="34" t="inlineStr">
        <is>
          <t>Loperamide 2 mg</t>
        </is>
      </c>
      <c r="E83" s="34" t="inlineStr">
        <is>
          <t>Ibuprofen 400 mg</t>
        </is>
      </c>
      <c r="F83" s="34" t="inlineStr">
        <is>
          <t>Hyoscine butylbromide 10 mg</t>
        </is>
      </c>
      <c r="G83" s="34" t="inlineStr">
        <is>
          <t>Omeprazole 20 mg</t>
        </is>
      </c>
      <c r="H83" s="34" t="inlineStr">
        <is>
          <t>Activated Charcoal 250 mg</t>
        </is>
      </c>
      <c r="I83" s="33" t="inlineStr">
        <is>
          <t>3</t>
        </is>
      </c>
      <c r="J83" s="34"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35" t="n"/>
      <c r="L83" s="34" t="inlineStr">
        <is>
          <t>Dyspepsia &amp; PUD</t>
        </is>
      </c>
      <c r="M83" s="35" t="inlineStr">
        <is>
          <t>Clinic</t>
        </is>
      </c>
      <c r="N83" s="34" t="inlineStr">
        <is>
          <t>ข้อ 2.3 Mock GI RxCU84</t>
        </is>
      </c>
      <c r="O83" s="35" t="inlineStr">
        <is>
          <t>Mock</t>
        </is>
      </c>
      <c r="P83" s="35" t="inlineStr">
        <is>
          <t>Mock RxCU84</t>
        </is>
      </c>
    </row>
    <row r="84" ht="13.2" customHeight="1" s="49">
      <c r="A84" s="33" t="n">
        <v>82</v>
      </c>
      <c r="B84"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35" t="n"/>
      <c r="D84" s="34" t="inlineStr">
        <is>
          <t>ห้ามใช้ในผู้ป่วยที่มีอาการปวดท้องน้อยหรือมีอาการคลื่นไส้อาเจียนร่วมด้วย</t>
        </is>
      </c>
      <c r="E84" s="34"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34" t="inlineStr">
        <is>
          <t>ห้ามใช้ร่วมกับผงน้ำตาลเกลือแร่ (ORS) ทุกกรณีเนื่องจากจะลดประสิทธิภาพการทำงานของยา</t>
        </is>
      </c>
      <c r="G84" s="34" t="inlineStr">
        <is>
          <t>ห้ามใช้ในผู้ป่วยที่ดื่มน้ำได้น้อยเนื่องจากยาจะกระตุ้นการขับปัสสาวะอย่างรุนแรง</t>
        </is>
      </c>
      <c r="H84" s="34" t="inlineStr">
        <is>
          <t>ห้ามใช้ในคนไข้ที่มีอายุมากกว่า 18 ปี เนื่องจากยามีความปลอดภัยเฉพาะในวัยเด็กเล็กเท่านั้น</t>
        </is>
      </c>
      <c r="I84" s="33" t="inlineStr">
        <is>
          <t>2</t>
        </is>
      </c>
      <c r="J84" s="34"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35" t="n"/>
      <c r="L84" s="34" t="inlineStr">
        <is>
          <t>Dyspepsia &amp; PUD</t>
        </is>
      </c>
      <c r="M84" s="35" t="inlineStr">
        <is>
          <t>Clinic</t>
        </is>
      </c>
      <c r="N84" s="34" t="inlineStr">
        <is>
          <t>ข้อ 2.4 Mock GI RxCU84</t>
        </is>
      </c>
      <c r="O84" s="35" t="inlineStr">
        <is>
          <t>Mock</t>
        </is>
      </c>
      <c r="P84" s="35" t="inlineStr">
        <is>
          <t>Mock RxCU84</t>
        </is>
      </c>
    </row>
    <row r="85" ht="13.2" customHeight="1" s="49">
      <c r="A85" s="33" t="n">
        <v>83</v>
      </c>
      <c r="B85"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35" t="n"/>
      <c r="D85" s="34" t="inlineStr">
        <is>
          <t>ความเครียดทำให้เกิดภาวะเลือดเป็นกรด ส่งผลกระตุ้นหลอดอาหารอักเสบโดยตรง</t>
        </is>
      </c>
      <c r="E85" s="34"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34" t="inlineStr">
        <is>
          <t>การดื่มกาแฟปริมาณมากทำให้อาหารค้างอยู่ในกระเพาะนานขึ้น (Delayed gastric emptying)</t>
        </is>
      </c>
      <c r="G85" s="34" t="inlineStr">
        <is>
          <t>การทำงานหนักจนดึกขัดขวางการทำงานของระบบประสาท Sympathetic ทำให้หูรูดปิดแน่นเกินไป</t>
        </is>
      </c>
      <c r="H85" s="34" t="inlineStr">
        <is>
          <t>ความเครียดทำให้ร่างกายผลิตเมือกในกระเพาะอาหารน้อยลง ส่งผลให้เยื่อบุหลอดอาหารฉีกขาดง่าย</t>
        </is>
      </c>
      <c r="I85" s="33" t="inlineStr">
        <is>
          <t>2</t>
        </is>
      </c>
      <c r="J85" s="34"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35" t="n"/>
      <c r="L85" s="34" t="inlineStr">
        <is>
          <t>GERD</t>
        </is>
      </c>
      <c r="M85" s="35" t="inlineStr">
        <is>
          <t>Clinic</t>
        </is>
      </c>
      <c r="N85" s="34" t="inlineStr">
        <is>
          <t>ข้อ 3.1 Mock GI RxCU84</t>
        </is>
      </c>
      <c r="O85" s="35" t="inlineStr">
        <is>
          <t>Mock</t>
        </is>
      </c>
      <c r="P85" s="35" t="inlineStr">
        <is>
          <t>Mock RxCU84</t>
        </is>
      </c>
    </row>
    <row r="86" ht="13.2" customHeight="1" s="49">
      <c r="A86" s="33" t="n">
        <v>84</v>
      </c>
      <c r="B86"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35" t="n"/>
      <c r="D86" s="34" t="inlineStr">
        <is>
          <t>อาการแสบร้อนกลางอกเป็นมากขึ้นเมื่อนอนราบ</t>
        </is>
      </c>
      <c r="E86" s="34" t="inlineStr">
        <is>
          <t>อาการเรอเปรี้ยวหรือขมคอหลังรับประทานอาหารมื้อใหญ่</t>
        </is>
      </c>
      <c r="F86" s="34" t="inlineStr">
        <is>
          <t>มีอาการกลืนลำบาก (Dysphagia) กลืนเจ็บ (Odynophagia) น้ำหนักลดผิดปกติ หรืออุจจาระมีสีดำคล้ำ (Melena)</t>
        </is>
      </c>
      <c r="G86" s="34" t="inlineStr">
        <is>
          <t>อาการท้องอืด ท้องเฟ้อหลังรับประทานอาหารรสจัด</t>
        </is>
      </c>
      <c r="H86" s="34" t="inlineStr">
        <is>
          <t>อาการแสบร้อนกลางอกสลับกับอาการปวดเกร็งหน้าท้องด้านล่าง</t>
        </is>
      </c>
      <c r="I86" s="33" t="inlineStr">
        <is>
          <t>3</t>
        </is>
      </c>
      <c r="J86" s="34"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35" t="n"/>
      <c r="L86" s="34" t="inlineStr">
        <is>
          <t>GERD</t>
        </is>
      </c>
      <c r="M86" s="35" t="inlineStr">
        <is>
          <t>Clinic</t>
        </is>
      </c>
      <c r="N86" s="34" t="inlineStr">
        <is>
          <t>ข้อ 3.2 Mock GI RxCU84</t>
        </is>
      </c>
      <c r="O86" s="35" t="inlineStr">
        <is>
          <t>Mock</t>
        </is>
      </c>
      <c r="P86" s="35" t="inlineStr">
        <is>
          <t>Mock RxCU84</t>
        </is>
      </c>
    </row>
    <row r="87" ht="13.2" customHeight="1" s="49">
      <c r="A87" s="33" t="n">
        <v>85</v>
      </c>
      <c r="B87"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35" t="n"/>
      <c r="D87" s="34" t="inlineStr">
        <is>
          <t>Omeprazole 20 mg ครั้งละ 1 เม็ด วันละครั้ง หลังอาหารเช้าทันที นาน 1 สัปดาห์</t>
        </is>
      </c>
      <c r="E87" s="34" t="inlineStr">
        <is>
          <t>Omeprazole 20 mg ครั้งละ 1 เม็ด วันละครั้ง ก่อนอาหารเช้า 30-60 นาที ต่อเนื่องกัน 4-8 สัปดาห์</t>
        </is>
      </c>
      <c r="F87" s="34" t="inlineStr">
        <is>
          <t>Omeprazole 20 mg ครั้งละ 1 เม็ด วันละ 2 ครั้ง หลังอาหารเช้าและเย็น นาน 3 วัน</t>
        </is>
      </c>
      <c r="G87" s="34" t="inlineStr">
        <is>
          <t>Omeprazole 20 mg ครั้งละ 1 เม็ด รับประทานเฉพาะเวลามีอาการแสบร้อนกลางอก (PRN) โดยเคี้ยวยาให้ละเอียด</t>
        </is>
      </c>
      <c r="H87" s="34" t="inlineStr">
        <is>
          <t>Rabeprazole 20 mg ครั้งละ 1 เม็ด วันละครั้ง ก่อนนอน นาน 1 สัปดาห์</t>
        </is>
      </c>
      <c r="I87" s="33" t="inlineStr">
        <is>
          <t>2</t>
        </is>
      </c>
      <c r="J87" s="34"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35" t="n"/>
      <c r="L87" s="34" t="inlineStr">
        <is>
          <t>GERD</t>
        </is>
      </c>
      <c r="M87" s="35" t="inlineStr">
        <is>
          <t>Clinic</t>
        </is>
      </c>
      <c r="N87" s="34" t="inlineStr">
        <is>
          <t>ข้อ 3.3 Mock GI RxCU84</t>
        </is>
      </c>
      <c r="O87" s="35" t="inlineStr">
        <is>
          <t>Mock</t>
        </is>
      </c>
      <c r="P87" s="35" t="inlineStr">
        <is>
          <t>Mock RxCU84</t>
        </is>
      </c>
    </row>
    <row r="88" ht="13.2" customHeight="1" s="49">
      <c r="A88" s="33" t="n">
        <v>86</v>
      </c>
      <c r="B88"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35" t="n"/>
      <c r="D88" s="34"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34" t="inlineStr">
        <is>
          <t>ควรดื่มนมช็อกโกแลตหรือเครื่องดื่มผสมแอลกอฮอล์หลังอาหารเย็น เพื่อช่วยเคลือบแผลในหลอดอาหาร</t>
        </is>
      </c>
      <c r="F88" s="34"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34" t="inlineStr">
        <is>
          <t>แนะนำให้ออกกำลังกายอย่างหนักทันทีหลังมื้ออาหารเย็น เพื่อช่วยให้กระเพาะอาหารบีบตัวไล่แก๊สได้เร็วขึ้น</t>
        </is>
      </c>
      <c r="H88" s="34" t="inlineStr">
        <is>
          <t>แนะนำให้ดื่มน้ำเย็นปริมาณมากๆ ในระหว่างมื้ออาหาร เพื่อช่วยเจือจางกรดในกระเพาะอาหารไม่ให้ย้อนขึ้นไป</t>
        </is>
      </c>
      <c r="I88" s="33" t="inlineStr">
        <is>
          <t>3</t>
        </is>
      </c>
      <c r="J88" s="34"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35" t="n"/>
      <c r="L88" s="34" t="inlineStr">
        <is>
          <t>GERD</t>
        </is>
      </c>
      <c r="M88" s="35" t="inlineStr">
        <is>
          <t>Clinic</t>
        </is>
      </c>
      <c r="N88" s="34" t="inlineStr">
        <is>
          <t>ข้อ 3.4 Mock GI RxCU84</t>
        </is>
      </c>
      <c r="O88" s="35" t="inlineStr">
        <is>
          <t>Mock</t>
        </is>
      </c>
      <c r="P88" s="35" t="inlineStr">
        <is>
          <t>Mock RxCU84</t>
        </is>
      </c>
    </row>
    <row r="89" ht="13.2" customHeight="1" s="49">
      <c r="A89" s="33" t="n">
        <v>87</v>
      </c>
      <c r="B89"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35" t="n"/>
      <c r="D89" s="34" t="inlineStr">
        <is>
          <t>Proton pump inhibitors (เช่น Omeprazole)</t>
        </is>
      </c>
      <c r="E89" s="34" t="inlineStr">
        <is>
          <t>Calcium channel blockers (เช่น Amlodipine)</t>
        </is>
      </c>
      <c r="F89" s="34" t="inlineStr">
        <is>
          <t>Prokinetics (เช่น Domperidone)</t>
        </is>
      </c>
      <c r="G89" s="34" t="inlineStr">
        <is>
          <t>H2-receptor antagonists (เช่น Famotidine)</t>
        </is>
      </c>
      <c r="H89" s="34" t="inlineStr">
        <is>
          <t>Mucosal protectants (เช่น Sucralfate)</t>
        </is>
      </c>
      <c r="I89" s="33" t="inlineStr">
        <is>
          <t>2</t>
        </is>
      </c>
      <c r="J89" s="34"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35" t="n"/>
      <c r="L89" s="34" t="inlineStr">
        <is>
          <t>GERD</t>
        </is>
      </c>
      <c r="M89" s="35" t="inlineStr">
        <is>
          <t>Clinic</t>
        </is>
      </c>
      <c r="N89" s="34" t="inlineStr">
        <is>
          <t>ข้อ 3.5 Mock GI RxCU84</t>
        </is>
      </c>
      <c r="O89" s="35" t="inlineStr">
        <is>
          <t>Mock</t>
        </is>
      </c>
      <c r="P89" s="35" t="inlineStr">
        <is>
          <t>Mock RxCU84</t>
        </is>
      </c>
    </row>
    <row r="90" ht="13.2" customHeight="1" s="49">
      <c r="A90" s="33" t="n">
        <v>88</v>
      </c>
      <c r="B90"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35" t="n"/>
      <c r="D90" s="34" t="inlineStr">
        <is>
          <t>ทำให้ Pitavastatin หมดฤทธิ์</t>
        </is>
      </c>
      <c r="E90" s="34" t="inlineStr">
        <is>
          <t>ลดการดูดซึม Dolutegravir</t>
        </is>
      </c>
      <c r="F90" s="34" t="inlineStr">
        <is>
          <t>ทำให้ TDF เป็นพิษ</t>
        </is>
      </c>
      <c r="G90" s="34" t="inlineStr">
        <is>
          <t>เพิ่มระดับ 3TC</t>
        </is>
      </c>
      <c r="H90" s="34" t="inlineStr">
        <is>
          <t>ลดการขับออกของ Dolutegravir ทางไต</t>
        </is>
      </c>
      <c r="I90" s="33" t="inlineStr">
        <is>
          <t>2</t>
        </is>
      </c>
      <c r="J90" s="34"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35" t="n"/>
      <c r="L90" s="34" t="inlineStr">
        <is>
          <t>GERD</t>
        </is>
      </c>
      <c r="M90" s="35" t="inlineStr">
        <is>
          <t>Clinic</t>
        </is>
      </c>
      <c r="N90" s="34" t="inlineStr">
        <is>
          <t>ข้อ 4.1 Mock GI RxCU84</t>
        </is>
      </c>
      <c r="O90" s="35" t="inlineStr">
        <is>
          <t>Mock</t>
        </is>
      </c>
      <c r="P90" s="35" t="inlineStr">
        <is>
          <t>Mock RxCU84</t>
        </is>
      </c>
    </row>
    <row r="91" ht="13.2" customHeight="1" s="49">
      <c r="A91" s="33" t="n">
        <v>89</v>
      </c>
      <c r="B91"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35" t="n"/>
      <c r="D91" s="34" t="inlineStr">
        <is>
          <t>ให้รับประทานยาลดกรดและ Dolutegravir ร่วมกันพร้อมอาหารมื้อหลักทันทีเพื่อลดความเป็นกรดในกระเพาะ</t>
        </is>
      </c>
      <c r="E91" s="34"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34" t="inlineStr">
        <is>
          <t>ให้รับประทานยา Dolutegravir ในขนาดยาเพิ่มขึ้นเป็น 2 เท่าเฉพาะในวันที่ต้องใช้ยาลดกรด</t>
        </is>
      </c>
      <c r="G91" s="34" t="inlineStr">
        <is>
          <t>แนะนำให้เคี้ยวเม็ดยาลดกรดร่วมกับยาต้านไวรัสก่อนนอน เพื่อส่งเสริมการดูดซึมยาต้านไวรัส</t>
        </is>
      </c>
      <c r="H91" s="34" t="inlineStr">
        <is>
          <t>ให้ผู้ป่วยหยุดรับประทานยาต้านไวรัส Dolutegravir ไปก่อนชั่วคราวในระหว่างที่มีอาการของโรคกรดไหลย้อน</t>
        </is>
      </c>
      <c r="I91" s="33" t="inlineStr">
        <is>
          <t>2</t>
        </is>
      </c>
      <c r="J91" s="34"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35" t="n"/>
      <c r="L91" s="34" t="inlineStr">
        <is>
          <t>GERD</t>
        </is>
      </c>
      <c r="M91" s="35" t="inlineStr">
        <is>
          <t>Clinic</t>
        </is>
      </c>
      <c r="N91" s="34" t="inlineStr">
        <is>
          <t>ข้อ 4.2 Mock GI RxCU84</t>
        </is>
      </c>
      <c r="O91" s="35" t="inlineStr">
        <is>
          <t>Mock</t>
        </is>
      </c>
      <c r="P91" s="35" t="inlineStr">
        <is>
          <t>Mock RxCU84</t>
        </is>
      </c>
    </row>
    <row r="92" ht="13.2" customHeight="1" s="49">
      <c r="A92" s="33" t="n">
        <v>90</v>
      </c>
      <c r="B92"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35" t="n"/>
      <c r="D92" s="34"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34" t="inlineStr">
        <is>
          <t>ห้ามใช้ Omeprazole ร่วมกับ Dolutegravir เด็ดขาด เนื่องจากยาลดการทำงานของเอนไซม์ที่ใช้กำจัด Dolutegravir</t>
        </is>
      </c>
      <c r="F92" s="34" t="inlineStr">
        <is>
          <t>Omeprazole จะลดการดูดซึมของ Tenofovir (TDF) จนหมดสิ้น ทำให้ระดับยาต้านไวรัสไม่เพียงพอต่อการกดเชื้อ</t>
        </is>
      </c>
      <c r="G92" s="34" t="inlineStr">
        <is>
          <t>ยาปฏิชีวนะหรือยาต้านไวรัส 3TC จะเกิดการเสื่อมสภาพทันทีหาก pH ในกระเพาะอาหารเพิ่มขึ้นมากกว่า 5.0</t>
        </is>
      </c>
      <c r="H92" s="34" t="inlineStr">
        <is>
          <t>Omeprazole จะเพิ่มความเสี่ยงต่อการเกิดภาวะ Lactic acidosis จากยาต้านไวรัสกลุ่ม NRTIs</t>
        </is>
      </c>
      <c r="I92" s="33" t="inlineStr">
        <is>
          <t>1</t>
        </is>
      </c>
      <c r="J92" s="34"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35" t="n"/>
      <c r="L92" s="34" t="inlineStr">
        <is>
          <t>GERD</t>
        </is>
      </c>
      <c r="M92" s="35" t="inlineStr">
        <is>
          <t>Clinic</t>
        </is>
      </c>
      <c r="N92" s="34" t="inlineStr">
        <is>
          <t>ข้อ 4.3 Mock GI RxCU84</t>
        </is>
      </c>
      <c r="O92" s="35" t="inlineStr">
        <is>
          <t>Mock</t>
        </is>
      </c>
      <c r="P92" s="35" t="inlineStr">
        <is>
          <t>Mock RxCU84</t>
        </is>
      </c>
    </row>
    <row r="93" ht="13.2" customHeight="1" s="49">
      <c r="A93" s="33" t="n">
        <v>91</v>
      </c>
      <c r="B93"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35" t="n"/>
      <c r="D93" s="34" t="inlineStr">
        <is>
          <t>ยาระคายเคืองกระเพาะโดยตรง (Direct irritation) และยับยั้งเอนไซม์ COX-2 ทำให้ร่างกายสร้างกรดมากขึ้น</t>
        </is>
      </c>
      <c r="E93" s="34"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34" t="inlineStr">
        <is>
          <t>ยาไปกระตุ้นการทำงานของ parietal cells ในการหลั่งกรดไฮโดรคลอริก ผ่านทางกระบวนการกระตุ้น Histamine-2 receptors</t>
        </is>
      </c>
      <c r="G93" s="34" t="inlineStr">
        <is>
          <t>ยาปฏิชีวนะหรือยาแก้ปวด Diclofenac ทำให้เกิดภาวะติดเชื้อแบคทีเรีย H. pylori ในกระเพาะอาหารได้ง่ายขึ้น</t>
        </is>
      </c>
      <c r="H93" s="34" t="inlineStr">
        <is>
          <t>ยาไปเพิ่มการบีบตัวของกระเพาะอาหารอย่างรุนแรง ส่งผลให้กรดเข้มข้นไหลย้อนกลับทำลายเนื้อเยื่อ</t>
        </is>
      </c>
      <c r="I93" s="33" t="inlineStr">
        <is>
          <t>2</t>
        </is>
      </c>
      <c r="J93" s="34"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35" t="n"/>
      <c r="L93" s="34" t="inlineStr">
        <is>
          <t>Dyspepsia &amp; PUD</t>
        </is>
      </c>
      <c r="M93" s="35" t="inlineStr">
        <is>
          <t>Clinic</t>
        </is>
      </c>
      <c r="N93" s="34" t="inlineStr">
        <is>
          <t>ข้อ 5.1 Mock GI RxCU84</t>
        </is>
      </c>
      <c r="O93" s="35" t="inlineStr">
        <is>
          <t>Mock</t>
        </is>
      </c>
      <c r="P93" s="35" t="inlineStr">
        <is>
          <t>Mock RxCU84</t>
        </is>
      </c>
    </row>
    <row r="94" ht="13.2" customHeight="1" s="49">
      <c r="A94" s="33" t="n">
        <v>92</v>
      </c>
      <c r="B94"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35" t="n"/>
      <c r="D94" s="34" t="inlineStr">
        <is>
          <t>แนะนำให้เปลี่ยนจาก Diclofenac เป็น Naproxen 250 mg รับประทานวันละ 2 ครั้ง ทันที</t>
        </is>
      </c>
      <c r="E94" s="34"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34" t="inlineStr">
        <is>
          <t>แนะนำให้เพิ่มขนาดการรับประทาน Tolperisone เป็น 150 mg วันละ 3 ครั้ง และคงการทาน Diclofenac ร่วมด้วย</t>
        </is>
      </c>
      <c r="G94" s="34" t="inlineStr">
        <is>
          <t>แนะนำให้รับประทาน Diclofenac ห่างจากเครื่องดื่มแอลกอฮอล์อย่างน้อย 8 ชั่วโมง โดยใช้ยาสูตรเดิมต่อไป</t>
        </is>
      </c>
      <c r="H94" s="34" t="inlineStr">
        <is>
          <t>แนะนำให้ใช้ยาแก้ปวดกลุ่มสเตียรอยด์ (Steroids) ชนิดรับประทานทดแทนเพื่อความปลอดภัยต่อกระเพาะอาหาร</t>
        </is>
      </c>
      <c r="I94" s="33" t="inlineStr">
        <is>
          <t>2</t>
        </is>
      </c>
      <c r="J94" s="34"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35" t="n"/>
      <c r="L94" s="34" t="inlineStr">
        <is>
          <t>Dyspepsia &amp; PUD</t>
        </is>
      </c>
      <c r="M94" s="35" t="inlineStr">
        <is>
          <t>Clinic</t>
        </is>
      </c>
      <c r="N94" s="34" t="inlineStr">
        <is>
          <t>ข้อ 5.2 Mock GI RxCU84</t>
        </is>
      </c>
      <c r="O94" s="35" t="inlineStr">
        <is>
          <t>Mock</t>
        </is>
      </c>
      <c r="P94" s="35" t="inlineStr">
        <is>
          <t>Mock RxCU84</t>
        </is>
      </c>
    </row>
    <row r="95" ht="13.2" customHeight="1" s="49">
      <c r="A95" s="33" t="n">
        <v>93</v>
      </c>
      <c r="B95"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35" t="n"/>
      <c r="D95" s="34" t="inlineStr">
        <is>
          <t>ออกฤทธิ์จับตัวรับ H2 อาการข้างเคียงคือทำให้เกิดผื่นแพ้แสง; ห้ามใช้ในคนไข้โรคหัวใจล้มเหลว</t>
        </is>
      </c>
      <c r="E95" s="34"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34" t="inlineStr">
        <is>
          <t>ออกฤทธิ์บลอค Proton pump; อาการข้างเคียงคืออาการปวดศีรษะ; ห้ามใช้ในผู้ป่วยโรคตับแข็ง</t>
        </is>
      </c>
      <c r="G95" s="34" t="inlineStr">
        <is>
          <t>เป็นสารเคลือบแผลกระเพาะอาหาร; อาการข้างเคียงคือทำให้อุจจาระสีดำเข้ม; ห้ามใช้ในคนไข้ที่เป็นโรคไตวาย</t>
        </is>
      </c>
      <c r="H95" s="34" t="inlineStr">
        <is>
          <t>เป็นยากระตุ้นการหลั่งเอนไซม์ amylase; อาการข้างเคียงคือน้ำตาลในเลือดต่ำ; ห้ามใช้ร่วมกับอินซูลิน</t>
        </is>
      </c>
      <c r="I95" s="33" t="inlineStr">
        <is>
          <t>2</t>
        </is>
      </c>
      <c r="J95" s="34"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35" t="n"/>
      <c r="L95" s="34" t="inlineStr">
        <is>
          <t>Dyspepsia &amp; PUD</t>
        </is>
      </c>
      <c r="M95" s="35" t="inlineStr">
        <is>
          <t>Clinic</t>
        </is>
      </c>
      <c r="N95" s="34" t="inlineStr">
        <is>
          <t>ข้อ 5.3 Mock GI RxCU84</t>
        </is>
      </c>
      <c r="O95" s="35" t="inlineStr">
        <is>
          <t>Mock</t>
        </is>
      </c>
      <c r="P95" s="35" t="inlineStr">
        <is>
          <t>Mock RxCU84</t>
        </is>
      </c>
    </row>
    <row r="96" ht="13.2" customHeight="1" s="49">
      <c r="A96" s="33" t="n">
        <v>94</v>
      </c>
      <c r="B96"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35" t="n"/>
      <c r="D96" s="34" t="inlineStr">
        <is>
          <t>อาการปวดแสบบริเวณหน้าอกลามไปถึงไหล่ซ้าย</t>
        </is>
      </c>
      <c r="E96" s="34"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34" t="inlineStr">
        <is>
          <t>อาการแสบร้อนที่ผิวหนังบริเวณที่ปวดกล้ามเนื้อ</t>
        </is>
      </c>
      <c r="G96" s="34" t="inlineStr">
        <is>
          <t>อาการอ่อนเพลียเล็กน้อยหลังจากทำงานเกษตรกลางแดดจัด</t>
        </is>
      </c>
      <c r="H96" s="34" t="inlineStr">
        <is>
          <t>อาการท้องอืด ท้องเฟ้อ มีลมในกระเพาะอาหารหลังตื่นนอนตอนเช้า</t>
        </is>
      </c>
      <c r="I96" s="33" t="inlineStr">
        <is>
          <t>2</t>
        </is>
      </c>
      <c r="J96" s="34"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35" t="n"/>
      <c r="L96" s="34" t="inlineStr">
        <is>
          <t>Dyspepsia &amp; PUD</t>
        </is>
      </c>
      <c r="M96" s="35" t="inlineStr">
        <is>
          <t>Clinic</t>
        </is>
      </c>
      <c r="N96" s="34" t="inlineStr">
        <is>
          <t>ข้อ 5.4 Mock GI RxCU84</t>
        </is>
      </c>
      <c r="O96" s="35" t="inlineStr">
        <is>
          <t>Mock</t>
        </is>
      </c>
      <c r="P96" s="35" t="inlineStr">
        <is>
          <t>Mock RxCU84</t>
        </is>
      </c>
    </row>
    <row r="97" ht="13.2" customHeight="1" s="49">
      <c r="A97" s="33" t="n">
        <v>95</v>
      </c>
      <c r="B97"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35" t="n"/>
      <c r="D97" s="34" t="inlineStr">
        <is>
          <t>5-HT3 antagonist</t>
        </is>
      </c>
      <c r="E97" s="34" t="inlineStr">
        <is>
          <t>Antihistamine / Anticholinergic</t>
        </is>
      </c>
      <c r="F97" s="34" t="inlineStr">
        <is>
          <t>Dopamine D2 antagonist</t>
        </is>
      </c>
      <c r="G97" s="34" t="inlineStr">
        <is>
          <t>Benzodiazepines (Anticipatory emesis)</t>
        </is>
      </c>
      <c r="H97" s="34" t="inlineStr">
        <is>
          <t>Neurokinin-1 (NK1) receptor antagonist</t>
        </is>
      </c>
      <c r="I97" s="33" t="inlineStr">
        <is>
          <t>3</t>
        </is>
      </c>
      <c r="J97" s="34"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35" t="n"/>
      <c r="L97" s="34" t="inlineStr">
        <is>
          <t>Dyspepsia &amp; PUD</t>
        </is>
      </c>
      <c r="M97" s="35" t="inlineStr">
        <is>
          <t>Clinic</t>
        </is>
      </c>
      <c r="N97" s="34" t="inlineStr">
        <is>
          <t>ข้อ 5.5 Mock GI RxCU84</t>
        </is>
      </c>
      <c r="O97" s="35" t="inlineStr">
        <is>
          <t>Mock</t>
        </is>
      </c>
      <c r="P97" s="35" t="inlineStr">
        <is>
          <t>Mock RxCU84</t>
        </is>
      </c>
    </row>
    <row r="98" ht="13.2" customHeight="1" s="49">
      <c r="A98" s="33" t="n">
        <v>96</v>
      </c>
      <c r="B98"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35" t="n"/>
      <c r="D98" s="34" t="inlineStr">
        <is>
          <t>Domperidone ออกฤทธิ์ที่ 5-HT3 receptor จึงไม่มีผลต่อ CNS</t>
        </is>
      </c>
      <c r="E98" s="34" t="inlineStr">
        <is>
          <t>Domperidone ผ่าน blood-brain barrier (BBB) ได้น้อยกว่า Metoclopramide จึงมีโอกาสเกิด extrapyramidal symptoms (EPS) และผลข้างเคียงทาง CNS น้อยกว่า</t>
        </is>
      </c>
      <c r="F98" s="34" t="inlineStr">
        <is>
          <t>Domperidone ไม่มีผลต่อระดับ prolactin เลย</t>
        </is>
      </c>
      <c r="G98" s="34" t="inlineStr">
        <is>
          <t>Metoclopramide ไม่ผ่าน BBB จึงปลอดภัยกว่าในการใช้ระยะยาว</t>
        </is>
      </c>
      <c r="H98" s="34" t="inlineStr">
        <is>
          <t>ทั้งสองตัวมี safety profile เหมือนกันทุกประการ</t>
        </is>
      </c>
      <c r="I98" s="33" t="inlineStr">
        <is>
          <t>2</t>
        </is>
      </c>
      <c r="J98" s="34"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35" t="n"/>
      <c r="L98" s="34" t="inlineStr">
        <is>
          <t>Dyspepsia &amp; PUD</t>
        </is>
      </c>
      <c r="M98" s="35" t="inlineStr">
        <is>
          <t>Clinic</t>
        </is>
      </c>
      <c r="N98" s="34" t="inlineStr">
        <is>
          <t>ข้อ 5.6 Mock GI RxCU84</t>
        </is>
      </c>
      <c r="O98" s="35" t="inlineStr">
        <is>
          <t>Mock</t>
        </is>
      </c>
      <c r="P98" s="35" t="inlineStr">
        <is>
          <t>Mock RxCU84</t>
        </is>
      </c>
    </row>
    <row r="99" ht="13.2" customHeight="1" s="49">
      <c r="A99" s="33" t="n">
        <v>97</v>
      </c>
      <c r="B99"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35" t="n"/>
      <c r="D99" s="34" t="inlineStr">
        <is>
          <t>ควรรับประทานพร้อมอาหารที่มีไขมันสูงเพื่อเพิ่มการดูดซึม</t>
        </is>
      </c>
      <c r="E99" s="34" t="inlineStr">
        <is>
          <t>ไม่ควรใช้ติดต่อกันนานเกิน 12 สัปดาห์ เนื่องจากเพิ่มความเสี่ยง tardive dyskinesia ซึ่งอาจเป็นแบบถาวร</t>
        </is>
      </c>
      <c r="F99" s="34" t="inlineStr">
        <is>
          <t>สามารถใช้ร่วมกับแอลกอฮอล์ได้อย่างปลอดภัยโดยไม่มีผลเสริมฤทธิ์กดประสาท</t>
        </is>
      </c>
      <c r="G99" s="34" t="inlineStr">
        <is>
          <t>ไม่มีผลต่อระบบประสาทส่วนกลางจึงใช้ในผู้ป่วย Parkinson’s disease ได้อย่างปลอดภัย</t>
        </is>
      </c>
      <c r="H99" s="34" t="inlineStr">
        <is>
          <t>ไม่จำเป็นต้องปรับขนาดยาในผู้ป่วยที่มีการทำงานของไตบกพร่อง</t>
        </is>
      </c>
      <c r="I99" s="33" t="inlineStr">
        <is>
          <t>2</t>
        </is>
      </c>
      <c r="J99" s="34"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35" t="n"/>
      <c r="L99" s="34" t="inlineStr">
        <is>
          <t>Dyspepsia &amp; PUD</t>
        </is>
      </c>
      <c r="M99" s="35" t="inlineStr">
        <is>
          <t>Clinic</t>
        </is>
      </c>
      <c r="N99" s="34" t="inlineStr">
        <is>
          <t>ข้อ 5.7 Mock GI RxCU84</t>
        </is>
      </c>
      <c r="O99" s="35" t="inlineStr">
        <is>
          <t>Mock</t>
        </is>
      </c>
      <c r="P99" s="35" t="inlineStr">
        <is>
          <t>Mock RxCU84</t>
        </is>
      </c>
    </row>
    <row r="100" ht="13.2" customHeight="1" s="49">
      <c r="A100" s="33" t="n">
        <v>98</v>
      </c>
      <c r="B100"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35" t="n"/>
      <c r="D100" s="34" t="inlineStr">
        <is>
          <t>Low emetogenic potential (โอกาสเกิดอาการร้อยละ 10–30)</t>
        </is>
      </c>
      <c r="E100" s="34" t="inlineStr">
        <is>
          <t>Moderate emetogenic potential (โอกาสเกิดอาการร้อยละ 30–90)</t>
        </is>
      </c>
      <c r="F100" s="34" t="inlineStr">
        <is>
          <t>High emetogenic potential</t>
        </is>
      </c>
      <c r="G100" s="34" t="inlineStr">
        <is>
          <t>Minimal emetogenic potential</t>
        </is>
      </c>
      <c r="H100" s="34" t="inlineStr">
        <is>
          <t>Sub-therapeutic emetogenic potential (ไม่มีผลต่อการกระตุ้นอาการอาเจียน)</t>
        </is>
      </c>
      <c r="I100" s="33" t="inlineStr">
        <is>
          <t>3</t>
        </is>
      </c>
      <c r="J100" s="34" t="inlineStr">
        <is>
          <t>✅ คำตอบที่ถูกต้อง: ตามที่ระบุในคอลัมน์เฉลย
💡 Background:
NSAID-induced gastropathy เกิดจากการยับยั้ง COX-1 ลดการสร้าง Prostaglandin ที่ปกป้องเยื่อบุกระเพาะ ทำให้เยื่อบุกระเพาะบางลง เกิด erosion และ ulcer ได้ ปัจจัยเสี่ยงสูง: อายุ &gt;65 ปี, ประวัติ ulcer, ใช้ร่วมกับ Aspirin/Warfarin/Corticosteroid
🎯 ทำไมข้อนี้ถึงถูก:
คำตอบสอดคล้องกับ evidence-based NSAID gastroprotection strategy
📖 Guideline อ้างอิง:
American College of Gastroenterology Clinical Guideline: Diagnosis and Management of Gastroesophageal Reflux Disease 2022
📌 จุดจำก่อนสอบ:
NSAID + high risk → PPI ป้องกัน; หรือเปลี่ยนเป็น Selective COX-2 inhibitor (Celecoxib)</t>
        </is>
      </c>
      <c r="K100" s="35" t="n"/>
      <c r="L100" s="34" t="inlineStr">
        <is>
          <t>Nausea and vomiting</t>
        </is>
      </c>
      <c r="M100" s="35" t="inlineStr">
        <is>
          <t>Clinic</t>
        </is>
      </c>
      <c r="N100" s="34" t="inlineStr">
        <is>
          <t>ข้อ 6.1 Mock GI RxCU84</t>
        </is>
      </c>
      <c r="O100" s="35" t="inlineStr">
        <is>
          <t>Mock</t>
        </is>
      </c>
      <c r="P100" s="35" t="inlineStr">
        <is>
          <t>Mock RxCU84</t>
        </is>
      </c>
    </row>
    <row r="101" ht="13.2" customHeight="1" s="49">
      <c r="A101" s="33" t="n">
        <v>99</v>
      </c>
      <c r="B101"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35" t="n"/>
      <c r="D101" s="34" t="inlineStr">
        <is>
          <t>เหมาะสม เนื่องจาก Ondansetron เป็นยากลุ่ม 5-HT3 antagonist ที่มีประสิทธิภาพสูงสุดครอบคลุมทั้งระยะเฉียบพลันและระยะช้า</t>
        </is>
      </c>
      <c r="E101" s="34"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34" t="inlineStr">
        <is>
          <t>เหมาะสม แต่ควรเปลี่ยนช่องทางการบริหารยาเป็นชนิดเม็ดรับประทาน (Oral tablet) เพื่อผลการรักษาที่ดีกว่า</t>
        </is>
      </c>
      <c r="G101" s="34" t="inlineStr">
        <is>
          <t>ไม่เหมาะสม เนื่องจากควรใช้เฉพาะยาปฏิชีวนะและยาลดกรด Omeprazole ในการป้องกันอาการอาเจียนเท่านั้น</t>
        </is>
      </c>
      <c r="H101" s="34" t="inlineStr">
        <is>
          <t>เหมาะสม แต่ต้องบริหารยาร่วมกับสารน้ำทางหลอดเลือดดำปริมาณมากเพียงอย่างเดียวโดยไม่ต้องให้ยาอื่นเพิ่ม</t>
        </is>
      </c>
      <c r="I101" s="33" t="inlineStr">
        <is>
          <t>2</t>
        </is>
      </c>
      <c r="J101" s="34" t="inlineStr">
        <is>
          <t>✅ คำตอบที่ถูกต้อง: ตามที่ระบุในคอลัมน์เฉลย
💡 Background:
Domperidone ดูดซึมได้ดีในสภาพแวดล้อมที่มีกรด (กระเพาะอาหาร pH ต่ำ) การใช้ร่วมกับ Antacids หรือ Antisecretory drugs (H2-blocker, PPI) ที่เพิ่ม gastric pH จะลดการดูดซึม Domperidone ลง ตาม Micromedex แนะนำให้หลีกเลี่ยงการใช้ร่วมกัน
🎯 ทำไมข้อนี้ถึงถูก:
Domperidone มีการดูดซึมลดลงเมื่อใช้ร่วมกับ antacids หรือ antisecretory drugs ควรให้ Domperidone ก่อนอาหาร 15-30 นาที และหลีกเลี่ยงการให้พร้อมกับยาลดกรด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Antacid/PPI → ลดการดูดซึม Domperidone; ให้ Domperidone ก่อนอาหาร 15-30 นาที</t>
        </is>
      </c>
      <c r="K101" s="35" t="n"/>
      <c r="L101" s="34" t="inlineStr">
        <is>
          <t>Nausea and vomiting</t>
        </is>
      </c>
      <c r="M101" s="35" t="inlineStr">
        <is>
          <t>Clinic</t>
        </is>
      </c>
      <c r="N101" s="34" t="inlineStr">
        <is>
          <t>ข้อ 6.2 Mock GI RxCU84</t>
        </is>
      </c>
      <c r="O101" s="35" t="inlineStr">
        <is>
          <t>Mock</t>
        </is>
      </c>
      <c r="P101" s="35" t="inlineStr">
        <is>
          <t>Mock RxCU84</t>
        </is>
      </c>
    </row>
    <row r="102" ht="13.2" customHeight="1" s="49">
      <c r="A102" s="33" t="n">
        <v>100</v>
      </c>
      <c r="B102"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35" t="n"/>
      <c r="D102" s="34" t="inlineStr">
        <is>
          <t>อาการเริ่มแสดงหลังรับยา 1 ชั่วโมง; ยาที่มีบทบาทหลักคือยาชาเฉพาะที่ Lidocaine</t>
        </is>
      </c>
      <c r="E102" s="34"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34" t="inlineStr">
        <is>
          <t>อาการเริ่มแสดงในสัปดาห์ที่สามหลังให้ยา; ยาที่มีบทบาทหลักคือยากระตุ้นการบีบตัวของทางเดินอาหาร Domperidone</t>
        </is>
      </c>
      <c r="G102" s="34" t="inlineStr">
        <is>
          <t>อาการเริ่มแสดงในช่วงก่อนได้รับยาเคมีบำบัดรอบถัดไป; ยาที่มีบทบาทหลักคือยากลุ่ม Benzodiazepines เช่น Lorazepam</t>
        </is>
      </c>
      <c r="H102" s="34" t="inlineStr">
        <is>
          <t>อาการเริ่มแสดงทันทีหลังถอดสายน้ำเกลือเคมีบำบัด; ยาที่มีบทบาทหลักคือยาลดกรดชนิดน้ำ Antacid</t>
        </is>
      </c>
      <c r="I102" s="33" t="inlineStr">
        <is>
          <t>2</t>
        </is>
      </c>
      <c r="J102" s="34" t="inlineStr">
        <is>
          <t>✅ คำตอบที่ถูกต้อง: ตามที่ระบุในคอลัมน์เฉลย
💡 Background:
Standard triple therapy สำหรับ H. pylori: PPI (standard dose BID) + Clarithromycin 500 mg BID + Amoxicillin 1000 mg BID นาน 14 วัน อัตรา eradication ~80-85% ในพื้นที่ที่ยังไม่ดื้อ Clarithromycin
🎯 ทำไมข้อนี้ถึงถูก:
คำตอบสอดคล้องกับ H. pylori eradication regimen — ขนาดยา ระยะเวลา หรือการใช้ยาร่วม
📖 Guideline อ้างอิง:
American College of Gastroenterology Clinical Guideline: Treatment of Helicobacter pylori Infection 2017
📌 จุดจำก่อนสอบ:
Triple therapy 14 วัน &gt; 7 วัน; เช็ค eradication ด้วย UBT หรือ stool antigen ≥4 สัปดาห์หลังหยุดยา</t>
        </is>
      </c>
      <c r="K102" s="35" t="n"/>
      <c r="L102" s="34" t="inlineStr">
        <is>
          <t>Nausea and vomiting</t>
        </is>
      </c>
      <c r="M102" s="35" t="inlineStr">
        <is>
          <t>Clinic</t>
        </is>
      </c>
      <c r="N102" s="34" t="inlineStr">
        <is>
          <t>ข้อ 6.5 Mock GI RxCU84</t>
        </is>
      </c>
      <c r="O102" s="35" t="inlineStr">
        <is>
          <t>Mock</t>
        </is>
      </c>
      <c r="P102" s="35" t="inlineStr">
        <is>
          <t>Mock RxCU84</t>
        </is>
      </c>
    </row>
    <row r="103" ht="13.2" customHeight="1" s="49">
      <c r="A103" s="33" t="n">
        <v>101</v>
      </c>
      <c r="B103"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35" t="n"/>
      <c r="D103" s="34"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34" t="inlineStr">
        <is>
          <t>ผู้สูงอายุไม่มีความเสี่ยงพิเศษใดๆ เพิ่มเติมจาก D2 antagonist</t>
        </is>
      </c>
      <c r="F103" s="34" t="inlineStr">
        <is>
          <t>ควรเพิ่มขนาด Metoclopramide เป็น 2 เท่าในผู้สูงอายุเพื่อผลการรักษาที่ดีขึ้น</t>
        </is>
      </c>
      <c r="G103" s="34" t="inlineStr">
        <is>
          <t>Metoclopramide ปลอดภัยกว่าในผู้สูงอายุเมื่อเทียบกับผู้ป่วยอายุน้อย</t>
        </is>
      </c>
      <c r="H103" s="34" t="inlineStr">
        <is>
          <t>ไม่จำเป็นต้องคำนึงถึงการทำงานของไตในการให้ Metoclopramide ในผู้สูงอายุ</t>
        </is>
      </c>
      <c r="I103" s="33" t="inlineStr">
        <is>
          <t>1</t>
        </is>
      </c>
      <c r="J103" s="34"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35" t="n"/>
      <c r="L103" s="34" t="inlineStr">
        <is>
          <t>Nausea and vomiting</t>
        </is>
      </c>
      <c r="M103" s="35" t="inlineStr">
        <is>
          <t>Clinic</t>
        </is>
      </c>
      <c r="N103" s="34" t="inlineStr">
        <is>
          <t>ข้อ 6.6 Mock GI RxCU84</t>
        </is>
      </c>
      <c r="O103" s="35" t="inlineStr">
        <is>
          <t>Mock</t>
        </is>
      </c>
      <c r="P103" s="35" t="inlineStr">
        <is>
          <t>Mock RxCU84</t>
        </is>
      </c>
    </row>
    <row r="104" ht="13.2" customHeight="1" s="49">
      <c r="A104" s="33" t="n">
        <v>102</v>
      </c>
      <c r="B104"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35" t="n"/>
      <c r="D104" s="34" t="inlineStr">
        <is>
          <t>เป็น acute emesis เพิ่มขนาด 5-HT3 antagonist</t>
        </is>
      </c>
      <c r="E104" s="34" t="inlineStr">
        <is>
          <t>เป็น delayed emesis เพิ่ม NK-1 antagonist</t>
        </is>
      </c>
      <c r="F104" s="34" t="inlineStr">
        <is>
          <t>เป็น Anticipatory emesis พิจารณาให้ Benzodiazepine (เช่น Lorazepam)</t>
        </is>
      </c>
      <c r="G104" s="34" t="inlineStr">
        <is>
          <t>เป็นผลจาก motion sickness ระหว่างเดินทางมาโรงพยาบาล ให้ Dimenhydrinate</t>
        </is>
      </c>
      <c r="H104" s="34" t="inlineStr">
        <is>
          <t>ไม่ต้องรักษาเพราะเป็นอาการทางจิตใจที่ไม่เกี่ยวกับเภสัชวิทยา</t>
        </is>
      </c>
      <c r="I104" s="33" t="inlineStr">
        <is>
          <t>3</t>
        </is>
      </c>
      <c r="J104" s="34"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35" t="n"/>
      <c r="L104" s="34" t="inlineStr">
        <is>
          <t>Nausea and vomiting</t>
        </is>
      </c>
      <c r="M104" s="35" t="inlineStr">
        <is>
          <t>Clinic</t>
        </is>
      </c>
      <c r="N104" s="34" t="inlineStr">
        <is>
          <t>ข้อ 6.7 Mock GI RxCU84</t>
        </is>
      </c>
      <c r="O104" s="35" t="inlineStr">
        <is>
          <t>Mock</t>
        </is>
      </c>
      <c r="P104" s="35" t="inlineStr">
        <is>
          <t>Mock RxCU84</t>
        </is>
      </c>
    </row>
    <row r="105" ht="13.2" customHeight="1" s="49">
      <c r="A105" s="33" t="n">
        <v>103</v>
      </c>
      <c r="B105"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35" t="n"/>
      <c r="D105" s="34" t="inlineStr">
        <is>
          <t>Grade I</t>
        </is>
      </c>
      <c r="E105" s="34" t="inlineStr">
        <is>
          <t>Grade II</t>
        </is>
      </c>
      <c r="F105" s="34" t="inlineStr">
        <is>
          <t>Grade III</t>
        </is>
      </c>
      <c r="G105" s="34" t="inlineStr">
        <is>
          <t>Grade IV</t>
        </is>
      </c>
      <c r="H105" s="34" t="inlineStr">
        <is>
          <t>External hemorrhoid (ไม่ใช้ระบบ grade I–IV)</t>
        </is>
      </c>
      <c r="I105" s="33" t="inlineStr">
        <is>
          <t>3</t>
        </is>
      </c>
      <c r="J105" s="34"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35" t="n"/>
      <c r="L105" s="34" t="inlineStr">
        <is>
          <t>Diarrhea &amp; Constipation</t>
        </is>
      </c>
      <c r="M105" s="35" t="inlineStr">
        <is>
          <t>Clinic</t>
        </is>
      </c>
      <c r="N105" s="34" t="inlineStr">
        <is>
          <t>ข้อ 7.1 Mock GI RxCU84</t>
        </is>
      </c>
      <c r="O105" s="35" t="inlineStr">
        <is>
          <t>Mock</t>
        </is>
      </c>
      <c r="P105" s="35" t="inlineStr">
        <is>
          <t>Mock RxCU84</t>
        </is>
      </c>
    </row>
    <row r="106" ht="13.2" customHeight="1" s="49">
      <c r="A106" s="33" t="n">
        <v>104</v>
      </c>
      <c r="B106"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35" t="n"/>
      <c r="D106" s="34" t="inlineStr">
        <is>
          <t>ส่งต่อทำ colonoscopy ทันทีทุกกรณีเพราะมีเลือดออก</t>
        </is>
      </c>
      <c r="E106" s="34" t="inlineStr">
        <is>
          <t>ประเมินแล้วไม่มี red flag ชัดเจน จึงเริ่มดูแลแบบ conservative ที่ร้านยาได้ พร้อมแนะนำสัญญาณอันตรายที่ต้องกลับมาพบแพทย์</t>
        </is>
      </c>
      <c r="F106" s="34" t="inlineStr">
        <is>
          <t>จ่ายยาปฏิชีวนะชนิดรับประทานเพื่อกันติดเชื้อ</t>
        </is>
      </c>
      <c r="G106" s="34" t="inlineStr">
        <is>
          <t>แนะนำผ่าตัดริดสีดวงทันที</t>
        </is>
      </c>
      <c r="H106" s="34" t="inlineStr">
        <is>
          <t>หยุดสังเกตอาการเองที่บ้านนาน 3 เดือน โดยไม่ให้คำแนะนำหรือ warning signs ใด ๆ</t>
        </is>
      </c>
      <c r="I106" s="33" t="inlineStr">
        <is>
          <t>2</t>
        </is>
      </c>
      <c r="J106" s="34"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35" t="n"/>
      <c r="L106" s="34" t="inlineStr">
        <is>
          <t>Diarrhea &amp; Constipation</t>
        </is>
      </c>
      <c r="M106" s="35" t="inlineStr">
        <is>
          <t>Clinic</t>
        </is>
      </c>
      <c r="N106" s="34" t="inlineStr">
        <is>
          <t>ข้อ 7.2 Mock GI RxCU84</t>
        </is>
      </c>
      <c r="O106" s="35" t="inlineStr">
        <is>
          <t>Mock</t>
        </is>
      </c>
      <c r="P106" s="35" t="inlineStr">
        <is>
          <t>Mock RxCU84</t>
        </is>
      </c>
    </row>
    <row r="107" ht="13.2" customHeight="1" s="49">
      <c r="A107" s="33" t="n">
        <v>105</v>
      </c>
      <c r="B107"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35" t="n"/>
      <c r="D107" s="34" t="inlineStr">
        <is>
          <t>Rubber band ligation</t>
        </is>
      </c>
      <c r="E107" s="34" t="inlineStr">
        <is>
          <t>Topical hydrocortisone + lidocaine suppository</t>
        </is>
      </c>
      <c r="F107" s="34" t="inlineStr">
        <is>
          <t>Dietary &amp; behavioral modification (เพิ่มใยอาหาร + ดื่มน้ำ + ปรับพฤติกรรมขับถ่าย)</t>
        </is>
      </c>
      <c r="G107" s="34" t="inlineStr">
        <is>
          <t>Hemorrhoidectomy</t>
        </is>
      </c>
      <c r="H107" s="34" t="inlineStr">
        <is>
          <t>จ่ายยาปฏิชีวนะชนิดรับประทานเพื่อป้องกันการติดเชื้อ</t>
        </is>
      </c>
      <c r="I107" s="33" t="inlineStr">
        <is>
          <t>3</t>
        </is>
      </c>
      <c r="J107" s="34"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ยาเหน็บริดสีดวง = บรรเทาอาการชั่วคราว; ห้ามใช้ระยะยาวเพราะ steroid component</t>
        </is>
      </c>
      <c r="K107" s="35" t="n"/>
      <c r="L107" s="34" t="inlineStr">
        <is>
          <t>Diarrhea &amp; Constipation</t>
        </is>
      </c>
      <c r="M107" s="35" t="inlineStr">
        <is>
          <t>Clinic</t>
        </is>
      </c>
      <c r="N107" s="34" t="inlineStr">
        <is>
          <t>ข้อ 7.3 Mock GI RxCU84</t>
        </is>
      </c>
      <c r="O107" s="35" t="inlineStr">
        <is>
          <t>Mock</t>
        </is>
      </c>
      <c r="P107" s="35" t="inlineStr">
        <is>
          <t>Mock RxCU84</t>
        </is>
      </c>
    </row>
    <row r="108" ht="13.2" customHeight="1" s="49">
      <c r="A108" s="33" t="n">
        <v>106</v>
      </c>
      <c r="B108"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35" t="n"/>
      <c r="D108" s="34" t="inlineStr">
        <is>
          <t>Senna + แนะนำใช้เฉพาะเวลาปวด</t>
        </is>
      </c>
      <c r="E108" s="34" t="inlineStr">
        <is>
          <t>Psyllium (bulk-forming) + แนะนำดื่มน้ำตามให้พอ และใช้ต่อเนื่อง ≥ 6 สัปดาห์</t>
        </is>
      </c>
      <c r="F108" s="34" t="inlineStr">
        <is>
          <t>Bisacodyl + แนะนำใช้ก่อนนอนทุกคืนถาวร</t>
        </is>
      </c>
      <c r="G108" s="34" t="inlineStr">
        <is>
          <t>Glycerin suppository + แนะนำสวนทุกเช้า</t>
        </is>
      </c>
      <c r="H108" s="34" t="inlineStr">
        <is>
          <t>Lactulose + แนะนำใช้เฉพาะเมื่อมีอาการปวดเท่านั้น</t>
        </is>
      </c>
      <c r="I108" s="33" t="inlineStr">
        <is>
          <t>2</t>
        </is>
      </c>
      <c r="J108" s="34"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35" t="n"/>
      <c r="L108" s="34" t="inlineStr">
        <is>
          <t>Diarrhea &amp; Constipation</t>
        </is>
      </c>
      <c r="M108" s="35" t="inlineStr">
        <is>
          <t>Clinic</t>
        </is>
      </c>
      <c r="N108" s="34" t="inlineStr">
        <is>
          <t>ข้อ 7.4 Mock GI RxCU84</t>
        </is>
      </c>
      <c r="O108" s="35" t="inlineStr">
        <is>
          <t>Mock</t>
        </is>
      </c>
      <c r="P108" s="35" t="inlineStr">
        <is>
          <t>Mock RxCU84</t>
        </is>
      </c>
    </row>
    <row r="109" ht="13.2" customHeight="1" s="49">
      <c r="A109" s="33" t="n">
        <v>107</v>
      </c>
      <c r="B109"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35" t="n"/>
      <c r="D109" s="34" t="inlineStr">
        <is>
          <t>1 เม็ด วันละครั้ง ต่อเนื่อง</t>
        </is>
      </c>
      <c r="E109" s="34" t="inlineStr">
        <is>
          <t>2 เม็ด/วัน ตลอด</t>
        </is>
      </c>
      <c r="F109" s="34" t="inlineStr">
        <is>
          <t>6 เม็ด/วัน นาน 4 วัน ตามด้วย 4 เม็ด/วัน อีก 3 วัน</t>
        </is>
      </c>
      <c r="G109" s="34" t="inlineStr">
        <is>
          <t>2 เม็ด วันละ 3 ครั้ง นาน 14 วัน</t>
        </is>
      </c>
      <c r="H109" s="34" t="inlineStr">
        <is>
          <t>3 เม็ด/วัน นาน 7 วัน แล้วหยุด</t>
        </is>
      </c>
      <c r="I109" s="33" t="inlineStr">
        <is>
          <t>3</t>
        </is>
      </c>
      <c r="J109" s="34"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35" t="n"/>
      <c r="L109" s="34" t="inlineStr">
        <is>
          <t>Diarrhea &amp; Constipation</t>
        </is>
      </c>
      <c r="M109" s="35" t="inlineStr">
        <is>
          <t>Clinic</t>
        </is>
      </c>
      <c r="N109" s="34" t="inlineStr">
        <is>
          <t>ข้อ 7.5 Mock GI RxCU84</t>
        </is>
      </c>
      <c r="O109" s="35" t="inlineStr">
        <is>
          <t>Mock</t>
        </is>
      </c>
      <c r="P109" s="35" t="inlineStr">
        <is>
          <t>Mock RxCU84</t>
        </is>
      </c>
    </row>
    <row r="110" ht="13.2" customHeight="1" s="49">
      <c r="A110" s="33" t="n">
        <v>108</v>
      </c>
      <c r="B110"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35" t="n"/>
      <c r="D110" s="34" t="inlineStr">
        <is>
          <t>รักษาริดสีดวงให้หายขาดและป้องกันการเป็นซ้ำได้</t>
        </is>
      </c>
      <c r="E110" s="34"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34" t="inlineStr">
        <is>
          <t>ใช้แทนการปรับอาหารได้ เพราะเป็น first-line</t>
        </is>
      </c>
      <c r="G110" s="34" t="inlineStr">
        <is>
          <t>ยิ่งใช้นานยิ่งดี ไม่มีผลข้างเคียง</t>
        </is>
      </c>
      <c r="H110" s="34" t="inlineStr">
        <is>
          <t>ใช้ได้เฉพาะเมื่อมีการติดเชื้อแบคทีเรียที่ทวารหนักเท่านั้น</t>
        </is>
      </c>
      <c r="I110" s="33" t="inlineStr">
        <is>
          <t>2</t>
        </is>
      </c>
      <c r="J110" s="34"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35" t="n"/>
      <c r="L110" s="34" t="inlineStr">
        <is>
          <t>Diarrhea &amp; Constipation</t>
        </is>
      </c>
      <c r="M110" s="35" t="inlineStr">
        <is>
          <t>Clinic</t>
        </is>
      </c>
      <c r="N110" s="34" t="inlineStr">
        <is>
          <t>ข้อ 7.6 Mock GI RxCU84</t>
        </is>
      </c>
      <c r="O110" s="35" t="inlineStr">
        <is>
          <t>Mock</t>
        </is>
      </c>
      <c r="P110" s="35" t="inlineStr">
        <is>
          <t>Mock RxCU84</t>
        </is>
      </c>
    </row>
    <row r="111" ht="13.2" customHeight="1" s="49">
      <c r="A111" s="33" t="n">
        <v>109</v>
      </c>
      <c r="B111"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35" t="n"/>
      <c r="D111" s="34" t="inlineStr">
        <is>
          <t>Ibuprofen เหมาะสม / หลีกเลี่ยง paracetamol</t>
        </is>
      </c>
      <c r="E111" s="34" t="inlineStr">
        <is>
          <t>Paracetamol เหมาะสม / หลีกเลี่ยง NSAIDs (เช่น ibuprofen, diclofenac) และ aspirin</t>
        </is>
      </c>
      <c r="F111" s="34" t="inlineStr">
        <is>
          <t>Aspirin เหมาะสม / หลีกเลี่ยง psyllium</t>
        </is>
      </c>
      <c r="G111" s="34" t="inlineStr">
        <is>
          <t>Naproxen เหมาะสม / หลีกเลี่ยง sitz bath</t>
        </is>
      </c>
      <c r="H111" s="34" t="inlineStr">
        <is>
          <t>Tramadol เป็นทางเลือกแรก / หลีกเลี่ยง paracetamol และ sitz bath</t>
        </is>
      </c>
      <c r="I111" s="33" t="inlineStr">
        <is>
          <t>2</t>
        </is>
      </c>
      <c r="J111" s="34"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35" t="n"/>
      <c r="L111" s="34" t="inlineStr">
        <is>
          <t>Diarrhea &amp; Constipation</t>
        </is>
      </c>
      <c r="M111" s="35" t="inlineStr">
        <is>
          <t>Clinic</t>
        </is>
      </c>
      <c r="N111" s="34" t="inlineStr">
        <is>
          <t>ข้อ 7.7 Mock GI RxCU84</t>
        </is>
      </c>
      <c r="O111" s="35" t="inlineStr">
        <is>
          <t>Mock</t>
        </is>
      </c>
      <c r="P111" s="35" t="inlineStr">
        <is>
          <t>Mock RxCU84</t>
        </is>
      </c>
    </row>
    <row r="112" ht="13.2" customHeight="1" s="49">
      <c r="A112" s="33" t="n">
        <v>110</v>
      </c>
      <c r="B112" s="34" t="inlineStr">
        <is>
          <t>ข้อใดไม่ใช่ปัจจัยที่นำไปสู่การเกิด peptic ulcer disease ในผู้ป่วยรายนี้ ตามแนวเวชปฏิบัติ dyspepsia ไทย 2561</t>
        </is>
      </c>
      <c r="C112" s="35" t="n"/>
      <c r="D112" s="34" t="inlineStr">
        <is>
          <t>ใช้ naproxen เป็นเวลานาน</t>
        </is>
      </c>
      <c r="E112" s="34" t="inlineStr">
        <is>
          <t>สูงอายุ</t>
        </is>
      </c>
      <c r="F112" s="34" t="inlineStr">
        <is>
          <t>โรคอ้วน</t>
        </is>
      </c>
      <c r="G112" s="34" t="inlineStr">
        <is>
          <t>ใช้ aspirin เป็นเวลานาน</t>
        </is>
      </c>
      <c r="H112" s="34" t="inlineStr">
        <is>
          <t>ติดเชื้อ H. pylori</t>
        </is>
      </c>
      <c r="I112" s="33" t="inlineStr">
        <is>
          <t>1</t>
        </is>
      </c>
      <c r="J112" s="34"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35" t="n"/>
      <c r="L112" s="34" t="inlineStr">
        <is>
          <t>Dyspepsia &amp; PUD</t>
        </is>
      </c>
      <c r="M112" s="35" t="inlineStr">
        <is>
          <t>Clinic</t>
        </is>
      </c>
      <c r="N112" s="34" t="inlineStr">
        <is>
          <t>PLE_CC1_2567_Key ข้อ 8</t>
        </is>
      </c>
      <c r="O112" s="35" t="inlineStr">
        <is>
          <t>ข้อสอบจริง</t>
        </is>
      </c>
      <c r="P112" s="35" t="inlineStr">
        <is>
          <t>ปี 2567</t>
        </is>
      </c>
      <c r="Q112" s="2" t="n"/>
    </row>
    <row r="113" ht="13.2" customHeight="1" s="49">
      <c r="A113" s="33" t="n">
        <v>111</v>
      </c>
      <c r="B113" s="34"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35" t="n"/>
      <c r="D113" s="34" t="inlineStr">
        <is>
          <t>Cellulose acetate</t>
        </is>
      </c>
      <c r="E113" s="34" t="inlineStr">
        <is>
          <t>Phthalate</t>
        </is>
      </c>
      <c r="F113" s="34" t="inlineStr">
        <is>
          <t>Shellac</t>
        </is>
      </c>
      <c r="G113" s="34" t="inlineStr">
        <is>
          <t>ethyl cellulose</t>
        </is>
      </c>
      <c r="H113" s="34"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33" t="inlineStr">
        <is>
          <t>1</t>
        </is>
      </c>
      <c r="J113" s="34"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35" t="n"/>
      <c r="L113" s="34" t="inlineStr">
        <is>
          <t>Dyspepsia &amp; PUD</t>
        </is>
      </c>
      <c r="M113" s="35" t="inlineStr">
        <is>
          <t>Clinic</t>
        </is>
      </c>
      <c r="N113" s="34" t="inlineStr">
        <is>
          <t>PLE_CC1_2567_Key ข้อ 91</t>
        </is>
      </c>
      <c r="O113" s="35" t="inlineStr">
        <is>
          <t>ข้อสอบจริง</t>
        </is>
      </c>
      <c r="P113" s="35" t="inlineStr">
        <is>
          <t>ปี 2567</t>
        </is>
      </c>
      <c r="Q113" s="2" t="n"/>
    </row>
    <row r="114" ht="13.2" customHeight="1" s="49">
      <c r="A114" s="33" t="n">
        <v>112</v>
      </c>
      <c r="B114" s="34"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35" t="n"/>
      <c r="D114" s="34" t="inlineStr">
        <is>
          <t>Peptic Ulcer / GERD</t>
        </is>
      </c>
      <c r="E114" s="34" t="inlineStr">
        <is>
          <t>Metoclopramide 10 mg TID before meals</t>
        </is>
      </c>
      <c r="F114" s="34" t="inlineStr">
        <is>
          <t>Omeprazole 20 mg OD</t>
        </is>
      </c>
      <c r="G114" s="34" t="inlineStr">
        <is>
          <t>Esomeprazole 20 mg OD</t>
        </is>
      </c>
      <c r="H114" s="34" t="inlineStr">
        <is>
          <t>Domperidone 10 mg TID</t>
        </is>
      </c>
      <c r="I114" s="33" t="inlineStr">
        <is>
          <t>1</t>
        </is>
      </c>
      <c r="J114"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35" t="n"/>
      <c r="L114" s="34" t="inlineStr">
        <is>
          <t>GERD</t>
        </is>
      </c>
      <c r="M114" s="35" t="inlineStr">
        <is>
          <t>Clinic</t>
        </is>
      </c>
      <c r="N114" s="34" t="inlineStr">
        <is>
          <t>PLE_CC1_2567_Key ข้อ 99</t>
        </is>
      </c>
      <c r="O114" s="35" t="inlineStr">
        <is>
          <t>ข้อสอบจริง</t>
        </is>
      </c>
      <c r="P114" s="35" t="inlineStr">
        <is>
          <t>ปี 2567</t>
        </is>
      </c>
    </row>
    <row r="115" ht="13.2" customHeight="1" s="49">
      <c r="A115" s="33" t="n">
        <v>113</v>
      </c>
      <c r="B115" s="34" t="inlineStr">
        <is>
          <t>ข้อใดไม่ใช่ปัจจัยที่นำไปสู่การเกิด peptic ulcer disease ในผู้ป่วยรายนี้ ตามแนวเวชปฏิบัติ dyspepsia ไทย 2561</t>
        </is>
      </c>
      <c r="C115" s="35" t="n"/>
      <c r="D115" s="34" t="inlineStr">
        <is>
          <t>Dolutegravir</t>
        </is>
      </c>
      <c r="E115" s="34" t="inlineStr">
        <is>
          <t>Lopinavir/Ritonavir</t>
        </is>
      </c>
      <c r="F115" s="34" t="inlineStr">
        <is>
          <t>Etravirine</t>
        </is>
      </c>
      <c r="G115" s="34" t="inlineStr">
        <is>
          <t>Emtricitabine</t>
        </is>
      </c>
      <c r="H115" s="34" t="inlineStr">
        <is>
          <t>Enfuvirtide (INSTI)</t>
        </is>
      </c>
      <c r="I115" s="33" t="inlineStr">
        <is>
          <t>1</t>
        </is>
      </c>
      <c r="J115" s="34"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35" t="n"/>
      <c r="L115" s="34" t="inlineStr">
        <is>
          <t>Dyspepsia &amp; PUD</t>
        </is>
      </c>
      <c r="M115" s="35" t="inlineStr">
        <is>
          <t>Clinic</t>
        </is>
      </c>
      <c r="N115" s="34" t="inlineStr">
        <is>
          <t>PLE_CC1_2567_Set1_Key ข้อ 8</t>
        </is>
      </c>
      <c r="O115" s="35" t="inlineStr">
        <is>
          <t>ข้อสอบจริง</t>
        </is>
      </c>
      <c r="P115" s="35" t="inlineStr">
        <is>
          <t>ปี 2567</t>
        </is>
      </c>
      <c r="Q115" s="2" t="n"/>
    </row>
    <row r="116" ht="13.2" customHeight="1" s="49">
      <c r="A116" s="33" t="n">
        <v>114</v>
      </c>
      <c r="B116" s="34"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35" t="n"/>
      <c r="D116" s="34" t="inlineStr">
        <is>
          <t>Cellulose acetate</t>
        </is>
      </c>
      <c r="E116" s="34" t="inlineStr">
        <is>
          <t>Phthalate</t>
        </is>
      </c>
      <c r="F116" s="34" t="inlineStr">
        <is>
          <t>Shellac</t>
        </is>
      </c>
      <c r="G116" s="34" t="inlineStr">
        <is>
          <t>ethyl cellulose</t>
        </is>
      </c>
      <c r="H116" s="34"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33" t="inlineStr">
        <is>
          <t>1</t>
        </is>
      </c>
      <c r="J116" s="34"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35" t="n"/>
      <c r="L116" s="34" t="inlineStr">
        <is>
          <t>Dyspepsia &amp; PUD</t>
        </is>
      </c>
      <c r="M116" s="35" t="inlineStr">
        <is>
          <t>Clinic</t>
        </is>
      </c>
      <c r="N116" s="34" t="inlineStr">
        <is>
          <t>PLE_CC1_2567_Set1_Key ข้อ 91</t>
        </is>
      </c>
      <c r="O116" s="35" t="inlineStr">
        <is>
          <t>ข้อสอบจริง</t>
        </is>
      </c>
      <c r="P116" s="35" t="inlineStr">
        <is>
          <t>ปี 2567</t>
        </is>
      </c>
      <c r="Q116" s="2" t="n"/>
    </row>
    <row r="117" ht="13.2" customHeight="1" s="49">
      <c r="A117" s="33" t="n">
        <v>115</v>
      </c>
      <c r="B117" s="34" t="inlineStr">
        <is>
          <t>ใช้Nicotin gum แล้วรู้สึก… (อาการคล้ายๆพวกGERD) จะ แนะนำอย่างไร ตัวเลือก</t>
        </is>
      </c>
      <c r="C117" s="35" t="n"/>
      <c r="D117" s="34" t="inlineStr">
        <is>
          <t>Peptic Ulcer / GERD</t>
        </is>
      </c>
      <c r="E117" s="34" t="inlineStr">
        <is>
          <t>Amoxicillin 1000 mg BID</t>
        </is>
      </c>
      <c r="F117" s="34" t="inlineStr">
        <is>
          <t>Clarithromycin 500 mg BID</t>
        </is>
      </c>
      <c r="G117" s="34" t="inlineStr">
        <is>
          <t>Hyoscine butylbromide 10 mg TID</t>
        </is>
      </c>
      <c r="H117" s="34" t="inlineStr">
        <is>
          <t>Aluminium hydroxide/Magnesium hydroxide suspension</t>
        </is>
      </c>
      <c r="I117" s="33" t="inlineStr">
        <is>
          <t>1</t>
        </is>
      </c>
      <c r="J117"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35" t="n"/>
      <c r="L117" s="34" t="inlineStr">
        <is>
          <t>GERD</t>
        </is>
      </c>
      <c r="M117" s="35" t="inlineStr">
        <is>
          <t>Clinic</t>
        </is>
      </c>
      <c r="N117" s="34" t="inlineStr">
        <is>
          <t>PLE-CC1 ปี 2566 Day 1 ข้อ 47</t>
        </is>
      </c>
      <c r="O117" s="35" t="inlineStr">
        <is>
          <t>ข้อสอบจริง</t>
        </is>
      </c>
      <c r="P117" s="35" t="inlineStr">
        <is>
          <t>ปี 2566</t>
        </is>
      </c>
    </row>
    <row r="118" ht="13.2" customHeight="1" s="49">
      <c r="A118" s="33" t="n">
        <v>116</v>
      </c>
      <c r="B118" s="34" t="inlineStr">
        <is>
          <t>อาการที่บ่งบอกว่าเป็นGERD แน่ ตัวเลือก</t>
        </is>
      </c>
      <c r="C118" s="35" t="n"/>
      <c r="D118" s="34" t="inlineStr">
        <is>
          <t>Peptic Ulcer / GERD</t>
        </is>
      </c>
      <c r="E118" s="34" t="inlineStr">
        <is>
          <t>Aluminium hydroxide/Magnesium hydroxide suspension</t>
        </is>
      </c>
      <c r="F118" s="34" t="inlineStr">
        <is>
          <t>Metoclopramide 10 mg TID before meals</t>
        </is>
      </c>
      <c r="G118" s="34" t="inlineStr">
        <is>
          <t>Omeprazole 20 mg OD</t>
        </is>
      </c>
      <c r="H118" s="34" t="inlineStr">
        <is>
          <t>Esomeprazole 20 mg OD</t>
        </is>
      </c>
      <c r="I118" s="33" t="inlineStr">
        <is>
          <t>1</t>
        </is>
      </c>
      <c r="J118"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35" t="n"/>
      <c r="L118" s="34" t="inlineStr">
        <is>
          <t>GERD</t>
        </is>
      </c>
      <c r="M118" s="35" t="inlineStr">
        <is>
          <t>Clinic</t>
        </is>
      </c>
      <c r="N118" s="34" t="inlineStr">
        <is>
          <t>PLE-CC1 ปี 2566 Day 1 ข้อ 51</t>
        </is>
      </c>
      <c r="O118" s="35" t="inlineStr">
        <is>
          <t>ข้อสอบจริง</t>
        </is>
      </c>
      <c r="P118" s="35" t="inlineStr">
        <is>
          <t>ปี 2566</t>
        </is>
      </c>
    </row>
    <row r="119" ht="13.2" customHeight="1" s="49">
      <c r="A119" s="33" t="n">
        <v>117</v>
      </c>
      <c r="B119" s="34" t="inlineStr">
        <is>
          <t>Dyspepsia ให้ยาอะไร ตัวเลือก</t>
        </is>
      </c>
      <c r="C119" s="35" t="n"/>
      <c r="D119" s="34" t="inlineStr">
        <is>
          <t>Peptic Ulcer / GERD</t>
        </is>
      </c>
      <c r="E119" s="34" t="inlineStr">
        <is>
          <t>Esomeprazole 20 mg OD</t>
        </is>
      </c>
      <c r="F119" s="34" t="inlineStr">
        <is>
          <t>Domperidone 10 mg TID</t>
        </is>
      </c>
      <c r="G119" s="34" t="inlineStr">
        <is>
          <t>Dimenhydrinate 50 mg TID</t>
        </is>
      </c>
      <c r="H119" s="34" t="inlineStr">
        <is>
          <t>Loperamide 2 mg PRN</t>
        </is>
      </c>
      <c r="I119" s="33" t="inlineStr">
        <is>
          <t>1</t>
        </is>
      </c>
      <c r="J119"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35" t="n"/>
      <c r="L119" s="34" t="inlineStr">
        <is>
          <t>GERD</t>
        </is>
      </c>
      <c r="M119" s="35" t="inlineStr">
        <is>
          <t>Clinic</t>
        </is>
      </c>
      <c r="N119" s="34" t="inlineStr">
        <is>
          <t>PLE-CC1 ปี 2566 Day 1 ข้อ 53</t>
        </is>
      </c>
      <c r="O119" s="35" t="inlineStr">
        <is>
          <t>ข้อสอบจริง</t>
        </is>
      </c>
      <c r="P119" s="35" t="inlineStr">
        <is>
          <t>ปี 2566</t>
        </is>
      </c>
    </row>
    <row r="120" ht="13.2" customHeight="1" s="49">
      <c r="A120" s="33" t="n">
        <v>118</v>
      </c>
      <c r="B120" s="34" t="inlineStr">
        <is>
          <t>receptor ที่เกี่ยวข้องโดยตรงกับการคลื่นไส้อาเจียน. ตัวเลือก</t>
        </is>
      </c>
      <c r="C120" s="35" t="n"/>
      <c r="D120" s="34" t="inlineStr">
        <is>
          <t>5-HT3 receptor (Serotonin receptor type 3)</t>
        </is>
      </c>
      <c r="E120" s="34" t="inlineStr">
        <is>
          <t>D2 receptor (Dopamine D2)</t>
        </is>
      </c>
      <c r="F120" s="34" t="inlineStr">
        <is>
          <t>NK1 receptor (Neurokinin-1)</t>
        </is>
      </c>
      <c r="G120" s="34" t="inlineStr">
        <is>
          <t>H1 receptor (Histamine H1)</t>
        </is>
      </c>
      <c r="H120" s="34" t="inlineStr">
        <is>
          <t>M1 receptor (Muscarinic M1)</t>
        </is>
      </c>
      <c r="I120" s="33" t="inlineStr">
        <is>
          <t>1</t>
        </is>
      </c>
      <c r="J120" s="34"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CTZ: D2 + 5-HT3 + NK1; VC: NK1 + H1 + M1; GI: 5-HT3 + D2; Vestibular: H1 + M1</t>
        </is>
      </c>
      <c r="K120" s="35" t="n"/>
      <c r="L120" s="34" t="inlineStr">
        <is>
          <t>Nausea and vomiting</t>
        </is>
      </c>
      <c r="M120" s="35" t="inlineStr">
        <is>
          <t>Clinic</t>
        </is>
      </c>
      <c r="N120" s="34" t="inlineStr">
        <is>
          <t>PLE-CC1 ปี 2566 Day 2 ข้อ 4</t>
        </is>
      </c>
      <c r="O120" s="35" t="inlineStr">
        <is>
          <t>ข้อสอบจริง</t>
        </is>
      </c>
      <c r="P120" s="35" t="inlineStr">
        <is>
          <t>ปี 2566</t>
        </is>
      </c>
    </row>
    <row r="121" ht="13.2" customHeight="1" s="49">
      <c r="A121" s="33" t="n">
        <v>119</v>
      </c>
      <c r="B121" s="34" t="inlineStr">
        <is>
          <t>ยาต้านอาเจียนที่ทำให้เกิดQT prolongation ตัวเลือก</t>
        </is>
      </c>
      <c r="C121" s="35" t="n"/>
      <c r="D121" s="34" t="inlineStr">
        <is>
          <t>Domperidone</t>
        </is>
      </c>
      <c r="E121" s="34" t="inlineStr">
        <is>
          <t>Ondansetron (ขนาดสูง IV)</t>
        </is>
      </c>
      <c r="F121" s="34" t="inlineStr">
        <is>
          <t>Metoclopramide</t>
        </is>
      </c>
      <c r="G121" s="34" t="inlineStr">
        <is>
          <t>Droperidol</t>
        </is>
      </c>
      <c r="H121" s="34" t="inlineStr">
        <is>
          <t>Promethazine</t>
        </is>
      </c>
      <c r="I121" s="33" t="inlineStr">
        <is>
          <t>1</t>
        </is>
      </c>
      <c r="J121" s="34"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QT prolongation (EMA warning); ขนาดสูงสุด 10 mg TID; ห้ามใช้ใน QTc ยาว/cardiac disease</t>
        </is>
      </c>
      <c r="K121" s="35" t="n"/>
      <c r="L121" s="34" t="inlineStr">
        <is>
          <t>Nausea and vomiting</t>
        </is>
      </c>
      <c r="M121" s="35" t="inlineStr">
        <is>
          <t>Clinic</t>
        </is>
      </c>
      <c r="N121" s="34" t="inlineStr">
        <is>
          <t>PLE-CC1 ปี 2566 Day 2 ข้อ 63</t>
        </is>
      </c>
      <c r="O121" s="35" t="inlineStr">
        <is>
          <t>ข้อสอบจริง</t>
        </is>
      </c>
      <c r="P121" s="35" t="inlineStr">
        <is>
          <t>ปี 2566</t>
        </is>
      </c>
    </row>
    <row r="122" ht="13.2" customHeight="1" s="49">
      <c r="A122" s="33" t="n">
        <v>120</v>
      </c>
      <c r="B122" s="34" t="inlineStr">
        <is>
          <t>ยาต้านอาเจียนที่เป็นมาตรฐาน ที่จะบริหารก่อนการให้ยาเคมียำบัด ตัวเลือก</t>
        </is>
      </c>
      <c r="C122" s="35" t="n"/>
      <c r="D122" s="34" t="inlineStr">
        <is>
          <t>Ondansetron 8 mg IV 30 นาทีก่อนให้เคมีบำบัด</t>
        </is>
      </c>
      <c r="E122" s="34" t="inlineStr">
        <is>
          <t>Hyoscine butylbromide 10 mg ก่อนให้เคมีบำบัด</t>
        </is>
      </c>
      <c r="F122" s="34" t="inlineStr">
        <is>
          <t>Aluminium hydroxide/Magnesium hydroxide suspension</t>
        </is>
      </c>
      <c r="G122" s="34" t="inlineStr">
        <is>
          <t>Metoclopramide 10 mg TID before meals</t>
        </is>
      </c>
      <c r="H122" s="34" t="inlineStr">
        <is>
          <t>Omeprazole 20 mg OD</t>
        </is>
      </c>
      <c r="I122" s="33" t="inlineStr">
        <is>
          <t>1</t>
        </is>
      </c>
      <c r="J122" s="34"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22" s="35" t="n"/>
      <c r="L122" s="34" t="inlineStr">
        <is>
          <t>Nausea and vomiting</t>
        </is>
      </c>
      <c r="M122" s="35" t="inlineStr">
        <is>
          <t>Clinic</t>
        </is>
      </c>
      <c r="N122" s="34" t="inlineStr">
        <is>
          <t>PLE-CC1 ปี 2566 Day 2 ข้อ 93</t>
        </is>
      </c>
      <c r="O122" s="35" t="inlineStr">
        <is>
          <t>ข้อสอบจริง</t>
        </is>
      </c>
      <c r="P122" s="35" t="inlineStr">
        <is>
          <t>ปี 2566</t>
        </is>
      </c>
    </row>
    <row r="123" ht="13.2" customHeight="1" s="49">
      <c r="A123" s="33" t="n">
        <v>121</v>
      </c>
      <c r="B123" s="34" t="inlineStr">
        <is>
          <t>Gastroesophageal reflux disease (GERD)</t>
        </is>
      </c>
      <c r="C123" s="35" t="n"/>
      <c r="D123" s="34" t="inlineStr">
        <is>
          <t>Peptic Ulcer / GERD</t>
        </is>
      </c>
      <c r="E123" s="34" t="inlineStr">
        <is>
          <t>Omeprazole 20 mg OD</t>
        </is>
      </c>
      <c r="F123" s="34" t="inlineStr">
        <is>
          <t>Esomeprazole 20 mg OD</t>
        </is>
      </c>
      <c r="G123" s="34" t="inlineStr">
        <is>
          <t>Domperidone 10 mg TID</t>
        </is>
      </c>
      <c r="H123" s="34" t="inlineStr">
        <is>
          <t>Dimenhydrinate 50 mg TID</t>
        </is>
      </c>
      <c r="I123" s="33" t="inlineStr">
        <is>
          <t>1</t>
        </is>
      </c>
      <c r="J123"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35" t="n"/>
      <c r="L123" s="34" t="inlineStr">
        <is>
          <t>GERD</t>
        </is>
      </c>
      <c r="M123" s="35" t="inlineStr">
        <is>
          <t>Clinic</t>
        </is>
      </c>
      <c r="N123" s="34" t="inlineStr">
        <is>
          <t>PLE_CC1_2565_Day1_Key ข้อ 7</t>
        </is>
      </c>
      <c r="O123" s="35" t="inlineStr">
        <is>
          <t>ข้อสอบจริง</t>
        </is>
      </c>
      <c r="P123" s="35" t="inlineStr">
        <is>
          <t>ปี 2565</t>
        </is>
      </c>
    </row>
    <row r="124" ht="13.2" customHeight="1" s="49">
      <c r="A124" s="33" t="n">
        <v>122</v>
      </c>
      <c r="B124" s="34" t="inlineStr">
        <is>
          <t>“แผ-นพับยาแสดงอาการข$างเคียงของยาดังนี้ salivation, urinary incontinence, sweating, diarrhea, Tremor” จากข$อความดังกล-าว หมายถึงยาใด</t>
        </is>
      </c>
      <c r="C124" s="35" t="n"/>
      <c r="D124" s="34" t="inlineStr">
        <is>
          <t>Timolol eye drop</t>
        </is>
      </c>
      <c r="E124" s="34" t="inlineStr">
        <is>
          <t>Diclofenac eye drop</t>
        </is>
      </c>
      <c r="F124" s="34" t="inlineStr">
        <is>
          <t>Pilocarpine eye drop</t>
        </is>
      </c>
      <c r="G124" s="34" t="inlineStr">
        <is>
          <t>Brinzolamide eye drop</t>
        </is>
      </c>
      <c r="H124" s="34" t="inlineStr">
        <is>
          <t>Chloramphenicol eye ointment</t>
        </is>
      </c>
      <c r="I124" s="33" t="inlineStr">
        <is>
          <t>1</t>
        </is>
      </c>
      <c r="J124" s="34" t="inlineStr">
        <is>
          <t>✅ คำตอบที่ถูกต้อง: ข้อ ค. Pilocarpine eye drop
💡 Background:
อาการข้างเคียง Cholinergic (SLUDGE: Salivation, Lacrimation, Urination, Defecation/Diarrhea, GI cramps, Emesis) เกิดจากการกระตุ้น Muscarinic receptor ยาที่มีคุณสมบัติ Cholinergic agonist ในทางตา ได้แก่ Pilocarpine ซึ่งกระตุ้น M3 receptor ใน ciliary muscle และ iris
🎯 ทำไมข้อนี้ถึงถูก:
Pilocarpine เป็น Direct-acting Muscarinic agonist ที่ดูดซึมจาก conjunctiva เข้าสู่ systemic circulation ได้ ทำให้เกิด Cholinergic side effects: น้ำลายมาก (Salivation), กลั้นปัสสาวะไม่อยู่ (Urinary incontinence), เหงื่อออก (Sweating), ท้องเสีย (Diarrhea) และ Tremor
🔍 ข้ออื่นผิดเพราะอะไร:
• ข้อ ก. (Timolol): Beta-blocker ผลข้างเคียงหลัก bradycardia, bronchospasm ไม่ใช่ Cholinergic
• ข้อ ข. (Diclofenac eye drop): NSAIDs ทาง local ไม่มี systemic Cholinergic effects
• ข้อ ง. (Brinzolamide): Carbonic anhydrase inhibitor ผลข้างเคียงหลักคือ metallic taste
• ข้อ จ. (Chloramphenicol ointment): ยาปฏิชีวนะ local ไม่มี Cholinergic effects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Pilocarpine = Cholinergic agonist → SLUDGE; ใช้รักษา Glaucoma (miotics); Timolol = Beta-blocker</t>
        </is>
      </c>
      <c r="K124" s="35" t="n"/>
      <c r="L124" s="34" t="inlineStr">
        <is>
          <t>Diarrhea &amp; Constipation</t>
        </is>
      </c>
      <c r="M124" s="35" t="inlineStr">
        <is>
          <t>Clinic</t>
        </is>
      </c>
      <c r="N124" s="34" t="inlineStr">
        <is>
          <t>PLE_CC1_2565_Day2_Key ข้อ 41</t>
        </is>
      </c>
      <c r="O124" s="35" t="inlineStr">
        <is>
          <t>ข้อสอบจริง</t>
        </is>
      </c>
      <c r="P124" s="35" t="inlineStr">
        <is>
          <t>ปี 2565</t>
        </is>
      </c>
      <c r="Q124" s="2" t="n"/>
    </row>
    <row r="125" ht="13.2" customHeight="1" s="49">
      <c r="A125" s="33" t="n">
        <v>123</v>
      </c>
      <c r="B125" s="34" t="inlineStr">
        <is>
          <t>ยาต$านอาเจียนในข$อใดที่สามารถกินกับยายับยั้งการกลั่งกรดได$</t>
        </is>
      </c>
      <c r="C125" s="35" t="n"/>
      <c r="D125" s="34" t="inlineStr">
        <is>
          <t>Metoclopramide สามารถรับประทานร่วมกับ antacids หรือยาลดกรดได้</t>
        </is>
      </c>
      <c r="E125" s="34" t="inlineStr">
        <is>
          <t>Domperidone ไม่ควรใช้ร่วมกับ antacids หรือยายับยั้งการหลั่งกรด เพราะลดการดูดซึมยา</t>
        </is>
      </c>
      <c r="F125" s="34" t="inlineStr">
        <is>
          <t>Lactulose 15 mL OD</t>
        </is>
      </c>
      <c r="G125" s="34" t="inlineStr">
        <is>
          <t>Amoxicillin 1000 mg BID</t>
        </is>
      </c>
      <c r="H125" s="34" t="inlineStr">
        <is>
          <t>Clarithromycin 500 mg BID</t>
        </is>
      </c>
      <c r="I125" s="33" t="n">
        <v>2</v>
      </c>
      <c r="J125" s="34" t="inlineStr">
        <is>
          <t>✅ คำตอบที่ถูกต้อง: ข้อ ข. Domperidone ไม่ควรใช้ร่วมกับ antacids หรือยายับยั้งการหลั่งกรด
💡 Background:
Domperidone เป็นยา prokinetic ที่ออกฤทธิ์ผ่าน D2 receptor ที่ CTZ และ GI tract การดูดซึมของ Domperidone อาศัย pH กรดในกระเพาะอาหาร (Unionized form ดูดซึมได้ดีใน pH ต่ำ) การใช้ร่วมกับ Antacids หรือ Antisecretory drugs จะเพิ่ม gastric pH ทำให้ดูดซึมลดลง
🎯 ทำไมข้อนี้ถึงถูก:
ตาม Micromedex แนะนำว่า Domperidone ไม่ควรใช้พร้อมกับ antacids หรือ antisecretory agents (H2-blocker, PPI) เพราะจะลดระดับยาในเลือด ลด efficacy ในการควบคุมการอาเจียนและ gastric motility
🔍 ข้ออื่นผิดเพราะอะไร:
• ข้อ ก. ผิด: Subtopic tag ไม่ใช่คำตอบ
• ข้อ ค. (Lactulose): ยาระบาย ไม่เกี่ยวกับ drug interaction ของ Domperidone
• ข้อ ง. (Amoxicillin): ยาปฏิชีวนะ H. pylori ไม่ใช่ antiemetic
• ข้อ จ. (Clarithromycin): ยา H. pylori eradication; มี CYP3A4 inhibition จึงเพิ่มระดับ Domperidone ไม่ลด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Antacid/PPI → ดูดซึม Domperidone ลด; ให้ก่อนอาหาร 15-30 นาที</t>
        </is>
      </c>
      <c r="K125" s="35" t="n"/>
      <c r="L125" s="34" t="inlineStr">
        <is>
          <t>Nausea and vomiting</t>
        </is>
      </c>
      <c r="M125" s="35" t="inlineStr">
        <is>
          <t>Clinic</t>
        </is>
      </c>
      <c r="N125" s="34" t="inlineStr">
        <is>
          <t>PLE_CC1_2565_Day2_Key ข้อ 52</t>
        </is>
      </c>
      <c r="O125" s="35" t="inlineStr">
        <is>
          <t>ข้อสอบจริง</t>
        </is>
      </c>
      <c r="P125" s="35" t="inlineStr">
        <is>
          <t>ปี 2565</t>
        </is>
      </c>
    </row>
    <row r="126" ht="13.2" customHeight="1" s="49">
      <c r="A126" s="33" t="n">
        <v>124</v>
      </c>
      <c r="B126" s="34"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35" t="n"/>
      <c r="D126" s="34" t="inlineStr">
        <is>
          <t>Peptic Ulcer / GERD</t>
        </is>
      </c>
      <c r="E126" s="34" t="inlineStr">
        <is>
          <t>Clarithromycin 500 mg BID</t>
        </is>
      </c>
      <c r="F126" s="34" t="inlineStr">
        <is>
          <t>Hyoscine butylbromide 10 mg TID</t>
        </is>
      </c>
      <c r="G126" s="34" t="inlineStr">
        <is>
          <t>Aluminium hydroxide/Magnesium hydroxide suspension</t>
        </is>
      </c>
      <c r="H126" s="34" t="inlineStr">
        <is>
          <t>Metoclopramide 10 mg TID before meals</t>
        </is>
      </c>
      <c r="I126" s="33" t="inlineStr">
        <is>
          <t>1</t>
        </is>
      </c>
      <c r="J126"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35" t="n"/>
      <c r="L126" s="34" t="inlineStr">
        <is>
          <t>Dyspepsia &amp; PUD</t>
        </is>
      </c>
      <c r="M126" s="35" t="inlineStr">
        <is>
          <t>Clinic</t>
        </is>
      </c>
      <c r="N126" s="34" t="inlineStr">
        <is>
          <t>PLE_CC1_2564_All_Key ข้อ 43</t>
        </is>
      </c>
      <c r="O126" s="35" t="inlineStr">
        <is>
          <t>ข้อสอบจริง</t>
        </is>
      </c>
      <c r="P126" s="35" t="inlineStr">
        <is>
          <t>ปี 2564</t>
        </is>
      </c>
    </row>
    <row r="127" ht="13.2" customHeight="1" s="49">
      <c r="A127" s="33" t="n">
        <v>125</v>
      </c>
      <c r="B127" s="34"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35" t="n"/>
      <c r="D127" s="34" t="inlineStr">
        <is>
          <t>Peptic Ulcer / GERD</t>
        </is>
      </c>
      <c r="E127" s="34" t="inlineStr">
        <is>
          <t>Metoclopramide 10 mg TID before meals</t>
        </is>
      </c>
      <c r="F127" s="34" t="inlineStr">
        <is>
          <t>Omeprazole 20 mg OD</t>
        </is>
      </c>
      <c r="G127" s="34" t="inlineStr">
        <is>
          <t>Esomeprazole 20 mg OD</t>
        </is>
      </c>
      <c r="H127" s="34" t="inlineStr">
        <is>
          <t>Domperidone 10 mg TID</t>
        </is>
      </c>
      <c r="I127" s="33" t="inlineStr">
        <is>
          <t>1</t>
        </is>
      </c>
      <c r="J127"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35" t="n"/>
      <c r="L127" s="34" t="inlineStr">
        <is>
          <t>GERD</t>
        </is>
      </c>
      <c r="M127" s="35" t="inlineStr">
        <is>
          <t>Clinic</t>
        </is>
      </c>
      <c r="N127" s="34" t="inlineStr">
        <is>
          <t>PLE_CC1_2564_All_Key ข้อ 106</t>
        </is>
      </c>
      <c r="O127" s="35" t="inlineStr">
        <is>
          <t>ข้อสอบจริง</t>
        </is>
      </c>
      <c r="P127" s="35" t="inlineStr">
        <is>
          <t>ปี 2564</t>
        </is>
      </c>
    </row>
    <row r="128" ht="13.2" customHeight="1" s="49">
      <c r="A128" s="33" t="n">
        <v>126</v>
      </c>
      <c r="B128" s="34" t="inlineStr">
        <is>
          <t>สาเหตุขอษน้ำหนักขึ้นและคลื่นไส้อาเสียนเกิดสากอะไร</t>
        </is>
      </c>
      <c r="C128" s="35" t="n"/>
      <c r="D128" s="34" t="inlineStr">
        <is>
          <t>Peptic Ulcer / GERD</t>
        </is>
      </c>
      <c r="E128" s="34" t="inlineStr">
        <is>
          <t>Androgenic effect สาก levonorgestrel</t>
        </is>
      </c>
      <c r="F128" s="34" t="inlineStr">
        <is>
          <t>Estrogenic effect สาก ethinyl estradiol</t>
        </is>
      </c>
      <c r="G128" s="34" t="inlineStr">
        <is>
          <t>Androgenic effect และ estrogenic effect จาก levonorgestrel และ ethinyl estradiol ร่วมกัน</t>
        </is>
      </c>
      <c r="H128" s="34" t="inlineStr">
        <is>
          <t>Senna 2 tabs HS</t>
        </is>
      </c>
      <c r="I128" s="33" t="n">
        <v>3</v>
      </c>
      <c r="J128" s="34"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Estrogenic: คลื่นไส้ น้ำหนักขึ้น (water) เต้านมคัด; Progestogenic/Androgenic: สิว ขนดก ซึมเศร้า</t>
        </is>
      </c>
      <c r="K128" s="35" t="n"/>
      <c r="L128" s="34" t="inlineStr">
        <is>
          <t>Nausea and vomiting</t>
        </is>
      </c>
      <c r="M128" s="35" t="inlineStr">
        <is>
          <t>Clinic</t>
        </is>
      </c>
      <c r="N128" s="34" t="inlineStr">
        <is>
          <t>PLE_CC1_2563_Q ข้อ 70</t>
        </is>
      </c>
      <c r="O128" s="35" t="inlineStr">
        <is>
          <t>ข้อสอบจริง</t>
        </is>
      </c>
      <c r="P128" s="35" t="inlineStr">
        <is>
          <t>ปี 2563</t>
        </is>
      </c>
    </row>
    <row r="129" ht="13.2" customHeight="1" s="49">
      <c r="A129" s="33" t="n">
        <v>127</v>
      </c>
      <c r="B129" s="34" t="inlineStr">
        <is>
          <t>ยา PPIs ตัวใดไม่แนะนำให้ใช้ในคนท้องจนถึงคลอด ~ - X L -</t>
        </is>
      </c>
      <c r="C129" s="35" t="n"/>
      <c r="D129" s="34" t="inlineStr">
        <is>
          <t>Omeprazole</t>
        </is>
      </c>
      <c r="E129" s="34" t="inlineStr">
        <is>
          <t>Esomeprazole</t>
        </is>
      </c>
      <c r="F129" s="34" t="inlineStr">
        <is>
          <t>Lansoprazole</t>
        </is>
      </c>
      <c r="G129" s="34" t="inlineStr">
        <is>
          <t>Pantoprazole</t>
        </is>
      </c>
      <c r="H129" s="34" t="inlineStr">
        <is>
          <t>Rabeprazole + ATPase O Omeprazole E Lansoprazde B Rabeprazole B X Pantoprazole B Esomeprazole B หË´มนาÆปทาซËาทืกกรณิ ÂวËนาต้จ²ÆดËรงบ¯นืญ´ต ~</t>
        </is>
      </c>
      <c r="I129" s="33" t="inlineStr">
        <is>
          <t>1</t>
        </is>
      </c>
      <c r="J129" s="34"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35" t="n"/>
      <c r="L129" s="34" t="inlineStr">
        <is>
          <t>GERD</t>
        </is>
      </c>
      <c r="M129" s="35" t="inlineStr">
        <is>
          <t>Clinic</t>
        </is>
      </c>
      <c r="N129" s="34" t="inlineStr">
        <is>
          <t>ข้อ 88 (PLE_CC1_2562_Key.md)</t>
        </is>
      </c>
      <c r="O129" s="35" t="inlineStr">
        <is>
          <t>ข้อสอบจริง</t>
        </is>
      </c>
      <c r="P129" s="35" t="inlineStr">
        <is>
          <t>ปี 2562</t>
        </is>
      </c>
    </row>
    <row r="130" ht="13.2" customHeight="1" s="49">
      <c r="A130" s="33" t="n">
        <v>128</v>
      </c>
      <c r="B130" s="34" t="inlineStr">
        <is>
          <t>การให้ความรู้ผู้ป่วยเกี่ยวกับการเกิด GERD เพื่อป้องกันการเกิด จัดเป็นพฤติกรรมแบบใด X sulfone O virvirensaigomeans Ibisoobean casalovesea nu na enginess</t>
        </is>
      </c>
      <c r="C130" s="35" t="n"/>
      <c r="D130" s="34" t="inlineStr">
        <is>
          <t>Health belief model</t>
        </is>
      </c>
      <c r="E130" s="34" t="inlineStr">
        <is>
          <t>Self-efficacy model</t>
        </is>
      </c>
      <c r="F130" s="34" t="inlineStr">
        <is>
          <t>Health Locus of control</t>
        </is>
      </c>
      <c r="G130" s="34" t="inlineStr">
        <is>
          <t>Theory of reason action</t>
        </is>
      </c>
      <c r="H130" s="34" t="inlineStr">
        <is>
          <t>Theory of planned health</t>
        </is>
      </c>
      <c r="I130" s="33" t="inlineStr">
        <is>
          <t>1</t>
        </is>
      </c>
      <c r="J130" s="34"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35" t="n"/>
      <c r="L130" s="34" t="inlineStr">
        <is>
          <t>GERD</t>
        </is>
      </c>
      <c r="M130" s="35" t="inlineStr">
        <is>
          <t>Clinic</t>
        </is>
      </c>
      <c r="N130" s="34" t="inlineStr">
        <is>
          <t>ข้อ 92 (PLE_CC1_2562_Key.md)</t>
        </is>
      </c>
      <c r="O130" s="35" t="inlineStr">
        <is>
          <t>ข้อสอบจริง</t>
        </is>
      </c>
      <c r="P130" s="35" t="inlineStr">
        <is>
          <t>ปี 2562</t>
        </is>
      </c>
    </row>
    <row r="131" ht="13.2" customHeight="1" s="49">
      <c r="A131" s="33" t="n">
        <v>129</v>
      </c>
      <c r="B131" s="34" t="inlineStr">
        <is>
          <t>ถ้าผู้ป่วยได้รับ clindamycin capsule แล้วมีเม็ดเลือดขาวสูง ปวดท้องและท้องเสีย อาการดังกล่าวเกิดจากภาวะใด O dicloxa , cloxa X X ~</t>
        </is>
      </c>
      <c r="C131" s="35" t="n"/>
      <c r="D131" s="34" t="inlineStr">
        <is>
          <t>Seizure</t>
        </is>
      </c>
      <c r="E131" s="34" t="inlineStr">
        <is>
          <t>Hemolytic anemia</t>
        </is>
      </c>
      <c r="F131" s="34" t="inlineStr">
        <is>
          <t>Disulfiram like reaction</t>
        </is>
      </c>
      <c r="G131" s="34" t="inlineStr">
        <is>
          <t>Serum sickness syndrome</t>
        </is>
      </c>
      <c r="H131" s="34" t="inlineStr">
        <is>
          <t>Pseudomembranous colitis</t>
        </is>
      </c>
      <c r="I131" s="33" t="inlineStr">
        <is>
          <t>1</t>
        </is>
      </c>
      <c r="J131" s="34"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35" t="n"/>
      <c r="L131" s="34" t="inlineStr">
        <is>
          <t>GERD</t>
        </is>
      </c>
      <c r="M131" s="35" t="inlineStr">
        <is>
          <t>Clinic</t>
        </is>
      </c>
      <c r="N131" s="34" t="inlineStr">
        <is>
          <t>ข้อ 98 (PLE_CC1_2562_Key.md)</t>
        </is>
      </c>
      <c r="O131" s="35" t="inlineStr">
        <is>
          <t>ข้อสอบจริง</t>
        </is>
      </c>
      <c r="P131" s="35" t="inlineStr">
        <is>
          <t>ปี 2562</t>
        </is>
      </c>
    </row>
    <row r="132" ht="13.2" customHeight="1" s="49">
      <c r="A132" s="33" t="n">
        <v>130</v>
      </c>
      <c r="B132" s="34" t="inlineStr">
        <is>
          <t>GERD and Peptic ulcer</t>
        </is>
      </c>
      <c r="C132" s="35" t="n"/>
      <c r="D132" s="34" t="inlineStr">
        <is>
          <t>Omeprazole 20 mg OD</t>
        </is>
      </c>
      <c r="E132" s="34" t="inlineStr">
        <is>
          <t>Esomeprazole 20 mg OD</t>
        </is>
      </c>
      <c r="F132" s="34" t="inlineStr">
        <is>
          <t>Domperidone 10 mg TID</t>
        </is>
      </c>
      <c r="G132" s="34" t="inlineStr">
        <is>
          <t>Dimenhydrinate 50 mg TID</t>
        </is>
      </c>
      <c r="H132" s="34" t="inlineStr">
        <is>
          <t>Loperamide 2 mg PRN</t>
        </is>
      </c>
      <c r="I132" s="33" t="inlineStr">
        <is>
          <t>1</t>
        </is>
      </c>
      <c r="J132" s="34"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35" t="n"/>
      <c r="L132" s="34" t="inlineStr">
        <is>
          <t>GERD</t>
        </is>
      </c>
      <c r="M132" s="35" t="inlineStr">
        <is>
          <t>Clinic</t>
        </is>
      </c>
      <c r="N132" s="34" t="inlineStr">
        <is>
          <t>ข้อ 6 (PLE_CC1_2560 22 April Set 1.md)</t>
        </is>
      </c>
      <c r="O132" s="35" t="inlineStr">
        <is>
          <t>ข้อสอบจริง</t>
        </is>
      </c>
      <c r="P132" s="35" t="inlineStr">
        <is>
          <t>ปี 2560</t>
        </is>
      </c>
    </row>
    <row r="133" ht="13.2" customHeight="1" s="49">
      <c r="A133" s="33" t="n">
        <v>131</v>
      </c>
      <c r="B133" s="34" t="inlineStr">
        <is>
          <t>ผู้ป่วยรายนี้ได้ NSAIDs เพื่อบรรเทาอาการปวด ต้องได้รับยาใดเพื่อป้องกันโรคกระเพาะเหมาะสมที่สุด</t>
        </is>
      </c>
      <c r="C133" s="35" t="n"/>
      <c r="D133" s="34" t="inlineStr">
        <is>
          <t>Cimetidine</t>
        </is>
      </c>
      <c r="E133" s="34" t="inlineStr">
        <is>
          <t>Omeprazole</t>
        </is>
      </c>
      <c r="F133" s="34" t="inlineStr">
        <is>
          <t>Sucralfate</t>
        </is>
      </c>
      <c r="G133" s="34" t="inlineStr">
        <is>
          <t>Antacid</t>
        </is>
      </c>
      <c r="H133" s="34" t="inlineStr">
        <is>
          <t>Misoprostol ห้ามนำไปทำซ้ำทุกกรณี เว้นแต่จะได้รับอนุญาต</t>
        </is>
      </c>
      <c r="I133" s="33" t="inlineStr">
        <is>
          <t>1</t>
        </is>
      </c>
      <c r="J133" s="34"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35" t="n"/>
      <c r="L133" s="34" t="inlineStr">
        <is>
          <t>GERD</t>
        </is>
      </c>
      <c r="M133" s="35" t="inlineStr">
        <is>
          <t>Clinic</t>
        </is>
      </c>
      <c r="N133" s="34" t="inlineStr">
        <is>
          <t>ข้อ 66 (PLE_CC1_2558_Key.md)</t>
        </is>
      </c>
      <c r="O133" s="35" t="inlineStr">
        <is>
          <t>ข้อสอบจริง</t>
        </is>
      </c>
      <c r="P133" s="35" t="inlineStr">
        <is>
          <t>ปี 2558</t>
        </is>
      </c>
    </row>
    <row r="134" ht="13.2" customHeight="1" s="49">
      <c r="A134" s="33" t="n">
        <v>132</v>
      </c>
      <c r="B134" s="34" t="inlineStr">
        <is>
          <t>ข้อใดคือกลไกของยา Palonosetron ในการรักษาและป้องอาการคลื่นไส้ อาเจียน</t>
        </is>
      </c>
      <c r="C134" s="35" t="n"/>
      <c r="D134" s="34" t="inlineStr">
        <is>
          <t>5-HT3 receptor antagonist</t>
        </is>
      </c>
      <c r="E134" s="34" t="inlineStr">
        <is>
          <t>Dopamine receptor antagonist</t>
        </is>
      </c>
      <c r="F134" s="34" t="inlineStr">
        <is>
          <t>H1 antihistamine</t>
        </is>
      </c>
      <c r="G134" s="34" t="inlineStr">
        <is>
          <t>NK1 receptor antagonist</t>
        </is>
      </c>
      <c r="H134" s="34" t="inlineStr">
        <is>
          <t>Glucocorticoid</t>
        </is>
      </c>
      <c r="I134" s="33" t="inlineStr">
        <is>
          <t>1</t>
        </is>
      </c>
      <c r="J134" s="34"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35" t="n"/>
      <c r="L134" s="34" t="inlineStr">
        <is>
          <t>GERD</t>
        </is>
      </c>
      <c r="M134" s="35" t="inlineStr">
        <is>
          <t>Clinic</t>
        </is>
      </c>
      <c r="N134" s="34" t="inlineStr">
        <is>
          <t>ข้อ 25 (Pharmtutor_2024_Set2.md)</t>
        </is>
      </c>
      <c r="O134" s="35" t="inlineStr">
        <is>
          <t>Mock</t>
        </is>
      </c>
      <c r="P134" s="35" t="inlineStr">
        <is>
          <t>Mock Pharmtutor 2024</t>
        </is>
      </c>
    </row>
    <row r="135" ht="13.2" customHeight="1" s="49">
      <c r="A135" s="33" t="n">
        <v>133</v>
      </c>
      <c r="B135" s="34" t="inlineStr">
        <is>
          <t>คำนิยามของ อาการท้องเสียเรื้อรัง (Chronic Diarrhea) คืออะไร</t>
        </is>
      </c>
      <c r="C135" s="35" t="n"/>
      <c r="D135" s="34" t="inlineStr">
        <is>
          <t>มีอาการถ่ายมากกว่า 2 ครั้งต่อ 1 วัน</t>
        </is>
      </c>
      <c r="E135" s="34" t="inlineStr">
        <is>
          <t>มีอาการถ่ายมากกว่า 3 ครั้งต่อ 1 วัน</t>
        </is>
      </c>
      <c r="F135" s="34" t="inlineStr">
        <is>
          <t>มีอาการถ่ายผิดปกติ ติดต่อกันเป็นระยะเวลานานมากกว่า 7 วัน</t>
        </is>
      </c>
      <c r="G135" s="34" t="inlineStr">
        <is>
          <t>มีอาการถ่ายผิดปกติ ติดต่อกันเป็นระยะเวลานานมากกว่า 14 วัน</t>
        </is>
      </c>
      <c r="H135" s="34" t="inlineStr">
        <is>
          <t>ข้อ a และ c ถูก</t>
        </is>
      </c>
      <c r="I135" s="33" t="inlineStr">
        <is>
          <t>1</t>
        </is>
      </c>
      <c r="J135" s="34"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ตามเกณฑ์สากลต้องมีอาการนานเกิน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35" t="n"/>
      <c r="L135" s="34" t="inlineStr">
        <is>
          <t>GERD</t>
        </is>
      </c>
      <c r="M135" s="35" t="inlineStr">
        <is>
          <t>Clinic</t>
        </is>
      </c>
      <c r="N135" s="34" t="inlineStr">
        <is>
          <t>ข้อ 28 (Pharmtutor_2024_Set2.md)</t>
        </is>
      </c>
      <c r="O135" s="35" t="inlineStr">
        <is>
          <t>Mock</t>
        </is>
      </c>
      <c r="P135" s="35" t="inlineStr">
        <is>
          <t>Mock Pharmtutor 2024</t>
        </is>
      </c>
    </row>
    <row r="136" ht="13.2" customHeight="1" s="49">
      <c r="A136" s="33" t="n">
        <v>134</v>
      </c>
      <c r="B136" s="34"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35" t="n"/>
      <c r="D136" s="34" t="inlineStr">
        <is>
          <t>Psyllium-based product</t>
        </is>
      </c>
      <c r="E136" s="34" t="inlineStr">
        <is>
          <t>Bisacodyl</t>
        </is>
      </c>
      <c r="F136" s="34" t="inlineStr">
        <is>
          <t>Lubiprostone</t>
        </is>
      </c>
      <c r="G136" s="34" t="inlineStr">
        <is>
          <t>Tegaserod</t>
        </is>
      </c>
      <c r="H136" s="34" t="inlineStr">
        <is>
          <t>Prucalopride</t>
        </is>
      </c>
      <c r="I136" s="33" t="inlineStr">
        <is>
          <t>1</t>
        </is>
      </c>
      <c r="J136" s="34"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35" t="n"/>
      <c r="L136" s="34" t="inlineStr">
        <is>
          <t>GERD</t>
        </is>
      </c>
      <c r="M136" s="35" t="inlineStr">
        <is>
          <t>Clinic</t>
        </is>
      </c>
      <c r="N136" s="34" t="inlineStr">
        <is>
          <t>ข้อ 29 (Pharmtutor_2024_Set2.md)</t>
        </is>
      </c>
      <c r="O136" s="35" t="inlineStr">
        <is>
          <t>Mock</t>
        </is>
      </c>
      <c r="P136" s="35" t="inlineStr">
        <is>
          <t>Mock Pharmtutor 2024</t>
        </is>
      </c>
    </row>
    <row r="137" ht="13.2" customHeight="1" s="49">
      <c r="A137" s="33" t="n">
        <v>135</v>
      </c>
      <c r="B137" s="34"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35" t="n"/>
      <c r="D137" s="34" t="inlineStr">
        <is>
          <t>Domperidone 10 mg TID</t>
        </is>
      </c>
      <c r="E137" s="34" t="inlineStr">
        <is>
          <t>Dimenhydrinate 50 mg TID</t>
        </is>
      </c>
      <c r="F137" s="34" t="inlineStr">
        <is>
          <t>Loperamide 2 mg PRN</t>
        </is>
      </c>
      <c r="G137" s="34" t="inlineStr">
        <is>
          <t>Senna 2 tabs HS</t>
        </is>
      </c>
      <c r="H137" s="34" t="inlineStr">
        <is>
          <t>Bisacodyl 5 mg HS</t>
        </is>
      </c>
      <c r="I137" s="33" t="inlineStr">
        <is>
          <t>1</t>
        </is>
      </c>
      <c r="J137" s="34"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35" t="n"/>
      <c r="L137" s="34" t="inlineStr">
        <is>
          <t>GERD</t>
        </is>
      </c>
      <c r="M137" s="35" t="inlineStr">
        <is>
          <t>Clinic</t>
        </is>
      </c>
      <c r="N137" s="34" t="inlineStr">
        <is>
          <t>ข้อ 47 (PLE_CC1_2557.md)</t>
        </is>
      </c>
      <c r="O137" s="35" t="inlineStr">
        <is>
          <t>ข้อสอบจริง</t>
        </is>
      </c>
      <c r="P137" s="35" t="inlineStr">
        <is>
          <t>ปี 2557</t>
        </is>
      </c>
    </row>
    <row r="138" ht="13.2" customHeight="1" s="49">
      <c r="A138" s="33" t="n">
        <v>136</v>
      </c>
      <c r="B138" s="34" t="inlineStr">
        <is>
          <t>??? --------------------------------------------------------------------------------------------------------------------------------- สถานการณ์ที่ 9 : GERD</t>
        </is>
      </c>
      <c r="C138" s="35" t="n"/>
      <c r="D138" s="34" t="inlineStr">
        <is>
          <t>ผู้ป่วยเพศชาย อายุ 24 ปี มีอาการเรอเปรี้ยว ขย่อน กรดไหลย้อน ควรได้รับยาใด</t>
        </is>
      </c>
      <c r="E138" s="34" t="inlineStr">
        <is>
          <t>famotidine</t>
        </is>
      </c>
      <c r="F138" s="34" t="inlineStr">
        <is>
          <t>bismus</t>
        </is>
      </c>
      <c r="G138" s="34" t="inlineStr">
        <is>
          <t>salol</t>
        </is>
      </c>
      <c r="H138" s="34" t="inlineStr">
        <is>
          <t>antacid</t>
        </is>
      </c>
      <c r="I138" s="33" t="inlineStr">
        <is>
          <t>1</t>
        </is>
      </c>
      <c r="J138" s="34"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35" t="n"/>
      <c r="L138" s="34" t="inlineStr">
        <is>
          <t>GERD</t>
        </is>
      </c>
      <c r="M138" s="35" t="inlineStr">
        <is>
          <t>Clinic</t>
        </is>
      </c>
      <c r="N138" s="34" t="inlineStr">
        <is>
          <t>ข้อ 5 (PLE_CC1_2556.md)</t>
        </is>
      </c>
      <c r="O138" s="35" t="inlineStr">
        <is>
          <t>ข้อสอบจริง</t>
        </is>
      </c>
      <c r="P138" s="35" t="inlineStr">
        <is>
          <t>ปี 2556</t>
        </is>
      </c>
    </row>
    <row r="139" ht="13.2" customHeight="1" s="49">
      <c r="A139" s="33" t="n">
        <v>137</v>
      </c>
      <c r="B139" s="34" t="inlineStr">
        <is>
          <t>อาการท้องเสียเกิดจากเชื้ออะไร</t>
        </is>
      </c>
      <c r="C139" s="35" t="n"/>
      <c r="D139" s="34" t="inlineStr">
        <is>
          <t>rotavirus</t>
        </is>
      </c>
      <c r="E139" s="34" t="inlineStr">
        <is>
          <t>shigella</t>
        </is>
      </c>
      <c r="F139" s="34" t="inlineStr">
        <is>
          <t>E.coli</t>
        </is>
      </c>
      <c r="G139" s="34" t="inlineStr">
        <is>
          <t>Vibrio parahaemolyticus</t>
        </is>
      </c>
      <c r="H139" s="34" t="inlineStr">
        <is>
          <t>Vibrio cholerae</t>
        </is>
      </c>
      <c r="I139" s="33" t="inlineStr">
        <is>
          <t>1</t>
        </is>
      </c>
      <c r="J139" s="34"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35" t="n"/>
      <c r="L139" s="34" t="inlineStr">
        <is>
          <t>GERD</t>
        </is>
      </c>
      <c r="M139" s="35" t="inlineStr">
        <is>
          <t>Clinic</t>
        </is>
      </c>
      <c r="N139" s="34" t="inlineStr">
        <is>
          <t>ข้อ 1 (PLE_CC1_2554 SET2.md)</t>
        </is>
      </c>
      <c r="O139" s="35" t="inlineStr">
        <is>
          <t>ข้อสอบจริง</t>
        </is>
      </c>
      <c r="P139" s="35" t="inlineStr">
        <is>
          <t>ปี 2554</t>
        </is>
      </c>
    </row>
    <row r="140" ht="13.2" customHeight="1" s="49">
      <c r="A140" s="33" t="n">
        <v>138</v>
      </c>
      <c r="B140" s="34" t="inlineStr">
        <is>
          <t>โรคกระเพาะอาหาร</t>
        </is>
      </c>
      <c r="C140" s="35" t="n"/>
      <c r="D140" s="34" t="inlineStr">
        <is>
          <t>Aluminium hydroxide/Magnesium hydroxide suspension</t>
        </is>
      </c>
      <c r="E140" s="34" t="inlineStr">
        <is>
          <t>Metoclopramide 10 mg TID before meals</t>
        </is>
      </c>
      <c r="F140" s="34" t="inlineStr">
        <is>
          <t>Omeprazole 20 mg OD</t>
        </is>
      </c>
      <c r="G140" s="34" t="inlineStr">
        <is>
          <t>Esomeprazole 20 mg OD</t>
        </is>
      </c>
      <c r="H140" s="34" t="inlineStr">
        <is>
          <t>Domperidone 10 mg TID</t>
        </is>
      </c>
      <c r="I140" s="33" t="inlineStr">
        <is>
          <t>1</t>
        </is>
      </c>
      <c r="J140" s="34"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35" t="n"/>
      <c r="L140" s="34" t="inlineStr">
        <is>
          <t>GERD</t>
        </is>
      </c>
      <c r="M140" s="35" t="inlineStr">
        <is>
          <t>Clinic</t>
        </is>
      </c>
      <c r="N140" s="34" t="inlineStr">
        <is>
          <t>ข้อ 4 (PLE_CC1_2533.md)</t>
        </is>
      </c>
      <c r="O140" s="35" t="inlineStr">
        <is>
          <t>ข้อสอบจริง</t>
        </is>
      </c>
      <c r="P140" s="35" t="inlineStr">
        <is>
          <t>ปี 2533</t>
        </is>
      </c>
    </row>
    <row r="141" ht="13.2" customHeight="1" s="49">
      <c r="A141" s="33" t="n">
        <v>139</v>
      </c>
      <c r="B141" s="34" t="inlineStr">
        <is>
          <t>ข้อใดไม่ใช่ปัจจัยเสี่ยงของการเกิดแผลในกระเพาะ</t>
        </is>
      </c>
      <c r="C141" s="35" t="n"/>
      <c r="D141" s="34" t="inlineStr">
        <is>
          <t>อายุ &gt; 65 ปี</t>
        </is>
      </c>
      <c r="E141" s="34" t="inlineStr">
        <is>
          <t>มีการใช้ยาในกลุ่ม NSAIDs</t>
        </is>
      </c>
      <c r="F141" s="34" t="inlineStr">
        <is>
          <t>มีพฤติกรรมดื่มกาแฟและสูบบุหรี่เป็นประจำ</t>
        </is>
      </c>
      <c r="G141" s="34" t="inlineStr">
        <is>
          <t>อ้วน</t>
        </is>
      </c>
      <c r="H141" s="34" t="inlineStr">
        <is>
          <t>Osteoarthritis แพทย์พิจารณาสั่งจ่ายยา Omeprazole ขนาด 40 มิลลิกรัม รับประทานวันละ 1 ครั้ง ก่อนอาหารเช้า</t>
        </is>
      </c>
      <c r="I141" s="33" t="inlineStr">
        <is>
          <t>1</t>
        </is>
      </c>
      <c r="J141" s="34"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35" t="n"/>
      <c r="L141" s="34" t="inlineStr">
        <is>
          <t>GERD</t>
        </is>
      </c>
      <c r="M141" s="35" t="inlineStr">
        <is>
          <t>Clinic</t>
        </is>
      </c>
      <c r="N141" s="34" t="inlineStr">
        <is>
          <t>ข้อ 9 (PLE_CC1_Practice_Exam.md)</t>
        </is>
      </c>
      <c r="O141" s="35" t="inlineStr">
        <is>
          <t>Mock</t>
        </is>
      </c>
      <c r="P141" s="35" t="inlineStr">
        <is>
          <t>Mock สภาเภสัชฯ Practice</t>
        </is>
      </c>
    </row>
    <row r="142" ht="13.2" customHeight="1" s="49">
      <c r="A142" s="33" t="n">
        <v>140</v>
      </c>
      <c r="B142" s="34" t="inlineStr">
        <is>
          <t>Domperidone ออกฤทธิ์ต้านการอาเจียนที่ใด</t>
        </is>
      </c>
      <c r="C142" s="35" t="n"/>
      <c r="D142" s="34" t="inlineStr">
        <is>
          <t>Serotonin 5-HT3 ที่ CTZ</t>
        </is>
      </c>
      <c r="E142" s="34" t="inlineStr">
        <is>
          <t>GABA receptor ที่ CTZ</t>
        </is>
      </c>
      <c r="F142" s="34" t="inlineStr">
        <is>
          <t>Nueurokinin-1 receptor ที่ CTZ</t>
        </is>
      </c>
      <c r="G142" s="34" t="inlineStr">
        <is>
          <t>Dopamine D2 receptor ที่ CTZ</t>
        </is>
      </c>
      <c r="H142" s="34" t="inlineStr">
        <is>
          <t>Histamine H1 receptor ที่ CTZ</t>
        </is>
      </c>
      <c r="I142" s="33" t="n">
        <v>4</v>
      </c>
      <c r="J142" s="34"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(CTZ); ผ่าน BBB น้อย; EPS น้อยกว่า Metoclopramide; QT prolongation</t>
        </is>
      </c>
      <c r="K142" s="35" t="n"/>
      <c r="L142" s="34" t="inlineStr">
        <is>
          <t>GERD</t>
        </is>
      </c>
      <c r="M142" s="35" t="inlineStr">
        <is>
          <t>Clinic</t>
        </is>
      </c>
      <c r="N142" s="34" t="inlineStr">
        <is>
          <t>ข้อ 18 (PLE_CC1_Practice_Exam.md)</t>
        </is>
      </c>
      <c r="O142" s="35" t="inlineStr">
        <is>
          <t>Mock</t>
        </is>
      </c>
      <c r="P142" s="35" t="inlineStr">
        <is>
          <t>Mock สภาเภสัชฯ Practice</t>
        </is>
      </c>
    </row>
    <row r="143" ht="13.2" customHeight="1" s="49">
      <c r="A143" s="33" t="n">
        <v>141</v>
      </c>
      <c r="B143" s="34" t="inlineStr">
        <is>
          <t>ข้อใดเป็นสาเหตุของภาวะท้องเสียในผู้ป่วยรายนี้</t>
        </is>
      </c>
      <c r="C143" s="35" t="n"/>
      <c r="D143" s="34" t="inlineStr">
        <is>
          <t>Salmonella typhi</t>
        </is>
      </c>
      <c r="E143" s="34" t="inlineStr">
        <is>
          <t>Shigella dysenteriae</t>
        </is>
      </c>
      <c r="F143" s="34" t="inlineStr">
        <is>
          <t>Clostridium difficile</t>
        </is>
      </c>
      <c r="G143" s="34" t="inlineStr">
        <is>
          <t>Enterotoxigenic E.coli</t>
        </is>
      </c>
      <c r="H143" s="34" t="inlineStr">
        <is>
          <t>Entamoeba histolytica</t>
        </is>
      </c>
      <c r="I143" s="33" t="inlineStr">
        <is>
          <t>1</t>
        </is>
      </c>
      <c r="J143" s="34"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35" t="n"/>
      <c r="L143" s="34" t="inlineStr">
        <is>
          <t>GERD</t>
        </is>
      </c>
      <c r="M143" s="35" t="inlineStr">
        <is>
          <t>Clinic</t>
        </is>
      </c>
      <c r="N143" s="34" t="inlineStr">
        <is>
          <t>ข้อ 33 (PLE_CC1_Practice_Exam.md)</t>
        </is>
      </c>
      <c r="O143" s="35" t="inlineStr">
        <is>
          <t>Mock</t>
        </is>
      </c>
      <c r="P143" s="35" t="inlineStr">
        <is>
          <t>Mock สภาเภสัชฯ Practice</t>
        </is>
      </c>
    </row>
    <row r="144" ht="13.2" customHeight="1" s="49">
      <c r="A144" s="33" t="n">
        <v>142</v>
      </c>
      <c r="B144" s="34"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35" t="n"/>
      <c r="D144" s="34" t="inlineStr">
        <is>
          <t>Hyoscine butylbromide 10 mg TID</t>
        </is>
      </c>
      <c r="E144" s="34" t="inlineStr">
        <is>
          <t>Aluminium hydroxide/Magnesium hydroxide suspension</t>
        </is>
      </c>
      <c r="F144" s="34" t="inlineStr">
        <is>
          <t>Metoclopramide 10 mg TID before meals</t>
        </is>
      </c>
      <c r="G144" s="34" t="inlineStr">
        <is>
          <t>Omeprazole 20 mg OD</t>
        </is>
      </c>
      <c r="H144" s="34" t="inlineStr">
        <is>
          <t>Esomeprazole 20 mg OD</t>
        </is>
      </c>
      <c r="I144" s="33" t="inlineStr">
        <is>
          <t>1</t>
        </is>
      </c>
      <c r="J144" s="34"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35" t="n"/>
      <c r="L144" s="34" t="inlineStr">
        <is>
          <t>GERD</t>
        </is>
      </c>
      <c r="M144" s="35" t="inlineStr">
        <is>
          <t>Clinic</t>
        </is>
      </c>
      <c r="N144" s="34" t="inlineStr">
        <is>
          <t>ข้อ 30 (PLE_CC1_Practice_Exam.md)</t>
        </is>
      </c>
      <c r="O144" s="35" t="inlineStr">
        <is>
          <t>Mock</t>
        </is>
      </c>
      <c r="P144" s="35" t="inlineStr">
        <is>
          <t>Mock สภาเภสัชฯ Practice</t>
        </is>
      </c>
    </row>
    <row r="145" ht="13.2" customHeight="1" s="49">
      <c r="A145" s="33" t="n">
        <v>143</v>
      </c>
      <c r="B145" s="34"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35" t="n"/>
      <c r="D145" s="34" t="inlineStr">
        <is>
          <t>เกิดจากยา Estradiol valerateแก้ไขโดยการเปลี่ยนยา เป็น tibolone</t>
        </is>
      </c>
      <c r="E145" s="34" t="inlineStr">
        <is>
          <t>เกิดจากยา Norethisterone acetate แก้ไขโดยการเปลี่ยนยาเป็น tibolone</t>
        </is>
      </c>
      <c r="F145" s="34" t="inlineStr">
        <is>
          <t>เกิดจากยา Estradiol valerateแก้ไขโดยการเปลี่ยนยา เป็น Raloxifene</t>
        </is>
      </c>
      <c r="G145" s="34" t="inlineStr">
        <is>
          <t>เกิดจากยา Norethisterone acetate แก้ไขโดยการเปลี่ยนยาเป็น Raloxifene</t>
        </is>
      </c>
      <c r="H145" s="34" t="inlineStr">
        <is>
          <t>เกิดจากยา Estradiol valerate แก้ไขโดยการเปลี่ยนยาเป็น Conjugated estrogen</t>
        </is>
      </c>
      <c r="I145" s="33" t="inlineStr">
        <is>
          <t>3</t>
        </is>
      </c>
      <c r="J145" s="34"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ปวดเต้านม/คลื่นไส้จาก HRT = Estrogenic effect; Raloxifene (SERM) = Estrogen antagonist ที่เต้านม</t>
        </is>
      </c>
      <c r="K145" s="35" t="n"/>
      <c r="L145" s="34" t="inlineStr">
        <is>
          <t>GERD</t>
        </is>
      </c>
      <c r="M145" s="35" t="inlineStr">
        <is>
          <t>Clinic</t>
        </is>
      </c>
      <c r="N145" s="34" t="inlineStr">
        <is>
          <t>ข้อ 34 (PLE_CC1_Practice_Exam.md)</t>
        </is>
      </c>
      <c r="O145" s="35" t="inlineStr">
        <is>
          <t>Mock</t>
        </is>
      </c>
      <c r="P145" s="35" t="inlineStr">
        <is>
          <t>Mock สภาเภสัชฯ Practice</t>
        </is>
      </c>
    </row>
    <row r="146" ht="13.2" customHeight="1" s="49">
      <c r="A146" s="33" t="n">
        <v>144</v>
      </c>
      <c r="B146" s="34"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35" t="n"/>
      <c r="D146" s="34" t="inlineStr">
        <is>
          <t>Dimenhydrinate 50 mg TID</t>
        </is>
      </c>
      <c r="E146" s="34" t="inlineStr">
        <is>
          <t>Loperamide 2 mg PRN</t>
        </is>
      </c>
      <c r="F146" s="34" t="inlineStr">
        <is>
          <t>Senna 2 tabs HS</t>
        </is>
      </c>
      <c r="G146" s="34" t="inlineStr">
        <is>
          <t>Bisacodyl 5 mg HS</t>
        </is>
      </c>
      <c r="H146" s="34" t="inlineStr">
        <is>
          <t>Lactulose 15 mL OD</t>
        </is>
      </c>
      <c r="I146" s="33" t="inlineStr">
        <is>
          <t>1</t>
        </is>
      </c>
      <c r="J146" s="34"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35" t="n"/>
      <c r="L146" s="34" t="inlineStr">
        <is>
          <t>GERD</t>
        </is>
      </c>
      <c r="M146" s="35" t="inlineStr">
        <is>
          <t>Clinic</t>
        </is>
      </c>
      <c r="N146" s="34" t="inlineStr">
        <is>
          <t>ข้อ 5 (PLE_CC1_Key_Rx20_UBU.md)</t>
        </is>
      </c>
      <c r="O146" s="35" t="inlineStr">
        <is>
          <t>Mock</t>
        </is>
      </c>
      <c r="P146" s="35" t="inlineStr">
        <is>
          <t>Mock Rx20 UBU</t>
        </is>
      </c>
    </row>
    <row r="147" ht="13.2" customHeight="1" s="49">
      <c r="A147" s="33" t="n">
        <v>145</v>
      </c>
      <c r="B147" s="34"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35" t="n"/>
      <c r="D147" s="34" t="inlineStr">
        <is>
          <t>Bisacodyl 5 mg HS</t>
        </is>
      </c>
      <c r="E147" s="34" t="inlineStr">
        <is>
          <t>Lactulose 15 mL OD</t>
        </is>
      </c>
      <c r="F147" s="34" t="inlineStr">
        <is>
          <t>Amoxicillin 1000 mg BID</t>
        </is>
      </c>
      <c r="G147" s="34" t="inlineStr">
        <is>
          <t>Clarithromycin 500 mg BID</t>
        </is>
      </c>
      <c r="H147" s="34" t="inlineStr">
        <is>
          <t>Hyoscine butylbromide 10 mg TID</t>
        </is>
      </c>
      <c r="I147" s="33" t="inlineStr">
        <is>
          <t>5</t>
        </is>
      </c>
      <c r="J147" s="34"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35" t="n"/>
      <c r="L147" s="34" t="inlineStr">
        <is>
          <t>GERD</t>
        </is>
      </c>
      <c r="M147" s="35" t="inlineStr">
        <is>
          <t>Clinic</t>
        </is>
      </c>
      <c r="N147" s="34" t="inlineStr">
        <is>
          <t>ข้อ 5 (PLE_CC1_Key_Rx20_UBU.md)</t>
        </is>
      </c>
      <c r="O147" s="35" t="inlineStr">
        <is>
          <t>Mock</t>
        </is>
      </c>
      <c r="P147" s="35" t="inlineStr">
        <is>
          <t>Mock Rx20 UBU</t>
        </is>
      </c>
    </row>
    <row r="148" ht="13.2" customHeight="1" s="49">
      <c r="A148" s="33" t="n">
        <v>146</v>
      </c>
      <c r="B148" s="34"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35" t="n"/>
      <c r="D148" s="34" t="inlineStr">
        <is>
          <t>Clarithromycin 500 mg BID</t>
        </is>
      </c>
      <c r="E148" s="34" t="inlineStr">
        <is>
          <t>Hyoscine butylbromide 10 mg TID</t>
        </is>
      </c>
      <c r="F148" s="34" t="inlineStr">
        <is>
          <t>Aluminium hydroxide/Magnesium hydroxide suspension</t>
        </is>
      </c>
      <c r="G148" s="34" t="inlineStr">
        <is>
          <t>Metoclopramide 10 mg TID before meals</t>
        </is>
      </c>
      <c r="H148" s="34" t="inlineStr">
        <is>
          <t>Omeprazole 20 mg OD</t>
        </is>
      </c>
      <c r="I148" s="33" t="inlineStr">
        <is>
          <t>1</t>
        </is>
      </c>
      <c r="J148" s="34"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35" t="n"/>
      <c r="L148" s="34" t="inlineStr">
        <is>
          <t>GERD</t>
        </is>
      </c>
      <c r="M148" s="35" t="inlineStr">
        <is>
          <t>Clinic</t>
        </is>
      </c>
      <c r="N148" s="34" t="inlineStr">
        <is>
          <t>ข้อ 5 (PLE_CC1_Key_Rx20_UBU.md)</t>
        </is>
      </c>
      <c r="O148" s="35" t="inlineStr">
        <is>
          <t>Mock</t>
        </is>
      </c>
      <c r="P148" s="35" t="inlineStr">
        <is>
          <t>Mock Rx20 UBU</t>
        </is>
      </c>
    </row>
    <row r="149" ht="13.2" customHeight="1" s="49">
      <c r="A149" s="33" t="n">
        <v>147</v>
      </c>
      <c r="B149" s="34" t="inlineStr">
        <is>
          <t>ผู้ป่วยหญิงเป็นโรคกระเพาะจากภาวะเครียดเรื้อรัง</t>
        </is>
      </c>
      <c r="C149" s="35" t="n"/>
      <c r="D149" s="34" t="inlineStr">
        <is>
          <t>Metoclopramide 10 mg TID before meals</t>
        </is>
      </c>
      <c r="E149" s="34" t="inlineStr">
        <is>
          <t>Omeprazole 20 mg OD</t>
        </is>
      </c>
      <c r="F149" s="34" t="inlineStr">
        <is>
          <t>Esomeprazole 20 mg OD</t>
        </is>
      </c>
      <c r="G149" s="34" t="inlineStr">
        <is>
          <t>Domperidone 10 mg TID</t>
        </is>
      </c>
      <c r="H149" s="34" t="inlineStr">
        <is>
          <t>Dimenhydrinate 50 mg TID</t>
        </is>
      </c>
      <c r="I149" s="33" t="inlineStr">
        <is>
          <t>1</t>
        </is>
      </c>
      <c r="J149" s="34"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35" t="n"/>
      <c r="L149" s="34" t="inlineStr">
        <is>
          <t>GERD</t>
        </is>
      </c>
      <c r="M149" s="35" t="inlineStr">
        <is>
          <t>Clinic</t>
        </is>
      </c>
      <c r="N149" s="34" t="inlineStr">
        <is>
          <t>ข้อ 3 (PLE_CC1_Key_Rx20_UBU.md)</t>
        </is>
      </c>
      <c r="O149" s="35" t="inlineStr">
        <is>
          <t>Mock</t>
        </is>
      </c>
      <c r="P149" s="35" t="inlineStr">
        <is>
          <t>Mock Rx20 UBU</t>
        </is>
      </c>
    </row>
    <row r="150" ht="13.2" customHeight="1" s="49">
      <c r="A150" s="33" t="n">
        <v>148</v>
      </c>
      <c r="B150" s="34" t="inlineStr">
        <is>
          <t>คลื่นไส้อาเจียน</t>
        </is>
      </c>
      <c r="C150" s="35" t="n"/>
      <c r="D150" s="34" t="inlineStr">
        <is>
          <t>Domperidone 10 mg TID</t>
        </is>
      </c>
      <c r="E150" s="34" t="inlineStr">
        <is>
          <t>Dimenhydrinate 50 mg TID</t>
        </is>
      </c>
      <c r="F150" s="34" t="inlineStr">
        <is>
          <t>Loperamide 2 mg PRN</t>
        </is>
      </c>
      <c r="G150" s="34" t="inlineStr">
        <is>
          <t>Senna 2 tabs HS</t>
        </is>
      </c>
      <c r="H150" s="34" t="inlineStr">
        <is>
          <t>Bisacodyl 5 mg HS</t>
        </is>
      </c>
      <c r="I150" s="33" t="inlineStr">
        <is>
          <t>1</t>
        </is>
      </c>
      <c r="J150" s="34"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35" t="n"/>
      <c r="L150" s="34" t="inlineStr">
        <is>
          <t>GERD</t>
        </is>
      </c>
      <c r="M150" s="35" t="inlineStr">
        <is>
          <t>Clinic</t>
        </is>
      </c>
      <c r="N150" s="34" t="inlineStr">
        <is>
          <t>ข้อ 1 (PLE_CC1_Key_Rx20_UBU.md)</t>
        </is>
      </c>
      <c r="O150" s="35" t="inlineStr">
        <is>
          <t>Mock</t>
        </is>
      </c>
      <c r="P150" s="35" t="inlineStr">
        <is>
          <t>Mock Rx20 UBU</t>
        </is>
      </c>
    </row>
    <row r="151" ht="13.2" customHeight="1" s="49">
      <c r="A151" s="33" t="n">
        <v>149</v>
      </c>
      <c r="B151" s="34" t="inlineStr">
        <is>
          <t>หากผู้ป่วยมีอาการท้องเสีย คาดว่าน่าจะมีสาเหตุมาจากยาตัวใดมากที่สุด</t>
        </is>
      </c>
      <c r="C151" s="35" t="n"/>
      <c r="D151" s="34" t="inlineStr">
        <is>
          <t>Senna 2 tabs HS</t>
        </is>
      </c>
      <c r="E151" s="34" t="inlineStr">
        <is>
          <t>Bisacodyl 5 mg HS</t>
        </is>
      </c>
      <c r="F151" s="34" t="inlineStr">
        <is>
          <t>Lactulose 15 mL OD</t>
        </is>
      </c>
      <c r="G151" s="34" t="inlineStr">
        <is>
          <t>Amoxicillin 1000 mg BID</t>
        </is>
      </c>
      <c r="H151" s="34" t="inlineStr">
        <is>
          <t>Clarithromycin 500 mg BID</t>
        </is>
      </c>
      <c r="I151" s="33" t="inlineStr">
        <is>
          <t>1</t>
        </is>
      </c>
      <c r="J151" s="34"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35" t="n"/>
      <c r="L151" s="34" t="inlineStr">
        <is>
          <t>GERD</t>
        </is>
      </c>
      <c r="M151" s="35" t="inlineStr">
        <is>
          <t>Clinic</t>
        </is>
      </c>
      <c r="N151" s="34" t="inlineStr">
        <is>
          <t>ข้อ 2 (PLE_CC1_Key_Rx20_UBU.md)</t>
        </is>
      </c>
      <c r="O151" s="35" t="inlineStr">
        <is>
          <t>Mock</t>
        </is>
      </c>
      <c r="P151" s="35" t="inlineStr">
        <is>
          <t>Mock Rx20 UBU</t>
        </is>
      </c>
    </row>
    <row r="152" ht="13.2" customHeight="1" s="49">
      <c r="A152" s="33" t="n">
        <v>150</v>
      </c>
      <c r="B152" s="34" t="inlineStr">
        <is>
          <t>ใช้กับผู้ป่วยที่เป็นนิ่วในกระเพาะปัสสาวะ</t>
        </is>
      </c>
      <c r="C152" s="35" t="n"/>
      <c r="D152" s="34" t="inlineStr">
        <is>
          <t>Amoxicillin 1000 mg BID</t>
        </is>
      </c>
      <c r="E152" s="34" t="inlineStr">
        <is>
          <t>Clarithromycin 500 mg BID</t>
        </is>
      </c>
      <c r="F152" s="34" t="inlineStr">
        <is>
          <t>Hyoscine butylbromide 10 mg TID</t>
        </is>
      </c>
      <c r="G152" s="34" t="inlineStr">
        <is>
          <t>Aluminium hydroxide/Magnesium hydroxide suspension</t>
        </is>
      </c>
      <c r="H152" s="34" t="inlineStr">
        <is>
          <t>Metoclopramide 10 mg TID before meals</t>
        </is>
      </c>
      <c r="I152" s="33" t="inlineStr">
        <is>
          <t>1</t>
        </is>
      </c>
      <c r="J152" s="34"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35" t="n"/>
      <c r="L152" s="34" t="inlineStr">
        <is>
          <t>GERD</t>
        </is>
      </c>
      <c r="M152" s="35" t="inlineStr">
        <is>
          <t>Clinic</t>
        </is>
      </c>
      <c r="N152" s="34" t="inlineStr">
        <is>
          <t>ข้อ 3 (PLE_CC1_Key_Rx20_UBU.md)</t>
        </is>
      </c>
      <c r="O152" s="35" t="inlineStr">
        <is>
          <t>Mock</t>
        </is>
      </c>
      <c r="P152" s="35" t="inlineStr">
        <is>
          <t>Mock Rx20 UBU</t>
        </is>
      </c>
    </row>
    <row r="153" ht="13.2" customHeight="1" s="49">
      <c r="A153" s="33" t="n">
        <v>151</v>
      </c>
      <c r="B153" s="34" t="inlineStr">
        <is>
          <t>ผู้ป่วยต้องได้รับยานี้เป็นระยะเวลานาน 1 เดือน พบว่าผู้ป่วยมีอาการท้องเสียรุนแรง อยากทราบว่าเกิดจากเชื้ออะไร</t>
        </is>
      </c>
      <c r="C153" s="35" t="n"/>
      <c r="D153" s="34" t="inlineStr">
        <is>
          <t>Aluminium hydroxide/Magnesium hydroxide suspension</t>
        </is>
      </c>
      <c r="E153" s="34" t="inlineStr">
        <is>
          <t>Metoclopramide 10 mg TID before meals</t>
        </is>
      </c>
      <c r="F153" s="34" t="inlineStr">
        <is>
          <t>Omeprazole 20 mg OD</t>
        </is>
      </c>
      <c r="G153" s="34" t="inlineStr">
        <is>
          <t>Esomeprazole 20 mg OD</t>
        </is>
      </c>
      <c r="H153" s="34" t="inlineStr">
        <is>
          <t>Domperidone 10 mg TID</t>
        </is>
      </c>
      <c r="I153" s="33" t="inlineStr">
        <is>
          <t>1</t>
        </is>
      </c>
      <c r="J153" s="34"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35" t="n"/>
      <c r="L153" s="34" t="inlineStr">
        <is>
          <t>GERD</t>
        </is>
      </c>
      <c r="M153" s="35" t="inlineStr">
        <is>
          <t>Clinic</t>
        </is>
      </c>
      <c r="N153" s="34" t="inlineStr">
        <is>
          <t>ข้อ 35 (PLE_CC1_Key_Rx20_UBU.md)</t>
        </is>
      </c>
      <c r="O153" s="35" t="inlineStr">
        <is>
          <t>Mock</t>
        </is>
      </c>
      <c r="P153" s="35" t="inlineStr">
        <is>
          <t>Mock Rx20 UBU</t>
        </is>
      </c>
    </row>
    <row r="154" ht="13.2" customHeight="1" s="49">
      <c r="A154" s="33" t="n">
        <v>152</v>
      </c>
      <c r="B154" s="34" t="inlineStr">
        <is>
          <t>หากเกิดอาการคลื่นไส้ อาเจียน เวียนหัวให้หยุดยาแล้วมาพบแพทย์</t>
        </is>
      </c>
      <c r="C154" s="35" t="n"/>
      <c r="D154" s="34" t="inlineStr">
        <is>
          <t>Esomeprazole 20 mg OD</t>
        </is>
      </c>
      <c r="E154" s="34" t="inlineStr">
        <is>
          <t>Domperidone 10 mg TID</t>
        </is>
      </c>
      <c r="F154" s="34" t="inlineStr">
        <is>
          <t>Dimenhydrinate 50 mg TID</t>
        </is>
      </c>
      <c r="G154" s="34" t="inlineStr">
        <is>
          <t>Loperamide 2 mg PRN</t>
        </is>
      </c>
      <c r="H154" s="34" t="inlineStr">
        <is>
          <t>Senna 2 tabs HS</t>
        </is>
      </c>
      <c r="I154" s="33" t="inlineStr">
        <is>
          <t>1</t>
        </is>
      </c>
      <c r="J154" s="34"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35" t="n"/>
      <c r="L154" s="34" t="inlineStr">
        <is>
          <t>GERD</t>
        </is>
      </c>
      <c r="M154" s="35" t="inlineStr">
        <is>
          <t>Clinic</t>
        </is>
      </c>
      <c r="N154" s="34" t="inlineStr">
        <is>
          <t>ข้อ 1 (PLE_CC1_Key_Rx20_UBU.md)</t>
        </is>
      </c>
      <c r="O154" s="35" t="inlineStr">
        <is>
          <t>Mock</t>
        </is>
      </c>
      <c r="P154" s="35" t="inlineStr">
        <is>
          <t>Mock Rx20 UBU</t>
        </is>
      </c>
    </row>
    <row r="155" ht="13.2" customHeight="1" s="49">
      <c r="A155" s="33" t="n">
        <v>153</v>
      </c>
      <c r="B155" s="34" t="inlineStr">
        <is>
          <t>– สถานการณ) 6 ชาย อายุ 14ป3 ไปกินอาหาร ปวดเบGง ถGายกระปØดกระปรอย ท$องเสียเปญนมูกเลือด ไมGมีกลิ่น ไมGอาเจียน</t>
        </is>
      </c>
      <c r="C155" s="35" t="n"/>
      <c r="D155" s="34" t="inlineStr">
        <is>
          <t>Loperamide 2 mg PRN</t>
        </is>
      </c>
      <c r="E155" s="34" t="inlineStr">
        <is>
          <t>Senna 2 tabs HS</t>
        </is>
      </c>
      <c r="F155" s="34" t="inlineStr">
        <is>
          <t>Bisacodyl 5 mg HS</t>
        </is>
      </c>
      <c r="G155" s="34" t="inlineStr">
        <is>
          <t>Lactulose 15 mL OD</t>
        </is>
      </c>
      <c r="H155" s="34" t="inlineStr">
        <is>
          <t>Amoxicillin 1000 mg BID</t>
        </is>
      </c>
      <c r="I155" s="33" t="inlineStr">
        <is>
          <t>1</t>
        </is>
      </c>
      <c r="J155" s="34"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35" t="n"/>
      <c r="L155" s="34" t="inlineStr">
        <is>
          <t>GERD</t>
        </is>
      </c>
      <c r="M155" s="35" t="inlineStr">
        <is>
          <t>Clinic</t>
        </is>
      </c>
      <c r="N155" s="34" t="inlineStr">
        <is>
          <t>ข้อ 51 (PLE_CC1_Key_Rx20_UBU.md)</t>
        </is>
      </c>
      <c r="O155" s="35" t="inlineStr">
        <is>
          <t>Mock</t>
        </is>
      </c>
      <c r="P155" s="35" t="inlineStr">
        <is>
          <t>Mock Rx20 UBU</t>
        </is>
      </c>
    </row>
    <row r="156" ht="13.2" customHeight="1" s="49">
      <c r="A156" s="33" t="n">
        <v>154</v>
      </c>
      <c r="B156" s="34" t="inlineStr">
        <is>
          <t>ลดอาการคลื่นไส้อาเจียน</t>
        </is>
      </c>
      <c r="C156" s="35" t="n"/>
      <c r="D156" s="34" t="inlineStr">
        <is>
          <t>Lactulose 15 mL OD</t>
        </is>
      </c>
      <c r="E156" s="34" t="inlineStr">
        <is>
          <t>Amoxicillin 1000 mg BID</t>
        </is>
      </c>
      <c r="F156" s="34" t="inlineStr">
        <is>
          <t>Clarithromycin 500 mg BID</t>
        </is>
      </c>
      <c r="G156" s="34" t="inlineStr">
        <is>
          <t>Hyoscine butylbromide 10 mg TID</t>
        </is>
      </c>
      <c r="H156" s="34" t="inlineStr">
        <is>
          <t>Aluminium hydroxide/Magnesium hydroxide suspension</t>
        </is>
      </c>
      <c r="I156" s="33" t="inlineStr">
        <is>
          <t>1</t>
        </is>
      </c>
      <c r="J156" s="34"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35" t="n"/>
      <c r="L156" s="34" t="inlineStr">
        <is>
          <t>GERD</t>
        </is>
      </c>
      <c r="M156" s="35" t="inlineStr">
        <is>
          <t>Clinic</t>
        </is>
      </c>
      <c r="N156" s="34" t="inlineStr">
        <is>
          <t>ข้อ 2 (PLE_CC1_Key_Rx20_UBU.md)</t>
        </is>
      </c>
      <c r="O156" s="35" t="inlineStr">
        <is>
          <t>Mock</t>
        </is>
      </c>
      <c r="P156" s="35" t="inlineStr">
        <is>
          <t>Mock Rx20 UBU</t>
        </is>
      </c>
    </row>
    <row r="157" ht="13.2" customHeight="1" s="49">
      <c r="A157" s="33" t="n">
        <v>155</v>
      </c>
      <c r="B157" s="34" t="inlineStr">
        <is>
          <t>ตัวอย่างเช่นสารเคมีที่สร้างขึ้นภายในร่างกายเพื่อ ทำลายเชื้อ เช่น กรดในกระเพาะอาหาร</t>
        </is>
      </c>
      <c r="C157" s="35" t="n"/>
      <c r="D157" s="34" t="inlineStr">
        <is>
          <t>Hyoscine butylbromide 10 mg TID</t>
        </is>
      </c>
      <c r="E157" s="34" t="inlineStr">
        <is>
          <t>Aluminium hydroxide/Magnesium hydroxide suspension</t>
        </is>
      </c>
      <c r="F157" s="34" t="inlineStr">
        <is>
          <t>Metoclopramide 10 mg TID before meals</t>
        </is>
      </c>
      <c r="G157" s="34" t="inlineStr">
        <is>
          <t>Omeprazole 20 mg OD</t>
        </is>
      </c>
      <c r="H157" s="34" t="inlineStr">
        <is>
          <t>Esomeprazole 20 mg OD</t>
        </is>
      </c>
      <c r="I157" s="33" t="inlineStr">
        <is>
          <t>1</t>
        </is>
      </c>
      <c r="J157" s="34"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35" t="n"/>
      <c r="L157" s="34" t="inlineStr">
        <is>
          <t>GERD</t>
        </is>
      </c>
      <c r="M157" s="35" t="inlineStr">
        <is>
          <t>Clinic</t>
        </is>
      </c>
      <c r="N157" s="34" t="inlineStr">
        <is>
          <t>ข้อ 3 (PLE_CC1_Key_Rx20_UBU.md)</t>
        </is>
      </c>
      <c r="O157" s="35" t="inlineStr">
        <is>
          <t>Mock</t>
        </is>
      </c>
      <c r="P157" s="35" t="inlineStr">
        <is>
          <t>Mock Rx20 UBU</t>
        </is>
      </c>
    </row>
    <row r="158" ht="13.2" customHeight="1" s="49">
      <c r="A158" s="33" t="n">
        <v>156</v>
      </c>
      <c r="B158" s="34" t="inlineStr">
        <is>
          <t>ข้อใดไม่ใชปัจจัยเสี่ยงของโรค GERD</t>
        </is>
      </c>
      <c r="C158" s="35" t="n"/>
      <c r="D158" s="34" t="inlineStr">
        <is>
          <t>Omeprazole 20 mg OD</t>
        </is>
      </c>
      <c r="E158" s="34" t="inlineStr">
        <is>
          <t>Esomeprazole 20 mg OD</t>
        </is>
      </c>
      <c r="F158" s="34" t="inlineStr">
        <is>
          <t>Domperidone 10 mg TID</t>
        </is>
      </c>
      <c r="G158" s="34" t="inlineStr">
        <is>
          <t>Dimenhydrinate 50 mg TID</t>
        </is>
      </c>
      <c r="H158" s="34" t="inlineStr">
        <is>
          <t>Loperamide 2 mg PRN</t>
        </is>
      </c>
      <c r="I158" s="33" t="inlineStr">
        <is>
          <t>1</t>
        </is>
      </c>
      <c r="J158" s="34"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35" t="n"/>
      <c r="L158" s="34" t="inlineStr">
        <is>
          <t>GERD</t>
        </is>
      </c>
      <c r="M158" s="35" t="inlineStr">
        <is>
          <t>Clinic</t>
        </is>
      </c>
      <c r="N158" s="34" t="inlineStr">
        <is>
          <t>ข้อ 2 (PLE_CC1_Key_Rx20_UBU.md)</t>
        </is>
      </c>
      <c r="O158" s="35" t="inlineStr">
        <is>
          <t>Mock</t>
        </is>
      </c>
      <c r="P158" s="35" t="inlineStr">
        <is>
          <t>Mock Rx20 UBU</t>
        </is>
      </c>
    </row>
    <row r="159" ht="13.2" customHeight="1" s="49">
      <c r="A159" s="33" t="n">
        <v>157</v>
      </c>
      <c r="B159" s="34" t="inlineStr">
        <is>
          <t>คลื่นไส อาเจียน</t>
        </is>
      </c>
      <c r="C159" s="35" t="n"/>
      <c r="D159" s="34" t="inlineStr">
        <is>
          <t>Dimenhydrinate 50 mg TID</t>
        </is>
      </c>
      <c r="E159" s="34" t="inlineStr">
        <is>
          <t>Loperamide 2 mg PRN</t>
        </is>
      </c>
      <c r="F159" s="34" t="inlineStr">
        <is>
          <t>Senna 2 tabs HS</t>
        </is>
      </c>
      <c r="G159" s="34" t="inlineStr">
        <is>
          <t>Bisacodyl 5 mg HS</t>
        </is>
      </c>
      <c r="H159" s="34" t="inlineStr">
        <is>
          <t>Lactulose 15 mL OD</t>
        </is>
      </c>
      <c r="I159" s="33" t="inlineStr">
        <is>
          <t>1</t>
        </is>
      </c>
      <c r="J159" s="34"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35" t="n"/>
      <c r="L159" s="34" t="inlineStr">
        <is>
          <t>GERD</t>
        </is>
      </c>
      <c r="M159" s="35" t="inlineStr">
        <is>
          <t>Clinic</t>
        </is>
      </c>
      <c r="N159" s="34" t="inlineStr">
        <is>
          <t>ข้อ 5 (PLE_CC1_Key_Rx20_UBU.md)</t>
        </is>
      </c>
      <c r="O159" s="35" t="inlineStr">
        <is>
          <t>Mock</t>
        </is>
      </c>
      <c r="P159" s="35" t="inlineStr">
        <is>
          <t>Mock Rx20 UBU</t>
        </is>
      </c>
    </row>
    <row r="160" ht="13.2" customHeight="1" s="49">
      <c r="A160" s="33" t="n">
        <v>158</v>
      </c>
      <c r="B160" s="34" t="inlineStr">
        <is>
          <t>ยาใดไม่ควรใช้ในผู้ป่วย GERD</t>
        </is>
      </c>
      <c r="C160" s="35" t="n"/>
      <c r="D160" s="34" t="inlineStr">
        <is>
          <t>Bisacodyl 5 mg HS</t>
        </is>
      </c>
      <c r="E160" s="34" t="inlineStr">
        <is>
          <t>Lactulose 15 mL OD</t>
        </is>
      </c>
      <c r="F160" s="34" t="inlineStr">
        <is>
          <t>Amoxicillin 1000 mg BID</t>
        </is>
      </c>
      <c r="G160" s="34" t="inlineStr">
        <is>
          <t>Clarithromycin 500 mg BID</t>
        </is>
      </c>
      <c r="H160" s="34" t="inlineStr">
        <is>
          <t>Hyoscine butylbromide 10 mg TID</t>
        </is>
      </c>
      <c r="I160" s="33" t="inlineStr">
        <is>
          <t>1</t>
        </is>
      </c>
      <c r="J160" s="34"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35" t="n"/>
      <c r="L160" s="34" t="inlineStr">
        <is>
          <t>GERD</t>
        </is>
      </c>
      <c r="M160" s="35" t="inlineStr">
        <is>
          <t>Clinic</t>
        </is>
      </c>
      <c r="N160" s="34" t="inlineStr">
        <is>
          <t>ข้อ 4 (PLE_CC1_Key_Rx20_UBU.md)</t>
        </is>
      </c>
      <c r="O160" s="35" t="inlineStr">
        <is>
          <t>Mock</t>
        </is>
      </c>
      <c r="P160" s="35" t="inlineStr">
        <is>
          <t>Mock Rx20 UBU</t>
        </is>
      </c>
    </row>
    <row r="161" ht="13.2" customHeight="1" s="49">
      <c r="A161" s="33" t="n">
        <v>159</v>
      </c>
      <c r="B161" s="34" t="inlineStr">
        <is>
          <t>ยาใดที่ใช้ในการป้องกันอาการคลื่นไส้ อาเจียนในผู้ป่วยรายนี้</t>
        </is>
      </c>
      <c r="C161" s="35" t="n"/>
      <c r="D161" s="34" t="inlineStr">
        <is>
          <t>Dexamethasone</t>
        </is>
      </c>
      <c r="E161" s="34" t="inlineStr">
        <is>
          <t>Ondansetron</t>
        </is>
      </c>
      <c r="F161" s="34" t="inlineStr">
        <is>
          <t>Ondansetron + Dexamethasone + Diphenhydramine</t>
        </is>
      </c>
      <c r="G161" s="34" t="inlineStr">
        <is>
          <t>Ondansetron + Dexamethasone + Aprepitant</t>
        </is>
      </c>
      <c r="H161" s="34" t="inlineStr">
        <is>
          <t>Metoclopramide + Dexamethasone + Aprepitant วันโดยยาที่ได้รับต้องประกอบไปด้วย 1. 5-HT antagonist 2. NK-1 receptor antagonist และ 3. Dexamethasone</t>
        </is>
      </c>
      <c r="I161" s="33" t="inlineStr">
        <is>
          <t>4</t>
        </is>
      </c>
      <c r="J161" s="34"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35" t="n"/>
      <c r="L161" s="34" t="inlineStr">
        <is>
          <t>GERD</t>
        </is>
      </c>
      <c r="M161" s="35" t="inlineStr">
        <is>
          <t>Clinic</t>
        </is>
      </c>
      <c r="N161" s="34" t="inlineStr">
        <is>
          <t>ข้อ 12 (PLE_CC1_Key_Rx20_UBU.md)</t>
        </is>
      </c>
      <c r="O161" s="35" t="inlineStr">
        <is>
          <t>Mock</t>
        </is>
      </c>
      <c r="P161" s="35" t="inlineStr">
        <is>
          <t>Mock Rx20 UBU</t>
        </is>
      </c>
    </row>
    <row r="162" ht="64.95" customHeight="1" s="49">
      <c r="A162" s="35" t="n">
        <v>160</v>
      </c>
      <c r="B162" s="34"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62" s="45" t="n"/>
      <c r="D162" s="34" t="inlineStr">
        <is>
          <t>Ondansetron และ Levofloxacin ทำปฏิกิริยากัน เกิดการแย่งจับกับโปรตีนในพลาสมาอย่างรุนแรง</t>
        </is>
      </c>
      <c r="E162" s="34" t="inlineStr">
        <is>
          <t>Activated Charcoal เข้าจับและดูดซับ Levofloxacin ในระบบทางเดินอาหาร ส่งผลให้ระดับยาในเลือดของ Levofloxacin ลดลงอย่างมีนัยสำคัญ</t>
        </is>
      </c>
      <c r="F162" s="34" t="inlineStr">
        <is>
          <t>ORS ทำให้ความเป็นกรดในกระเพาะอาหารลดลง ส่งผลให้ Levofloxacin ไม่สามารถละลายตัวและดูดซึมได้</t>
        </is>
      </c>
      <c r="G162" s="34" t="inlineStr">
        <is>
          <t>Activated Charcoal เร่งการขจัดยา Levofloxacin ออกทางปัสสาวะผ่านกระบวนการ active secretion</t>
        </is>
      </c>
      <c r="H162" s="34" t="inlineStr">
        <is>
          <t>Ondansetron ลดการบีบตัวของกระเพาะอาหาร ทำให้ Levofloxacin ค้างอยู่ในกระเพาะนานจนยาเสื่อมสภาพ</t>
        </is>
      </c>
      <c r="I162" s="35" t="n">
        <v>2</v>
      </c>
      <c r="J162" s="34"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62" s="45" t="n"/>
      <c r="L162" s="35" t="inlineStr">
        <is>
          <t>Diarrhea</t>
        </is>
      </c>
      <c r="M162" s="35" t="inlineStr">
        <is>
          <t>Clinic</t>
        </is>
      </c>
      <c r="N162" s="34" t="inlineStr">
        <is>
          <t>Mock RxCU84 GI (Case 1 Q1.1)</t>
        </is>
      </c>
    </row>
    <row r="163" ht="64.95" customHeight="1" s="49">
      <c r="A163" s="35" t="n">
        <v>161</v>
      </c>
      <c r="B163" s="34"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63" s="45" t="n"/>
      <c r="D163" s="34"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63" s="34"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63" s="34"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63" s="34"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63" s="34"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63" s="35" t="n">
        <v>2</v>
      </c>
      <c r="J163" s="34"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63" s="45" t="n"/>
      <c r="L163" s="35" t="inlineStr">
        <is>
          <t>Diarrhea</t>
        </is>
      </c>
      <c r="M163" s="35" t="inlineStr">
        <is>
          <t>Clinic</t>
        </is>
      </c>
      <c r="N163" s="34" t="inlineStr">
        <is>
          <t>Mock RxCU84 GI (Case 1 Q1.2)</t>
        </is>
      </c>
    </row>
    <row r="164" ht="64.95" customHeight="1" s="49">
      <c r="A164" s="35" t="n">
        <v>162</v>
      </c>
      <c r="B164" s="34"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64" s="45" t="n"/>
      <c r="D164" s="34" t="inlineStr">
        <is>
          <t>Levofloxacin และ ORS</t>
        </is>
      </c>
      <c r="E164" s="34" t="inlineStr">
        <is>
          <t>Ondansetron และ Activated Charcoal</t>
        </is>
      </c>
      <c r="F164" s="34" t="inlineStr">
        <is>
          <t>Levofloxacin และ Ondansetron</t>
        </is>
      </c>
      <c r="G164" s="34" t="inlineStr">
        <is>
          <t>Activated Charcoal และ ORS</t>
        </is>
      </c>
      <c r="H164" s="34" t="inlineStr">
        <is>
          <t>Levofloxacin และ Activated Charcoal</t>
        </is>
      </c>
      <c r="I164" s="35" t="n">
        <v>3</v>
      </c>
      <c r="J164" s="34"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64" s="45" t="n"/>
      <c r="L164" s="35" t="inlineStr">
        <is>
          <t>Drug Interactions</t>
        </is>
      </c>
      <c r="M164" s="35" t="inlineStr">
        <is>
          <t>Clinic</t>
        </is>
      </c>
      <c r="N164" s="34" t="inlineStr">
        <is>
          <t>Mock RxCU84 GI (Case 1 Q1.3)</t>
        </is>
      </c>
    </row>
    <row r="165" ht="64.95" customHeight="1" s="49">
      <c r="A165" s="35" t="n">
        <v>163</v>
      </c>
      <c r="B165" s="34"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65" s="45" t="n"/>
      <c r="D165" s="34" t="inlineStr">
        <is>
          <t>เปลี่ยน Levofloxacin เป็น Norfloxacin 400 mg รับประทานวันละ 2 ครั้ง นาน 3 วัน</t>
        </is>
      </c>
      <c r="E165" s="34" t="inlineStr">
        <is>
          <t>เปลี่ยน Levofloxacin เป็น Azithromycin 1,000 mg รับประทานครั้งเดียว หรือ 500 mg วันละครั้ง นาน 3 วัน</t>
        </is>
      </c>
      <c r="F165" s="34" t="inlineStr">
        <is>
          <t>เปลี่ยน Levofloxacin เป็น Doxycycline 100 mg รับประทานวันละ 2 ครั้ง นาน 3 วัน</t>
        </is>
      </c>
      <c r="G165" s="34" t="inlineStr">
        <is>
          <t>คงการใช้ Levofloxacin ไว้ตามเดิม เนื่องจากยามีความปลอดภัยสูงในหญิงตั้งครรภ์ทุกไตรมาส</t>
        </is>
      </c>
      <c r="H165" s="34" t="inlineStr">
        <is>
          <t>เปลี่ยน Levofloxacin เป็น Ciprofloxacin 500 mg รับประทานวันละ 2 ครั้ง นาน 3 วัน</t>
        </is>
      </c>
      <c r="I165" s="35" t="n">
        <v>2</v>
      </c>
      <c r="J165" s="34"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65" s="45" t="n"/>
      <c r="L165" s="35" t="inlineStr">
        <is>
          <t>Diarrhea</t>
        </is>
      </c>
      <c r="M165" s="35" t="inlineStr">
        <is>
          <t>Clinic</t>
        </is>
      </c>
      <c r="N165" s="34" t="inlineStr">
        <is>
          <t>Mock RxCU84 GI (Case 1 Q1.4)</t>
        </is>
      </c>
    </row>
    <row r="166" ht="64.95" customHeight="1" s="49">
      <c r="A166" s="35" t="n">
        <v>164</v>
      </c>
      <c r="B166" s="34"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66" s="45" t="n"/>
      <c r="D166" s="34" t="inlineStr">
        <is>
          <t>เหมาะสม เนื่องจากผู้ป่วยถ่ายบ่อยถึง 6 ครั้ง บ่งชี้ว่าร่างกายได้รับการติดเชื้อแบคทีเรียรุนแรง</t>
        </is>
      </c>
      <c r="E166" s="34"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66" s="34" t="inlineStr">
        <is>
          <t>เหมาะสม แต่ควรเปลี่ยนเป็นกลุ่ม Fluoroquinolones เช่น Norfloxacin เนื่องจากมีสเปกตรัมแคบกว่า</t>
        </is>
      </c>
      <c r="G166" s="34" t="inlineStr">
        <is>
          <t>เหมาะสม เนื่องจากยา Amoxicillin/Clavulanate ช่วยลดการหลั่งสารน้ำในเยื่อบุลำไส้ได้ดี</t>
        </is>
      </c>
      <c r="H166" s="34" t="inlineStr">
        <is>
          <t>ไม่เหมาะสม เนื่องจากยา Amoxicillin/Clavulanate สามารถผ่านรกไปทำอันตรายต่อทารกในครรภ์ได้อย่างรุนแรง (FDA Category X)</t>
        </is>
      </c>
      <c r="I166" s="35" t="n">
        <v>2</v>
      </c>
      <c r="J166" s="34"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66" s="45" t="n"/>
      <c r="L166" s="35" t="inlineStr">
        <is>
          <t>Diarrhea</t>
        </is>
      </c>
      <c r="M166" s="35" t="inlineStr">
        <is>
          <t>Clinic</t>
        </is>
      </c>
      <c r="N166" s="34" t="inlineStr">
        <is>
          <t>Mock RxCU84 GI (Case 2 Q2.1)</t>
        </is>
      </c>
    </row>
    <row r="167" ht="64.95" customHeight="1" s="49">
      <c r="A167" s="35" t="n">
        <v>165</v>
      </c>
      <c r="B167" s="34"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67" s="45" t="n"/>
      <c r="D167" s="34" t="inlineStr">
        <is>
          <t>ตัวยา Clavulanate จะเร่งกระบวนการทำลายเยื่อบุกระเพาะอาหารโดยตรง เกิดแผลในกระเพาะอาหารฉับพลัน</t>
        </is>
      </c>
      <c r="E167" s="34" t="inlineStr">
        <is>
          <t>ยาจะทำให้เกิดการยับยั้งการหลั่งน้ำย่อยจากตับอ่อน ส่งผลให้มีไขมันปนในอุจจาระเพิ่มขึ้น</t>
        </is>
      </c>
      <c r="F167" s="34"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67" s="34" t="inlineStr">
        <is>
          <t>ยาปฏิชีวนะจะทำให้ทางเดินอาหารแห้งตัวและเกิดอาการท้องผูกสลับท้องเสียอย่างรุนแรง</t>
        </is>
      </c>
      <c r="H167" s="34" t="inlineStr">
        <is>
          <t>ตัวยา Amoxicillin จะออกฤทธิ์ขัดขวางการดูดซึมโซเดียมและน้ำกลับที่ไตโดยตรง</t>
        </is>
      </c>
      <c r="I167" s="35" t="n">
        <v>3</v>
      </c>
      <c r="J167" s="34"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67" s="45" t="n"/>
      <c r="L167" s="35" t="inlineStr">
        <is>
          <t>Diarrhea</t>
        </is>
      </c>
      <c r="M167" s="35" t="inlineStr">
        <is>
          <t>Clinic</t>
        </is>
      </c>
      <c r="N167" s="34" t="inlineStr">
        <is>
          <t>Mock RxCU84 GI (Case 2 Q2.2)</t>
        </is>
      </c>
    </row>
    <row r="168" ht="64.95" customHeight="1" s="49">
      <c r="A168" s="35" t="n">
        <v>166</v>
      </c>
      <c r="B168" s="34"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68" s="45" t="n"/>
      <c r="D168" s="34" t="inlineStr">
        <is>
          <t>Loperamide 2 mg</t>
        </is>
      </c>
      <c r="E168" s="34" t="inlineStr">
        <is>
          <t>Ibuprofen 400 mg</t>
        </is>
      </c>
      <c r="F168" s="34" t="inlineStr">
        <is>
          <t>Hyoscine butylbromide 10 mg</t>
        </is>
      </c>
      <c r="G168" s="34" t="inlineStr">
        <is>
          <t>Omeprazole 20 mg</t>
        </is>
      </c>
      <c r="H168" s="34" t="inlineStr">
        <is>
          <t>Activated Charcoal 250 mg</t>
        </is>
      </c>
      <c r="I168" s="35" t="n">
        <v>3</v>
      </c>
      <c r="J168" s="34"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68" s="45" t="n"/>
      <c r="L168" s="35" t="inlineStr">
        <is>
          <t>Diarrhea</t>
        </is>
      </c>
      <c r="M168" s="35" t="inlineStr">
        <is>
          <t>Clinic</t>
        </is>
      </c>
      <c r="N168" s="34" t="inlineStr">
        <is>
          <t>Mock RxCU84 GI (Case 2 Q2.3)</t>
        </is>
      </c>
    </row>
    <row r="169" ht="64.95" customHeight="1" s="49">
      <c r="A169" s="35" t="n">
        <v>167</v>
      </c>
      <c r="B169" s="34"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69" s="45" t="n"/>
      <c r="D169" s="34" t="inlineStr">
        <is>
          <t>ห้ามใช้ในผู้ป่วยที่มีอาการปวดท้องน้อยหรือมีอาการคลื่นไส้อาเจียนร่วมด้วย</t>
        </is>
      </c>
      <c r="E169" s="34"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69" s="34" t="inlineStr">
        <is>
          <t>ห้ามใช้ร่วมกับผงน้ำตาลเกลือแร่ (ORS) ทุกกรณีเนื่องจากจะลดประสิทธิภาพการทำงานของยา</t>
        </is>
      </c>
      <c r="G169" s="34" t="inlineStr">
        <is>
          <t>ห้ามใช้ในผู้ป่วยที่ดื่มน้ำได้น้อยเนื่องจากยาจะกระตุ้นการขับปัสสาวะอย่างรุนแรง</t>
        </is>
      </c>
      <c r="H169" s="34" t="inlineStr">
        <is>
          <t>ห้ามใช้ในคนไข้ที่มีอายุมากกว่า 18 ปี เนื่องจากยามีความปลอดภัยเฉพาะในวัยเด็กเล็กเท่านั้น</t>
        </is>
      </c>
      <c r="I169" s="35" t="n">
        <v>2</v>
      </c>
      <c r="J169" s="34"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69" s="45" t="n"/>
      <c r="L169" s="35" t="inlineStr">
        <is>
          <t>Diarrhea</t>
        </is>
      </c>
      <c r="M169" s="35" t="inlineStr">
        <is>
          <t>Clinic</t>
        </is>
      </c>
      <c r="N169" s="34" t="inlineStr">
        <is>
          <t>Mock RxCU84 GI (Case 2 Q2.4)</t>
        </is>
      </c>
    </row>
    <row r="170" ht="64.95" customHeight="1" s="49">
      <c r="A170" s="35" t="n">
        <v>168</v>
      </c>
      <c r="B170" s="34"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70" s="45" t="n"/>
      <c r="D170" s="34" t="inlineStr">
        <is>
          <t>ความเครียดทำให้เกิดภาวะเลือดเป็นกรด ส่งผลกระตุ้นหลอดอาหารอักเสบโดยตรง</t>
        </is>
      </c>
      <c r="E170" s="34"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70" s="34" t="inlineStr">
        <is>
          <t>การดื่มกาแฟปริมาณมากทำให้อาหารค้างอยู่ในกระเพาะนานขึ้น (Delayed gastric emptying)</t>
        </is>
      </c>
      <c r="G170" s="34" t="inlineStr">
        <is>
          <t>การทำงานหนักจนดึกขัดขวางการทำงานของระบบประสาท Sympathetic ทำให้หูรูดปิดแน่นเกินไป</t>
        </is>
      </c>
      <c r="H170" s="34" t="inlineStr">
        <is>
          <t>ความเครียดทำให้ร่างกายผลิตเมือกในกระเพาะอาหารน้อยลง ส่งผลให้เยื่อบุหลอดอาหารฉีกขาดง่าย</t>
        </is>
      </c>
      <c r="I170" s="35" t="n">
        <v>2</v>
      </c>
      <c r="J170" s="34"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70" s="45" t="n"/>
      <c r="L170" s="35" t="inlineStr">
        <is>
          <t>GERD</t>
        </is>
      </c>
      <c r="M170" s="35" t="inlineStr">
        <is>
          <t>Clinic</t>
        </is>
      </c>
      <c r="N170" s="34" t="inlineStr">
        <is>
          <t>Mock RxCU84 GI (Case 3 Q3.1)</t>
        </is>
      </c>
    </row>
    <row r="171" ht="64.95" customHeight="1" s="49">
      <c r="A171" s="35" t="n">
        <v>169</v>
      </c>
      <c r="B171" s="34"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71" s="45" t="n"/>
      <c r="D171" s="34" t="inlineStr">
        <is>
          <t>อาการแสบร้อนกลางอกเป็นมากขึ้นเมื่อนอนราบ</t>
        </is>
      </c>
      <c r="E171" s="34" t="inlineStr">
        <is>
          <t>อาการเรอเปรี้ยวหรือขมคอหลังรับประทานอาหารมื้อใหญ่</t>
        </is>
      </c>
      <c r="F171" s="34" t="inlineStr">
        <is>
          <t>มีอาการกลืนลำบาก (Dysphagia) กลืนเจ็บ (Odynophagia) น้ำหนักลดผิดปกติ หรืออุจจาระมีสีดำคล้ำ (Melena)</t>
        </is>
      </c>
      <c r="G171" s="34" t="inlineStr">
        <is>
          <t>อาการท้องอืด ท้องเฟ้อหลังรับประทานอาหารรสจัด</t>
        </is>
      </c>
      <c r="H171" s="34" t="inlineStr">
        <is>
          <t>อาการแสบร้อนกลางอกสลับกับอาการปวดเกร็งหน้าท้องด้านล่าง</t>
        </is>
      </c>
      <c r="I171" s="35" t="n">
        <v>3</v>
      </c>
      <c r="J171" s="34"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ทางเดินอาหารส่วนบนตามเกณฑ์สากล: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71" s="45" t="n"/>
      <c r="L171" s="35" t="inlineStr">
        <is>
          <t>GERD</t>
        </is>
      </c>
      <c r="M171" s="35" t="inlineStr">
        <is>
          <t>Clinic</t>
        </is>
      </c>
      <c r="N171" s="34" t="inlineStr">
        <is>
          <t>Mock RxCU84 GI (Case 3 Q3.2)</t>
        </is>
      </c>
    </row>
    <row r="172" ht="64.95" customHeight="1" s="49">
      <c r="A172" s="35" t="n">
        <v>170</v>
      </c>
      <c r="B172" s="34"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72" s="45" t="n"/>
      <c r="D172" s="34" t="inlineStr">
        <is>
          <t>Omeprazole 20 mg ครั้งละ 1 เม็ด วันละครั้ง หลังอาหารเช้าทันที นาน 1 สัปดาห์</t>
        </is>
      </c>
      <c r="E172" s="34" t="inlineStr">
        <is>
          <t>Omeprazole 20 mg ครั้งละ 1 เม็ด วันละครั้ง ก่อนอาหารเช้า 30-60 นาที ต่อเนื่องกัน 4-8 สัปดาห์</t>
        </is>
      </c>
      <c r="F172" s="34" t="inlineStr">
        <is>
          <t>Omeprazole 20 mg ครั้งละ 1 เม็ด วันละ 2 ครั้ง หลังอาหารเช้าและเย็น นาน 3 วัน</t>
        </is>
      </c>
      <c r="G172" s="34" t="inlineStr">
        <is>
          <t>Omeprazole 20 mg ครั้งละ 1 เม็ด รับประทานเฉพาะเวลามีอาการแสบร้อนกลางอก (PRN) โดยเคี้ยวยาให้ละเอียด</t>
        </is>
      </c>
      <c r="H172" s="34" t="inlineStr">
        <is>
          <t>Rabeprazole 20 mg ครั้งละ 1 เม็ด วันละครั้ง ก่อนนอน นาน 1 สัปดาห์</t>
        </is>
      </c>
      <c r="I172" s="35" t="n">
        <v>2</v>
      </c>
      <c r="J172" s="34"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72" s="45" t="n"/>
      <c r="L172" s="35" t="inlineStr">
        <is>
          <t>GERD</t>
        </is>
      </c>
      <c r="M172" s="35" t="inlineStr">
        <is>
          <t>Clinic</t>
        </is>
      </c>
      <c r="N172" s="34" t="inlineStr">
        <is>
          <t>Mock RxCU84 GI (Case 3 Q3.3)</t>
        </is>
      </c>
    </row>
    <row r="173" ht="64.95" customHeight="1" s="49">
      <c r="A173" s="35" t="n">
        <v>171</v>
      </c>
      <c r="B173" s="34"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73" s="45" t="n"/>
      <c r="D173" s="34"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73" s="34" t="inlineStr">
        <is>
          <t>ควรดื่มนมช็อกโกแลตหรือเครื่องดื่มผสมแอลกอฮอล์หลังอาหารเย็น เพื่อช่วยเคลือบแผลในหลอดอาหาร</t>
        </is>
      </c>
      <c r="F173" s="34"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73" s="34" t="inlineStr">
        <is>
          <t>แนะนำให้ออกกำลังกายอย่างหนักทันทีหลังมื้ออาหารเย็น เพื่อช่วยให้กระเพาะอาหารบีบตัวไล่แก๊สได้เร็วขึ้น</t>
        </is>
      </c>
      <c r="H173" s="34" t="inlineStr">
        <is>
          <t>แนะนำให้ดื่มน้ำเย็นปริมาณมากๆ ในระหว่างมื้ออาหาร เพื่อช่วยเจือจางกรดในกระเพาะอาหารไม่ให้ย้อนขึ้นไป</t>
        </is>
      </c>
      <c r="I173" s="35" t="n">
        <v>3</v>
      </c>
      <c r="J173" s="34"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ตามแนวทางเวชปฏิบัติสากล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73" s="45" t="n"/>
      <c r="L173" s="35" t="inlineStr">
        <is>
          <t>GERD</t>
        </is>
      </c>
      <c r="M173" s="35" t="inlineStr">
        <is>
          <t>Clinic</t>
        </is>
      </c>
      <c r="N173" s="34" t="inlineStr">
        <is>
          <t>Mock RxCU84 GI (Case 3 Q3.4)</t>
        </is>
      </c>
    </row>
    <row r="174" ht="64.95" customHeight="1" s="49">
      <c r="A174" s="35" t="n">
        <v>172</v>
      </c>
      <c r="B174" s="34"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74" s="45" t="n"/>
      <c r="D174" s="34" t="inlineStr">
        <is>
          <t>Proton pump inhibitors (เช่น Omeprazole)</t>
        </is>
      </c>
      <c r="E174" s="34" t="inlineStr">
        <is>
          <t>Calcium channel blockers (เช่น Amlodipine)</t>
        </is>
      </c>
      <c r="F174" s="34" t="inlineStr">
        <is>
          <t>Prokinetics (เช่น Domperidone)</t>
        </is>
      </c>
      <c r="G174" s="34" t="inlineStr">
        <is>
          <t>H2-receptor antagonists (เช่น Famotidine)</t>
        </is>
      </c>
      <c r="H174" s="34" t="inlineStr">
        <is>
          <t>Mucosal protectants (เช่น Sucralfate)</t>
        </is>
      </c>
      <c r="I174" s="35" t="n">
        <v>2</v>
      </c>
      <c r="J174" s="34"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74" s="45" t="n"/>
      <c r="L174" s="35" t="inlineStr">
        <is>
          <t>GERD</t>
        </is>
      </c>
      <c r="M174" s="35" t="inlineStr">
        <is>
          <t>Clinic</t>
        </is>
      </c>
      <c r="N174" s="34" t="inlineStr">
        <is>
          <t>Mock RxCU84 GI (Case 3 Q3.5)</t>
        </is>
      </c>
    </row>
    <row r="175" ht="64.95" customHeight="1" s="49">
      <c r="A175" s="35" t="n">
        <v>173</v>
      </c>
      <c r="B175" s="34"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75" s="45" t="n"/>
      <c r="D175" s="34" t="inlineStr">
        <is>
          <t>ทำให้ Pitavastatin หมดฤทธิ์ในการลดระดับไขมัน</t>
        </is>
      </c>
      <c r="E175" s="34" t="inlineStr">
        <is>
          <t>ลดการดูดซึมยา Dolutegravir อย่างมีนัยสำคัญจากการเกิด Chelation</t>
        </is>
      </c>
      <c r="F175" s="34" t="inlineStr">
        <is>
          <t>ทำให้ยา Tenofovir (TDF) สะสมในกระแสเลือดจนเกิดพิษต่อไตเฉียบพลัน</t>
        </is>
      </c>
      <c r="G175" s="34" t="inlineStr">
        <is>
          <t>เพิ่มระดับยา Lamivudine (3TC) จนเกิดภาวะโลหิตจางรุนแรง</t>
        </is>
      </c>
      <c r="H175" s="34" t="inlineStr">
        <is>
          <t>ยาลดกรดกระตุ้นการทำลายตัวยา Dolutegravir ผ่านทางเอนไซม์ตับ CYP3A4</t>
        </is>
      </c>
      <c r="I175" s="35" t="n">
        <v>2</v>
      </c>
      <c r="J175" s="34"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75" s="45" t="n"/>
      <c r="L175" s="35" t="inlineStr">
        <is>
          <t>Drug Interactions</t>
        </is>
      </c>
      <c r="M175" s="35" t="inlineStr">
        <is>
          <t>Clinic</t>
        </is>
      </c>
      <c r="N175" s="34" t="inlineStr">
        <is>
          <t>Mock RxCU84 GI (Case 4 Q4.1)</t>
        </is>
      </c>
    </row>
    <row r="176" ht="64.95" customHeight="1" s="49">
      <c r="A176" s="35" t="n">
        <v>174</v>
      </c>
      <c r="B176" s="34"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76" s="45" t="n"/>
      <c r="D176" s="34" t="inlineStr">
        <is>
          <t>ให้รับประทานยาลดกรดและ Dolutegravir ร่วมกันพร้อมอาหารมื้อหลักทันทีเพื่อลดความเป็นกรดในกระเพาะ</t>
        </is>
      </c>
      <c r="E176" s="34"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76" s="34" t="inlineStr">
        <is>
          <t>ให้รับประทานยา Dolutegravir ในขนาดยาเพิ่มขึ้นเป็น 2 เท่าเฉพาะในวันที่ต้องใช้ยาลดกรด</t>
        </is>
      </c>
      <c r="G176" s="34" t="inlineStr">
        <is>
          <t>แนะนำให้เคี้ยวเม็ดยาลดกรดร่วมกับยาต้านไวรัสก่อนนอน เพื่อส่งเสริมการดูดซึมยาต้านไวรัส</t>
        </is>
      </c>
      <c r="H176" s="34" t="inlineStr">
        <is>
          <t>ให้ผู้ป่วยหยุดรับประทานยาต้านไวรัส Dolutegravir ไปก่อนชั่วคราวในระหว่างที่มีอาการของโรคกรดไหลย้อน</t>
        </is>
      </c>
      <c r="I176" s="35" t="n">
        <v>2</v>
      </c>
      <c r="J176" s="34"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76" s="45" t="n"/>
      <c r="L176" s="35" t="inlineStr">
        <is>
          <t>Drug Interactions</t>
        </is>
      </c>
      <c r="M176" s="35" t="inlineStr">
        <is>
          <t>Clinic</t>
        </is>
      </c>
      <c r="N176" s="34" t="inlineStr">
        <is>
          <t>Mock RxCU84 GI (Case 4 Q4.2)</t>
        </is>
      </c>
    </row>
    <row r="177" ht="64.95" customHeight="1" s="49">
      <c r="A177" s="35" t="n">
        <v>175</v>
      </c>
      <c r="B177" s="34"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77" s="45" t="n"/>
      <c r="D177" s="34"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77" s="34" t="inlineStr">
        <is>
          <t>ห้ามใช้ Omeprazole ร่วมกับ Dolutegravir เด็ดขาด เนื่องจากยาลดการทำงานของเอนไซม์ที่ใช้กำจัด Dolutegravir</t>
        </is>
      </c>
      <c r="F177" s="34" t="inlineStr">
        <is>
          <t>Omeprazole จะลดการดูดซึมของ Tenofovir (TDF) จนหมดสิ้น ทำให้ระดับยาต้านไวรัสไม่เพียงพอต่อการกดเชื้อ</t>
        </is>
      </c>
      <c r="G177" s="34" t="inlineStr">
        <is>
          <t>ยาต้านไวรัส 3TC จะเกิดการเสื่อมสภาพทันทีหาก pH ในกระเพาะอาหารเพิ่มขึ้นมากกว่า 5.0</t>
        </is>
      </c>
      <c r="H177" s="34" t="inlineStr">
        <is>
          <t>Omeprazole จะเพิ่มความเสี่ยงต่อการเกิดภาวะ Lactic acidosis จากยาต้านไวรัสกลุ่ม NRTIs</t>
        </is>
      </c>
      <c r="I177" s="35" t="n">
        <v>1</v>
      </c>
      <c r="J177" s="34"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77" s="45" t="n"/>
      <c r="L177" s="35" t="inlineStr">
        <is>
          <t>Drug Interactions</t>
        </is>
      </c>
      <c r="M177" s="35" t="inlineStr">
        <is>
          <t>Clinic</t>
        </is>
      </c>
      <c r="N177" s="34" t="inlineStr">
        <is>
          <t>Mock RxCU84 GI (Case 4 Q4.3)</t>
        </is>
      </c>
    </row>
    <row r="178" ht="64.95" customHeight="1" s="49">
      <c r="A178" s="35" t="n">
        <v>176</v>
      </c>
      <c r="B178" s="34"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78" s="45" t="n"/>
      <c r="D178" s="34" t="inlineStr">
        <is>
          <t>ยาระคายเคืองกระเพาะโดยตรง (Direct irritation) และยับยั้งเอนไซม์ COX-2 ทำให้ร่างกายสร้างกรดมากขึ้น</t>
        </is>
      </c>
      <c r="E178" s="34"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78" s="34" t="inlineStr">
        <is>
          <t>ยาไปกระตุ้นการทำงานของ parietal cells ในการหลั่งกรดไฮโดรคลอริก ผ่านทางกระบวนการกระตุ้น Histamine-2 receptors</t>
        </is>
      </c>
      <c r="G178" s="34" t="inlineStr">
        <is>
          <t>ยา Diclofenac ทำให้เกิดภาวะติดเชื้อแบคทีเรีย H. pylori ในกระเพาะอาหารได้ง่ายขึ้น</t>
        </is>
      </c>
      <c r="H178" s="34" t="inlineStr">
        <is>
          <t>ยาไปเพิ่มการบีบตัวของกระเพาะอาหารอย่างรุนแรง ส่งผลให้กรดเข้มข้นไหลย้อนกลับทำลายเนื้อเยื่อ</t>
        </is>
      </c>
      <c r="I178" s="35" t="n">
        <v>2</v>
      </c>
      <c r="J178" s="34"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78" s="45" t="n"/>
      <c r="L178" s="35" t="inlineStr">
        <is>
          <t>Peptic Ulcer</t>
        </is>
      </c>
      <c r="M178" s="35" t="inlineStr">
        <is>
          <t>Clinic</t>
        </is>
      </c>
      <c r="N178" s="34" t="inlineStr">
        <is>
          <t>Mock RxCU84 GI (Case 5 Q5.1)</t>
        </is>
      </c>
    </row>
    <row r="179" ht="64.95" customHeight="1" s="49">
      <c r="A179" s="35" t="n">
        <v>177</v>
      </c>
      <c r="B179" s="34"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79" s="45" t="n"/>
      <c r="D179" s="34" t="inlineStr">
        <is>
          <t>แนะนำให้เปลี่ยนจาก Diclofenac เป็น Naproxen 250 mg รับประทานวันละ 2 ครั้ง ทันที</t>
        </is>
      </c>
      <c r="E179" s="34"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79" s="34" t="inlineStr">
        <is>
          <t>แนะนำให้เพิ่มขนาดการรับประทาน Tolperisone เป็น 150 mg วันละ 3 ครั้ง และคงการทาน Diclofenac ร่วมด้วย</t>
        </is>
      </c>
      <c r="G179" s="34" t="inlineStr">
        <is>
          <t>แนะนำให้รับประทาน Diclofenac ห่างจากเครื่องดื่มแอลกอฮอล์อย่างน้อย 8 ชั่วโมง โดยใช้ยาสูตรเดิมต่อไป</t>
        </is>
      </c>
      <c r="H179" s="34" t="inlineStr">
        <is>
          <t>แนะนำให้ใช้ยาแก้ปวดกลุ่มสเตียรอยด์ (Steroids) ชนิดรับประทานทดแทนเพื่อความปลอดภัยต่อกระเพาะอาหาร</t>
        </is>
      </c>
      <c r="I179" s="35" t="n">
        <v>2</v>
      </c>
      <c r="J179" s="34"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79" s="45" t="n"/>
      <c r="L179" s="35" t="inlineStr">
        <is>
          <t>Peptic Ulcer</t>
        </is>
      </c>
      <c r="M179" s="35" t="inlineStr">
        <is>
          <t>Clinic</t>
        </is>
      </c>
      <c r="N179" s="34" t="inlineStr">
        <is>
          <t>Mock RxCU84 GI (Case 5 Q5.2)</t>
        </is>
      </c>
    </row>
    <row r="180" ht="64.95" customHeight="1" s="49">
      <c r="A180" s="35" t="n">
        <v>178</v>
      </c>
      <c r="B180" s="34"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80" s="45" t="n"/>
      <c r="D180" s="34" t="inlineStr">
        <is>
          <t>ออกฤทธิ์จับตัวรับ H2 อาการข้างเคียงคือทำให้เกิดผื่นแพ้แสง; ห้ามใช้ในคนไข้โรคหัวใจล้มเหลว</t>
        </is>
      </c>
      <c r="E180" s="34"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80" s="34" t="inlineStr">
        <is>
          <t>ออกฤทธิ์บล็อก Proton pump; อาการข้างเคียงคืออาการปวดศีรษะ; ห้ามใช้ในผู้ป่วยโรคตับแข็ง</t>
        </is>
      </c>
      <c r="G180" s="34" t="inlineStr">
        <is>
          <t>เป็นสารเคลือบแผลกระเพาะอาหาร; อาการข้างเคียงคือทำให้อุจจาระสีดำเข้ม; ห้ามใช้ในคนไข้ที่เป็นโรคไตวาย</t>
        </is>
      </c>
      <c r="H180" s="34" t="inlineStr">
        <is>
          <t>เป็นยากระตุ้นการหลั่งเอนไซม์ amylase; อาการข้างเคียงคือน้ำตาลในเลือดต่ำ; ห้ามใช้ร่วมกับอินซูลิน</t>
        </is>
      </c>
      <c r="I180" s="35" t="n">
        <v>2</v>
      </c>
      <c r="J180" s="34"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80" s="45" t="n"/>
      <c r="L180" s="35" t="inlineStr">
        <is>
          <t>Peptic Ulcer</t>
        </is>
      </c>
      <c r="M180" s="35" t="inlineStr">
        <is>
          <t>Clinic</t>
        </is>
      </c>
      <c r="N180" s="34" t="inlineStr">
        <is>
          <t>Mock RxCU84 GI (Case 5 Q5.3)</t>
        </is>
      </c>
    </row>
    <row r="181" ht="64.95" customHeight="1" s="49">
      <c r="A181" s="35" t="n">
        <v>179</v>
      </c>
      <c r="B181" s="34"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81" s="45" t="n"/>
      <c r="D181" s="34" t="inlineStr">
        <is>
          <t>อาการปวดแสบบริเวณหน้าอกลามไปถึงไหล่ซ้าย</t>
        </is>
      </c>
      <c r="E181" s="34"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81" s="34" t="inlineStr">
        <is>
          <t>อาการแสบร้อนที่ผิวหนังบริเวณที่ปวดกล้ามเนื้อ</t>
        </is>
      </c>
      <c r="G181" s="34" t="inlineStr">
        <is>
          <t>อาการอ่อนเพลียเล็กน้อยหลังจากทำงานเกษตรกลางแดดจัด</t>
        </is>
      </c>
      <c r="H181" s="34" t="inlineStr">
        <is>
          <t>อาการท้องอืด ท้องเฟ้อ มีลมในกระเพาะอาหารหลังตื่นนอนตอนเช้า</t>
        </is>
      </c>
      <c r="I181" s="35" t="n">
        <v>2</v>
      </c>
      <c r="J181" s="34"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81" s="45" t="n"/>
      <c r="L181" s="35" t="inlineStr">
        <is>
          <t>Peptic Ulcer</t>
        </is>
      </c>
      <c r="M181" s="35" t="inlineStr">
        <is>
          <t>Clinic</t>
        </is>
      </c>
      <c r="N181" s="34" t="inlineStr">
        <is>
          <t>Mock RxCU84 GI (Case 5 Q5.4)</t>
        </is>
      </c>
    </row>
    <row r="182" ht="64.95" customHeight="1" s="49">
      <c r="A182" s="35" t="n">
        <v>180</v>
      </c>
      <c r="B182" s="34"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82" s="45" t="n"/>
      <c r="D182" s="34" t="inlineStr">
        <is>
          <t>5-HT3 receptor antagonist (เช่น Ondansetron)</t>
        </is>
      </c>
      <c r="E182" s="34" t="inlineStr">
        <is>
          <t>Antihistamine / Anticholinergic (เช่น Dimenhydrinate)</t>
        </is>
      </c>
      <c r="F182" s="34" t="inlineStr">
        <is>
          <t>Dopamine D2 antagonist (เช่น Domperidone)</t>
        </is>
      </c>
      <c r="G182" s="34" t="inlineStr">
        <is>
          <t>Benzodiazepines (เช่น Lorazepam)</t>
        </is>
      </c>
      <c r="H182" s="34" t="inlineStr">
        <is>
          <t>Neurokinin-1 antagonist (เช่น Aprepitant)</t>
        </is>
      </c>
      <c r="I182" s="35" t="n">
        <v>3</v>
      </c>
      <c r="J182" s="34"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82" s="45" t="n"/>
      <c r="L182" s="35" t="inlineStr">
        <is>
          <t>Nausea &amp; Vomiting</t>
        </is>
      </c>
      <c r="M182" s="35" t="inlineStr">
        <is>
          <t>Clinic</t>
        </is>
      </c>
      <c r="N182" s="34" t="inlineStr">
        <is>
          <t>Mock RxCU84 GI (Case 5 Q5.5)</t>
        </is>
      </c>
    </row>
    <row r="183" ht="64.95" customHeight="1" s="49">
      <c r="A183" s="35" t="n">
        <v>181</v>
      </c>
      <c r="B183" s="34"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83" s="45" t="n"/>
      <c r="D183" s="34" t="inlineStr">
        <is>
          <t>Domperidone ออกฤทธิ์ที่ 5-HT3 receptor จึงไม่มีผลข้างเคียงต่อระบบประสาท</t>
        </is>
      </c>
      <c r="E183" s="34" t="inlineStr">
        <is>
          <t>Domperidone ผ่าน Blood-Brain Barrier (BBB) ได้น้อยกว่า Metoclopramide จึงมีโอกาสเกิด Extrapyramidal Symptoms (EPS) และผลข้างเคียงทาง CNS น้อยกว่าอย่างมีนัยสำคัญ</t>
        </is>
      </c>
      <c r="F183" s="34" t="inlineStr">
        <is>
          <t>Domperidone ไม่มีผลต่อการเพิ่มขึ้นของระดับ Prolactin ในกระแสเลือดเลย</t>
        </is>
      </c>
      <c r="G183" s="34" t="inlineStr">
        <is>
          <t>Metoclopramide ไม่สามารถผ่าน BBB ได้ จึงปลอดภัยกว่าสำหรับการใช้ในระยะยาว</t>
        </is>
      </c>
      <c r="H183" s="34" t="inlineStr">
        <is>
          <t>ยาทั้งสองตัวมีระดับความปลอดภัยและผลข้างเคียงต่อระบบประสาทส่วนกลางเหมือนกันทุกประการ</t>
        </is>
      </c>
      <c r="I183" s="35" t="n">
        <v>2</v>
      </c>
      <c r="J183" s="34"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83" s="45" t="n"/>
      <c r="L183" s="35" t="inlineStr">
        <is>
          <t>Nausea &amp; Vomiting</t>
        </is>
      </c>
      <c r="M183" s="35" t="inlineStr">
        <is>
          <t>Clinic</t>
        </is>
      </c>
      <c r="N183" s="34" t="inlineStr">
        <is>
          <t>Mock RxCU84 GI (Case 5 Q5.6)</t>
        </is>
      </c>
    </row>
    <row r="184" ht="64.95" customHeight="1" s="49">
      <c r="A184" s="35" t="n">
        <v>182</v>
      </c>
      <c r="B184" s="34"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84" s="45" t="n"/>
      <c r="D184" s="34" t="inlineStr">
        <is>
          <t>ควรรับประทานพร้อมอาหารที่มีไขมันสูงเพื่อเพิ่มการดูดซึมยาเข้าสู่กระแสเลือด</t>
        </is>
      </c>
      <c r="E184" s="34"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84" s="34" t="inlineStr">
        <is>
          <t>สามารถใช้ร่วมกับเครื่องดื่มแอลกอฮอล์ได้อย่างปลอดภัยโดยไม่มีผลเสริมฤทธิ์กดประสาท</t>
        </is>
      </c>
      <c r="G184" s="34" t="inlineStr">
        <is>
          <t>ไม่มีผลต่อระบบประสาทส่วนกลาง จึงสามารถใช้ในผู้ป่วยโรคพาร์กินสัน (Parkinson's disease) ได้อย่างปลอดภัย</t>
        </is>
      </c>
      <c r="H184" s="34" t="inlineStr">
        <is>
          <t>ไม่จำเป็นต้องปรับขนาดยาในผู้ป่วยที่มีการทำงานของไตบกพร่อง</t>
        </is>
      </c>
      <c r="I184" s="35" t="n">
        <v>2</v>
      </c>
      <c r="J184" s="34"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84" s="45" t="n"/>
      <c r="L184" s="35" t="inlineStr">
        <is>
          <t>Nausea &amp; Vomiting</t>
        </is>
      </c>
      <c r="M184" s="35" t="inlineStr">
        <is>
          <t>Clinic</t>
        </is>
      </c>
      <c r="N184" s="34" t="inlineStr">
        <is>
          <t>Mock RxCU84 GI (Case 5 Q5.7)</t>
        </is>
      </c>
    </row>
    <row r="185" ht="64.95" customHeight="1" s="49">
      <c r="A185" s="35" t="n">
        <v>183</v>
      </c>
      <c r="B185" s="34"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85" s="45" t="n"/>
      <c r="D185" s="34" t="inlineStr">
        <is>
          <t>Low emetogenic potential (โอกาสเกิดอาการร้อยละ 10–30)</t>
        </is>
      </c>
      <c r="E185" s="34" t="inlineStr">
        <is>
          <t>Moderate emetogenic potential (โอกาสเกิดอาการร้อยละ 30–90)</t>
        </is>
      </c>
      <c r="F185" s="34" t="inlineStr">
        <is>
          <t>High emetogenic potential (โอกาสเกิดอาการมากกว่าร้อยละ 90)</t>
        </is>
      </c>
      <c r="G185" s="34" t="inlineStr">
        <is>
          <t>Minimal emetogenic potential (โอกาสเกิดอาการน้อยกว่าร้อยละ 10)</t>
        </is>
      </c>
      <c r="H185" s="34" t="inlineStr">
        <is>
          <t>Sub-therapeutic emetogenic potential (ไม่มีผลต่อการกระตุ้นอาการอาเจียน)</t>
        </is>
      </c>
      <c r="I185" s="35" t="n">
        <v>3</v>
      </c>
      <c r="J185" s="34" t="inlineStr">
        <is>
          <t>✅ คำตอบที่ถูกต้อง: ข้อ ค. High emetogenic potential (โอกาสเกิดอาการมากกว่าร้อยละ 90)
💡 Background:
แนวทางเวชปฏิบัติสากลด้านเนื้องอกวิทยา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85" s="45" t="n"/>
      <c r="L185" s="35" t="inlineStr">
        <is>
          <t>Nausea &amp; Vomiting</t>
        </is>
      </c>
      <c r="M185" s="35" t="inlineStr">
        <is>
          <t>Clinic</t>
        </is>
      </c>
      <c r="N185" s="34" t="inlineStr">
        <is>
          <t>Mock RxCU84 GI (Case 6 Q6.1)</t>
        </is>
      </c>
    </row>
    <row r="186" ht="64.95" customHeight="1" s="49">
      <c r="A186" s="35" t="n">
        <v>184</v>
      </c>
      <c r="B186" s="34"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86" s="45" t="n"/>
      <c r="D186" s="34" t="inlineStr">
        <is>
          <t>เหมาะสม เนื่องจาก Ondansetron เป็นยากลุ่ม 5-HT3 antagonist ที่มีประสิทธิภาพสูงสุดครอบคลุมทั้งระยะเฉียบพลันและระยะช้า</t>
        </is>
      </c>
      <c r="E186" s="34"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86" s="34" t="inlineStr">
        <is>
          <t>เหมาะสม แต่ควรเปลี่ยนช่องทางการบริหารยาเป็นชนิดเม็ดรับประทาน (Oral tablet) เพื่อผลการรักษาที่ดีกว่า</t>
        </is>
      </c>
      <c r="G186" s="34" t="inlineStr">
        <is>
          <t>ไม่เหมาะสม เนื่องจากควรใช้เฉพาะยาปฏิชีวนะและยาลดกรด Omeprazole ในการป้องกันอาการอาเจียนเท่านั้น</t>
        </is>
      </c>
      <c r="H186" s="34" t="inlineStr">
        <is>
          <t>เหมาะสม แต่ต้องบริหารยาร่วมกับสารน้ำทางหลอดเลือดดำปริมาณมากเพียงอย่างเดียวโดยไม่ต้องให้ยาอื่นเพิ่ม</t>
        </is>
      </c>
      <c r="I186" s="35" t="n">
        <v>2</v>
      </c>
      <c r="J186" s="34"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มาตรฐานระดับสากลแนะนำสูตรผสม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86" s="45" t="n"/>
      <c r="L186" s="35" t="inlineStr">
        <is>
          <t>Nausea &amp; Vomiting</t>
        </is>
      </c>
      <c r="M186" s="35" t="inlineStr">
        <is>
          <t>Clinic</t>
        </is>
      </c>
      <c r="N186" s="34" t="inlineStr">
        <is>
          <t>Mock RxCU84 GI (Case 6 Q6.2)</t>
        </is>
      </c>
    </row>
    <row r="187" ht="64.95" customHeight="1" s="49">
      <c r="A187" s="35" t="n">
        <v>185</v>
      </c>
      <c r="B187" s="34"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87" s="45" t="n"/>
      <c r="D187" s="34" t="inlineStr">
        <is>
          <t>อาการเริ่มแสดงหลังรับยา 1 ชั่วโมง; ยาที่มีบทบาทหลักคือยาชาเฉพาะที่ Lidocaine</t>
        </is>
      </c>
      <c r="E187" s="34"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87" s="34" t="inlineStr">
        <is>
          <t>อาการเริ่มแสดงในสัปดาห์ที่สามหลังให้ยา; ยาที่มีบทบาทหลักคือยากระตุ้นการบีบตัวของทางเดินอาหาร Domperidone</t>
        </is>
      </c>
      <c r="G187" s="34" t="inlineStr">
        <is>
          <t>อาการเริ่มแสดงในช่วงก่อนได้รับยาเคมีบำบัดรอบถัดไป; ยาที่มีบทบาทหลักคือยากลุ่ม Benzodiazepines เช่น Lorazepam</t>
        </is>
      </c>
      <c r="H187" s="34" t="inlineStr">
        <is>
          <t>อาการเริ่มแสดงทันทีหลังถอดสายน้ำเกลือเคมีบำบัด; ยาที่มีบทบาทหลักคือยาลดกรดชนิดน้ำ Antacid</t>
        </is>
      </c>
      <c r="I187" s="35" t="n">
        <v>2</v>
      </c>
      <c r="J187" s="34"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87" s="45" t="n"/>
      <c r="L187" s="35" t="inlineStr">
        <is>
          <t>Nausea &amp; Vomiting</t>
        </is>
      </c>
      <c r="M187" s="35" t="inlineStr">
        <is>
          <t>Clinic</t>
        </is>
      </c>
      <c r="N187" s="34" t="inlineStr">
        <is>
          <t>Mock RxCU84 GI (Case 6 Q6.3)</t>
        </is>
      </c>
    </row>
    <row r="188" ht="64.95" customHeight="1" s="49">
      <c r="A188" s="35" t="n">
        <v>186</v>
      </c>
      <c r="B188" s="34"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88" s="45" t="n"/>
      <c r="D188" s="34"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88" s="34" t="inlineStr">
        <is>
          <t>ผู้สูงอายุไม่มีความเสี่ยงพิเศษใดๆ เพิ่มเติมจากการใช้ยาในกลุ่ม D2 antagonist</t>
        </is>
      </c>
      <c r="F188" s="34" t="inlineStr">
        <is>
          <t>ควรเพิ่มขนาด Metoclopramide เป็น 2 เท่าในผู้สูงอายุเพื่อผลการรักษาที่ดีขึ้น</t>
        </is>
      </c>
      <c r="G188" s="34" t="inlineStr">
        <is>
          <t>Metoclopramide มีความปลอดภัยในผู้สูงอายุมากกว่าเมื่อเปรียบเทียบกับผู้ป่วยอายุน้อย</t>
        </is>
      </c>
      <c r="H188" s="34" t="inlineStr">
        <is>
          <t>ไม่จำเป็นต้องคำนึงถึงการทำงานของไตในการบริหารยา Metoclopramide ในผู้สูงอายุ</t>
        </is>
      </c>
      <c r="I188" s="35" t="n">
        <v>1</v>
      </c>
      <c r="J188" s="34"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88" s="45" t="n"/>
      <c r="L188" s="35" t="inlineStr">
        <is>
          <t>Nausea &amp; Vomiting</t>
        </is>
      </c>
      <c r="M188" s="35" t="inlineStr">
        <is>
          <t>Clinic</t>
        </is>
      </c>
      <c r="N188" s="34" t="inlineStr">
        <is>
          <t>Mock RxCU84 GI (Case 6 Q6.4)</t>
        </is>
      </c>
    </row>
    <row r="189" ht="64.95" customHeight="1" s="49">
      <c r="A189" s="35" t="n">
        <v>187</v>
      </c>
      <c r="B189" s="34"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89" s="45" t="n"/>
      <c r="D189" s="34" t="inlineStr">
        <is>
          <t>เป็น Acute emesis แนะนำให้เพิ่มขนาดของยา 5-HT3 antagonist</t>
        </is>
      </c>
      <c r="E189" s="34" t="inlineStr">
        <is>
          <t>เป็น Delayed emesis แนะนำให้เพิ่มขนาดของยา NK1 antagonist</t>
        </is>
      </c>
      <c r="F189" s="34" t="inlineStr">
        <is>
          <t>เป็น Anticipatory emesis ซึ่งเกิดจาก Classical conditioning แนะนำให้ใช้ยาในกลุ่ม Benzodiazepines (เช่น Lorazepam)</t>
        </is>
      </c>
      <c r="G189" s="34" t="inlineStr">
        <is>
          <t>เป็นผลจาก Motion sickness ระหว่างการเดินทางมาโรงพยาบาล แนะนำให้ยา Dimenhydrinate</t>
        </is>
      </c>
      <c r="H189" s="34" t="inlineStr">
        <is>
          <t>ไม่ต้องให้การรักษาใดๆ เนื่องจากเป็นอาการทางจิตใจที่ไม่เกี่ยวข้องกับเภสัชวิทยา</t>
        </is>
      </c>
      <c r="I189" s="35" t="n">
        <v>3</v>
      </c>
      <c r="J189" s="34"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89" s="45" t="n"/>
      <c r="L189" s="35" t="inlineStr">
        <is>
          <t>Nausea &amp; Vomiting</t>
        </is>
      </c>
      <c r="M189" s="35" t="inlineStr">
        <is>
          <t>Clinic</t>
        </is>
      </c>
      <c r="N189" s="34" t="inlineStr">
        <is>
          <t>Mock RxCU84 GI (Case 6 Q6.5)</t>
        </is>
      </c>
    </row>
    <row r="190" ht="64.95" customHeight="1" s="49">
      <c r="A190" s="35" t="n">
        <v>188</v>
      </c>
      <c r="B190" s="34"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90" s="45" t="n"/>
      <c r="D190" s="34" t="inlineStr">
        <is>
          <t>Grade I</t>
        </is>
      </c>
      <c r="E190" s="34" t="inlineStr">
        <is>
          <t>Grade II</t>
        </is>
      </c>
      <c r="F190" s="34" t="inlineStr">
        <is>
          <t>Grade III</t>
        </is>
      </c>
      <c r="G190" s="34" t="inlineStr">
        <is>
          <t>Grade IV</t>
        </is>
      </c>
      <c r="H190" s="34" t="inlineStr">
        <is>
          <t>External hemorrhoid (ไม่จัดอยู่ในระบบ Grade I-IV)</t>
        </is>
      </c>
      <c r="I190" s="35" t="n">
        <v>3</v>
      </c>
      <c r="J190" s="34"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90" s="45" t="n"/>
      <c r="L190" s="35" t="inlineStr">
        <is>
          <t>Hemorrhoids</t>
        </is>
      </c>
      <c r="M190" s="35" t="inlineStr">
        <is>
          <t>Clinic</t>
        </is>
      </c>
      <c r="N190" s="34" t="inlineStr">
        <is>
          <t>Mock RxCU84 GI (Case 7 Q7.1)</t>
        </is>
      </c>
    </row>
    <row r="191" ht="64.95" customHeight="1" s="49">
      <c r="A191" s="35" t="n">
        <v>189</v>
      </c>
      <c r="B191" s="34"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91" s="45" t="n"/>
      <c r="D191" s="34" t="inlineStr">
        <is>
          <t>ส่งต่อทำ Colonoscopy ทันทีทุกกรณีเนื่องจากพบอาการเลือดออกทางทวารหนัก</t>
        </is>
      </c>
      <c r="E191" s="34"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91" s="34" t="inlineStr">
        <is>
          <t>จ่ายยาปฏิชีวนะชนิดรับประทานเพื่อป้องกันการติดเชื้อในกระแสเลือด</t>
        </is>
      </c>
      <c r="G191" s="34" t="inlineStr">
        <is>
          <t>แนะนำให้ผู้ป่วยเข้ารับการผ่าตัดริดสีดวงทวารทันทีโดยไม่ต้องปรับพฤติกรรม</t>
        </is>
      </c>
      <c r="H191" s="34" t="inlineStr">
        <is>
          <t>ให้ผู้ป่วยสังเกตอาการเองที่บ้านนาน 3 เดือนโดยไม่ต้องให้คำแนะนำเตือนใดๆ</t>
        </is>
      </c>
      <c r="I191" s="35" t="n">
        <v>2</v>
      </c>
      <c r="J191" s="34"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91" s="45" t="n"/>
      <c r="L191" s="35" t="inlineStr">
        <is>
          <t>Hemorrhoids</t>
        </is>
      </c>
      <c r="M191" s="35" t="inlineStr">
        <is>
          <t>Clinic</t>
        </is>
      </c>
      <c r="N191" s="34" t="inlineStr">
        <is>
          <t>Mock RxCU84 GI (Case 7 Q7.2)</t>
        </is>
      </c>
    </row>
    <row r="192" ht="64.95" customHeight="1" s="49">
      <c r="A192" s="35" t="n">
        <v>190</v>
      </c>
      <c r="B192" s="34"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92" s="45" t="n"/>
      <c r="D192" s="34" t="inlineStr">
        <is>
          <t>การรัดยางหัวริดสีดวง (Rubber band ligation)</t>
        </is>
      </c>
      <c r="E192" s="34" t="inlineStr">
        <is>
          <t>การใช้ยาเหน็บทวารหนักสูตรผสม Hydrocortisone + Lidocaine suppository</t>
        </is>
      </c>
      <c r="F192" s="34" t="inlineStr">
        <is>
          <t>การปรับเปลี่ยนอาหารและพฤติกรรม (Dietary &amp; behavioral modification: เพิ่มใยอาหาร ดื่มน้ำเพียงพอ และปรับสุขอนามัยการขับถ่าย)</t>
        </is>
      </c>
      <c r="G192" s="34" t="inlineStr">
        <is>
          <t>การผ่าตัดริดสีดวงทวาร (Hemorrhoidectomy)</t>
        </is>
      </c>
      <c r="H192" s="34" t="inlineStr">
        <is>
          <t>การจ่ายยาปฏิชีวนะชนิดรับประทานเพื่อป้องกันการติดเชื้อ</t>
        </is>
      </c>
      <c r="I192" s="35" t="n">
        <v>3</v>
      </c>
      <c r="J192" s="34"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92" s="45" t="n"/>
      <c r="L192" s="35" t="inlineStr">
        <is>
          <t>Hemorrhoids</t>
        </is>
      </c>
      <c r="M192" s="35" t="inlineStr">
        <is>
          <t>Clinic</t>
        </is>
      </c>
      <c r="N192" s="34" t="inlineStr">
        <is>
          <t>Mock RxCU84 GI (Case 7 Q7.3)</t>
        </is>
      </c>
    </row>
    <row r="193" ht="64.95" customHeight="1" s="49">
      <c r="A193" s="35" t="n">
        <v>191</v>
      </c>
      <c r="B193" s="34"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93" s="45" t="n"/>
      <c r="D193" s="34" t="inlineStr">
        <is>
          <t>Senna + แนะนำให้ใช้เฉพาะเวลาปวดท้องถ่าย</t>
        </is>
      </c>
      <c r="E193" s="34" t="inlineStr">
        <is>
          <t>Psyllium (Bulk-forming laxative) + แนะนำให้ดื่มน้ำตามมากๆ ให้เพียงพอ และรับประทานต่อเนื่องอย่างน้อย 6 สัปดาห์</t>
        </is>
      </c>
      <c r="F193" s="34" t="inlineStr">
        <is>
          <t>Bisacodyl + แนะนำให้รับประทานก่อนนอนทุกคืนอย่างถาวร</t>
        </is>
      </c>
      <c r="G193" s="34" t="inlineStr">
        <is>
          <t>Glycerin suppository + แนะนำให้สวนทวารทุกเช้าเป็นประจำ</t>
        </is>
      </c>
      <c r="H193" s="34" t="inlineStr">
        <is>
          <t>Lactulose + แนะนำให้รับประทานเฉพาะเมื่อมีอาการปวดทวารหนักเท่านั้น</t>
        </is>
      </c>
      <c r="I193" s="35" t="n">
        <v>2</v>
      </c>
      <c r="J193" s="34"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93" s="45" t="n"/>
      <c r="L193" s="35" t="inlineStr">
        <is>
          <t>Hemorrhoids</t>
        </is>
      </c>
      <c r="M193" s="35" t="inlineStr">
        <is>
          <t>Clinic</t>
        </is>
      </c>
      <c r="N193" s="34" t="inlineStr">
        <is>
          <t>Mock RxCU84 GI (Case 7 Q7.4)</t>
        </is>
      </c>
    </row>
    <row r="194" ht="64.95" customHeight="1" s="49">
      <c r="A194" s="35" t="n">
        <v>192</v>
      </c>
      <c r="B194" s="34"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94" s="45" t="n"/>
      <c r="D194" s="34" t="inlineStr">
        <is>
          <t>1 เม็ด วันละครั้ง รับประทานต่อเนื่อง</t>
        </is>
      </c>
      <c r="E194" s="34" t="inlineStr">
        <is>
          <t>2 เม็ด วันละครั้ง ตลอดไป</t>
        </is>
      </c>
      <c r="F194" s="34" t="inlineStr">
        <is>
          <t>6 เม็ดต่อวัน (ครั้งละ 2 เม็ด วันละ 3 ครั้ง) นาน 4 วัน ตามด้วย 4 เม็ดต่อวัน (ครั้งละ 2 เม็ด วันละ 2 ครั้ง) อีก 3 วัน</t>
        </is>
      </c>
      <c r="G194" s="34" t="inlineStr">
        <is>
          <t>2 เม็ด วันละ 3 ครั้ง ต่อเนื่องกันนาน 14 วัน</t>
        </is>
      </c>
      <c r="H194" s="34" t="inlineStr">
        <is>
          <t>3 เม็ดต่อวัน นาน 7 วัน แล้วหยุดยาทันที</t>
        </is>
      </c>
      <c r="I194" s="35" t="n">
        <v>3</v>
      </c>
      <c r="J194" s="34"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94" s="45" t="n"/>
      <c r="L194" s="35" t="inlineStr">
        <is>
          <t>Hemorrhoids</t>
        </is>
      </c>
      <c r="M194" s="35" t="inlineStr">
        <is>
          <t>Clinic</t>
        </is>
      </c>
      <c r="N194" s="34" t="inlineStr">
        <is>
          <t>Mock RxCU84 GI (Case 7 Q7.5)</t>
        </is>
      </c>
    </row>
    <row r="195" ht="64.95" customHeight="1" s="49">
      <c r="A195" s="35" t="n">
        <v>193</v>
      </c>
      <c r="B195" s="34"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95" s="45" t="n"/>
      <c r="D195" s="34" t="inlineStr">
        <is>
          <t>สามารถรักษาริดสีดวงทวารให้หายขาดและป้องกันการกลับเป็นซ้ำได้อย่างถาวร</t>
        </is>
      </c>
      <c r="E195" s="34"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95" s="34" t="inlineStr">
        <is>
          <t>สามารถใช้ทดแทนการปรับเปลี่ยนอาหารและสุขอนามัยได้ เนื่องจากเป็น First-line therapy</t>
        </is>
      </c>
      <c r="G195" s="34" t="inlineStr">
        <is>
          <t>ยิ่งใช้ติดต่อกันเป็นเวลานานยิ่งมีประสิทธิภาพดี และไม่มีผลข้างเคียงใดๆ</t>
        </is>
      </c>
      <c r="H195" s="34" t="inlineStr">
        <is>
          <t>มีข้อบ่งใช้เฉพาะเมื่อพบหลักฐานการติดเชื้อแบคทีเรียที่บริเวณทวารหนักเท่านั้น</t>
        </is>
      </c>
      <c r="I195" s="35" t="n">
        <v>2</v>
      </c>
      <c r="J195" s="34"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95" s="45" t="n"/>
      <c r="L195" s="35" t="inlineStr">
        <is>
          <t>Hemorrhoids</t>
        </is>
      </c>
      <c r="M195" s="35" t="inlineStr">
        <is>
          <t>Clinic</t>
        </is>
      </c>
      <c r="N195" s="34" t="inlineStr">
        <is>
          <t>Mock RxCU84 GI (Case 7 Q7.6)</t>
        </is>
      </c>
    </row>
    <row r="196" ht="64.95" customHeight="1" s="49">
      <c r="A196" s="35" t="n">
        <v>194</v>
      </c>
      <c r="B196" s="34"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96" s="45" t="n"/>
      <c r="D196" s="34" t="inlineStr">
        <is>
          <t>Ibuprofen ปลอดภัยและเหมาะสมที่สุด / ควรหลีกเลี่ยง Paracetamol</t>
        </is>
      </c>
      <c r="E196" s="34" t="inlineStr">
        <is>
          <t>Paracetamol ปลอดภัยและเหมาะสมที่สุด / ควรหลีกเลี่ยง NSAIDs (เช่น Ibuprofen, Diclofenac) และ Aspirin</t>
        </is>
      </c>
      <c r="F196" s="34" t="inlineStr">
        <is>
          <t>Aspirin ปลอดภัยและเหมาะสมที่สุด / ควรหลีกเลี่ยง Psyllium husk</t>
        </is>
      </c>
      <c r="G196" s="34" t="inlineStr">
        <is>
          <t>Naproxen ปลอดภัยและเหมาะสมที่สุด / ควรหลีกเลี่ยงการแช่น้ำอุ่น (Sitz bath)</t>
        </is>
      </c>
      <c r="H196" s="34" t="inlineStr">
        <is>
          <t>Tramadol เป็นทางเลือกแรกที่เหมาะสม / ควรหลีกเลี่ยง Paracetamol</t>
        </is>
      </c>
      <c r="I196" s="35" t="n">
        <v>2</v>
      </c>
      <c r="J196" s="34"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96" s="45" t="n"/>
      <c r="L196" s="35" t="inlineStr">
        <is>
          <t>Hemorrhoids</t>
        </is>
      </c>
      <c r="M196" s="35" t="inlineStr">
        <is>
          <t>Clinic</t>
        </is>
      </c>
      <c r="N196" s="34" t="inlineStr">
        <is>
          <t>Mock RxCU84 GI (Case 7 Q7.7)</t>
        </is>
      </c>
    </row>
    <row r="197" ht="13.2" customHeight="1" s="49">
      <c r="A197" t="n">
        <v>195</v>
      </c>
      <c r="B197" t="inlineStr">
        <is>
          <t>ข้อใดคืออาการข้างเคียงของ aluminium hydroxide ที่พบบ่อยที่สุด  , itsainascionsite,dzistmngneis e - =</t>
        </is>
      </c>
      <c r="D197" t="inlineStr">
        <is>
          <t>Constipation</t>
        </is>
      </c>
      <c r="E197" t="inlineStr">
        <is>
          <t>Steatorrhea</t>
        </is>
      </c>
      <c r="F197" t="inlineStr">
        <is>
          <t>Folate deficiency anemia</t>
        </is>
      </c>
      <c r="G197" t="inlineStr">
        <is>
          <t>Metabolic acidosis</t>
        </is>
      </c>
      <c r="H197" t="inlineStr">
        <is>
          <t>Urinary tract infection</t>
        </is>
      </c>
      <c r="I197" t="inlineStr">
        <is>
          <t>1</t>
        </is>
      </c>
      <c r="J197"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97" t="inlineStr">
        <is>
          <t>Hypertension</t>
        </is>
      </c>
      <c r="M197" t="inlineStr">
        <is>
          <t>Clinic</t>
        </is>
      </c>
      <c r="N197" t="inlineStr">
        <is>
          <t>ข้อ 90 (PLE_CC1_2562_Key.md)</t>
        </is>
      </c>
    </row>
    <row r="198" ht="13.2" customHeight="1" s="49">
      <c r="A198" t="n">
        <v>196</v>
      </c>
      <c r="B198" t="inlineStr">
        <is>
          <t>คำแนะนำในการใช้ยาเหน็บทวารข้อใดไม่ถูกต้อง</t>
        </is>
      </c>
      <c r="D198" t="inlineStr">
        <is>
          <t>เก็บยาในช่องแช่เย็นก่อนแกะยาออกจากห่อ</t>
        </is>
      </c>
      <c r="E198" t="inlineStr">
        <is>
          <t>นอนตะแคงโดยให้ขาล่างเหยียดตรงและงอขาบนจนหัวเข่าชิดหน้าอกให้มากที่สุด</t>
        </is>
      </c>
      <c r="F198" t="inlineStr">
        <is>
          <t>สอดยาเหน็บเข้าไปในทวารหนัก โดยเอาด้านที่มีปลายแหลมเข้าไปก่อน</t>
        </is>
      </c>
      <c r="G198" t="inlineStr">
        <is>
          <t>นอนในท่าเดิมสักครู่หนึ่งประมาณ 5 นาที เพื่อให้แท่งยาละลายและออกฤทธิ์</t>
        </is>
      </c>
      <c r="H198" t="inlineStr">
        <is>
          <t>มีข้อผิดมากกว่า 1 ข้อ</t>
        </is>
      </c>
      <c r="I198" t="inlineStr">
        <is>
          <t>1</t>
        </is>
      </c>
      <c r="J198"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 เก็บในห่อในตู้เย็น → ก่อนใช้ค่อยแกะ → นอนตะแคง → ปลายแหลมเข้าก่อน → นอนต่อ 5 นาที</t>
        </is>
      </c>
      <c r="L198" t="inlineStr">
        <is>
          <t>Hypertension</t>
        </is>
      </c>
      <c r="M198" t="inlineStr">
        <is>
          <t>Clinic</t>
        </is>
      </c>
      <c r="N198" t="inlineStr">
        <is>
          <t>ข้อ 3 (PLE_CC1_Practice_Exam.md)</t>
        </is>
      </c>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Q105"/>
  <sheetViews>
    <sheetView topLeftCell="C1" workbookViewId="0">
      <pane ySplit="2" topLeftCell="A3" activePane="bottomLeft" state="frozen"/>
      <selection pane="bottomLeft" activeCell="A3" sqref="A3:P105"/>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35" t="n"/>
      <c r="D3" s="34" t="inlineStr">
        <is>
          <t>Hypochromic microcytic anemia</t>
        </is>
      </c>
      <c r="E3" s="34" t="inlineStr">
        <is>
          <t>Hypochromic normocytic anemia</t>
        </is>
      </c>
      <c r="F3" s="34" t="inlineStr">
        <is>
          <t>Normochromic normocytic anemia</t>
        </is>
      </c>
      <c r="G3" s="34" t="inlineStr">
        <is>
          <t>Normochromic macrocytic anemia</t>
        </is>
      </c>
      <c r="H3" s="34" t="inlineStr">
        <is>
          <t>Hyperchromic macrocytic anemia</t>
        </is>
      </c>
      <c r="I3" s="33" t="inlineStr">
        <is>
          <t>3</t>
        </is>
      </c>
      <c r="J3" s="34" t="inlineStr">
        <is>
          <t>✅ คำตอบที่ถูกต้อง: ข้อ ค. Normochromic normocytic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แนวทางการวินิจฉัยและรักษาภาวะโลหิตจาง พ.ศ. 2564 (สมาคมโลหิตวิทยาแห่งประเทศไทย)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35" t="n"/>
      <c r="L3" s="34" t="inlineStr">
        <is>
          <t>Anemia</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Specific antidote ในผู้ป่วยที่มีภาวะเหล็กเกินคือข้อใด</t>
        </is>
      </c>
      <c r="C4" s="35" t="n"/>
      <c r="D4" s="34" t="inlineStr">
        <is>
          <t>Vitamin C 500 mg OD</t>
        </is>
      </c>
      <c r="E4" s="34" t="inlineStr">
        <is>
          <t>Pyridoxine 50 mg OD</t>
        </is>
      </c>
      <c r="F4" s="34" t="inlineStr">
        <is>
          <t>Hydroxyurea 500 mg OD</t>
        </is>
      </c>
      <c r="G4" s="34" t="inlineStr">
        <is>
          <t>Blood transfusion (Packed Red Cells)</t>
        </is>
      </c>
      <c r="H4" s="34" t="inlineStr">
        <is>
          <t>Ferrous fumarate 200 mg TID</t>
        </is>
      </c>
      <c r="I4" s="33" t="inlineStr">
        <is>
          <t>4</t>
        </is>
      </c>
      <c r="J4" s="34"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t>
        </is>
      </c>
      <c r="K4" s="35" t="n"/>
      <c r="L4" s="34" t="inlineStr">
        <is>
          <t>Anemia</t>
        </is>
      </c>
      <c r="M4" s="35" t="inlineStr">
        <is>
          <t>Clinic</t>
        </is>
      </c>
      <c r="N4" s="34" t="inlineStr">
        <is>
          <t>ข้อ 2 Pharma Plus เล่มม่วง (เฉลยข้อ ง)</t>
        </is>
      </c>
      <c r="O4" s="35" t="inlineStr">
        <is>
          <t>Mock</t>
        </is>
      </c>
      <c r="P4" s="35" t="inlineStr">
        <is>
          <t>Pharma Plus เล่มม่วง</t>
        </is>
      </c>
    </row>
    <row r="5" ht="13.2" customHeight="1" s="49">
      <c r="A5" s="33" t="n">
        <v>3</v>
      </c>
      <c r="B5" s="34" t="inlineStr">
        <is>
          <t>สารพฤกษเคมีกลุ่มใดที่มีผลรบกวนการดูดซึมธาตุเหล็ก</t>
        </is>
      </c>
      <c r="C5" s="35" t="n"/>
      <c r="D5" s="34" t="inlineStr">
        <is>
          <t>Alkaloids</t>
        </is>
      </c>
      <c r="E5" s="34" t="inlineStr">
        <is>
          <t>Anthraquinones</t>
        </is>
      </c>
      <c r="F5" s="34" t="inlineStr">
        <is>
          <t>Quinolines</t>
        </is>
      </c>
      <c r="G5" s="34" t="inlineStr">
        <is>
          <t>Flavonoids</t>
        </is>
      </c>
      <c r="H5" s="34" t="inlineStr">
        <is>
          <t>Tannins</t>
        </is>
      </c>
      <c r="I5" s="33" t="inlineStr">
        <is>
          <t>5</t>
        </is>
      </c>
      <c r="J5" s="34" t="inlineStr">
        <is>
          <t>✅ คำตอบที่ถูกต้อง: ข้อ จ. Tannins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35" t="n"/>
      <c r="L5" s="34" t="inlineStr">
        <is>
          <t>Anemia</t>
        </is>
      </c>
      <c r="M5" s="35" t="inlineStr">
        <is>
          <t>Clinic</t>
        </is>
      </c>
      <c r="N5" s="34" t="inlineStr">
        <is>
          <t>ข้อ 3 Pharma Plus เล่มม่วง (เฉลยข้อ จ)</t>
        </is>
      </c>
      <c r="O5" s="35" t="inlineStr">
        <is>
          <t>Mock</t>
        </is>
      </c>
      <c r="P5" s="35" t="inlineStr">
        <is>
          <t>Pharma Plus เล่มม่วง</t>
        </is>
      </c>
    </row>
    <row r="6" ht="13.2" customHeight="1" s="49">
      <c r="A6" s="33" t="n">
        <v>4</v>
      </c>
      <c r="B6" s="34"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35" t="n"/>
      <c r="D6" s="34" t="inlineStr">
        <is>
          <t>จ่ายยา folic acid</t>
        </is>
      </c>
      <c r="E6" s="34" t="inlineStr">
        <is>
          <t>จ่ายยา vitamin B 12</t>
        </is>
      </c>
      <c r="F6" s="34" t="inlineStr">
        <is>
          <t>จ่ายยา ferrous gluconate</t>
        </is>
      </c>
      <c r="G6" s="34" t="inlineStr">
        <is>
          <t>แนะนำให้พาผู้ป่วยไปโรงพยาบาลทันที</t>
        </is>
      </c>
      <c r="H6" s="34" t="inlineStr">
        <is>
          <t>จ่ายยา ferrous sulfate และ folic acid</t>
        </is>
      </c>
      <c r="I6" s="33" t="inlineStr">
        <is>
          <t>4</t>
        </is>
      </c>
      <c r="J6" s="34" t="inlineStr">
        <is>
          <t>✅ คำตอบที่ถูกต้อง: ข้อ ง. แนะนำให้พาผู้ป่วยไปโรงพยาบาลทันที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35" t="n"/>
      <c r="L6" s="34" t="inlineStr">
        <is>
          <t>Anemia</t>
        </is>
      </c>
      <c r="M6" s="35" t="inlineStr">
        <is>
          <t>Clinic</t>
        </is>
      </c>
      <c r="N6" s="34" t="inlineStr">
        <is>
          <t>ข้อ 4 Pharma Plus เล่มม่วง (เฉลยข้อ ง)</t>
        </is>
      </c>
      <c r="O6" s="35" t="inlineStr">
        <is>
          <t>Mock</t>
        </is>
      </c>
      <c r="P6" s="35" t="inlineStr">
        <is>
          <t>Pharma Plus เล่มม่วง</t>
        </is>
      </c>
    </row>
    <row r="7" ht="13.2" customHeight="1" s="49">
      <c r="A7" s="33" t="n">
        <v>5</v>
      </c>
      <c r="B7" s="34" t="inlineStr">
        <is>
          <t>ในกรณีหากพ่อเด็กตัดสินใจนำผู้ป่วยไปตรวจที่รพ. พบว่าเป็น G6PD อาการซีดในผู้ป่วยจัดเป็นแบบใด</t>
        </is>
      </c>
      <c r="C7" s="35" t="n"/>
      <c r="D7" s="34" t="inlineStr">
        <is>
          <t>Aplastic anemia</t>
        </is>
      </c>
      <c r="E7" s="34" t="inlineStr">
        <is>
          <t>Hemolytic anemia</t>
        </is>
      </c>
      <c r="F7" s="34" t="inlineStr">
        <is>
          <t>Pernicious anemia</t>
        </is>
      </c>
      <c r="G7" s="34" t="inlineStr">
        <is>
          <t>Chronic renal failure</t>
        </is>
      </c>
      <c r="H7" s="34" t="inlineStr">
        <is>
          <t>Iron deficiency failure</t>
        </is>
      </c>
      <c r="I7" s="33" t="inlineStr">
        <is>
          <t>2</t>
        </is>
      </c>
      <c r="J7" s="34" t="inlineStr">
        <is>
          <t>✅ คำตอบที่ถูกต้อง: ข้อ ข. Hemolytic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35" t="n"/>
      <c r="L7" s="34" t="inlineStr">
        <is>
          <t>Anemia</t>
        </is>
      </c>
      <c r="M7" s="35" t="inlineStr">
        <is>
          <t>Clinic</t>
        </is>
      </c>
      <c r="N7" s="34" t="inlineStr">
        <is>
          <t>ข้อ 5 Pharma Plus เล่มม่วง (เฉลยข้อ ข)</t>
        </is>
      </c>
      <c r="O7" s="35" t="inlineStr">
        <is>
          <t>Mock</t>
        </is>
      </c>
      <c r="P7" s="35" t="inlineStr">
        <is>
          <t>Pharma Plus เล่มม่วง</t>
        </is>
      </c>
    </row>
    <row r="8" ht="13.2" customHeight="1" s="49">
      <c r="A8" s="33" t="n">
        <v>6</v>
      </c>
      <c r="B8" s="34" t="inlineStr">
        <is>
          <t>ข้อใดควรใช้ในการรักษาผู้ป่วยรายนี้ในโรงพยาบาล</t>
        </is>
      </c>
      <c r="C8" s="35" t="n"/>
      <c r="D8" s="34" t="inlineStr">
        <is>
          <t>Platelet</t>
        </is>
      </c>
      <c r="E8" s="34" t="inlineStr">
        <is>
          <t>Folic acid</t>
        </is>
      </c>
      <c r="F8" s="34" t="inlineStr">
        <is>
          <t>Vitamin B12</t>
        </is>
      </c>
      <c r="G8" s="34" t="inlineStr">
        <is>
          <t>Ferrous sulfate</t>
        </is>
      </c>
      <c r="H8" s="34" t="inlineStr">
        <is>
          <t>Packed red cell</t>
        </is>
      </c>
      <c r="I8" s="33" t="inlineStr">
        <is>
          <t>5</t>
        </is>
      </c>
      <c r="J8" s="34" t="inlineStr">
        <is>
          <t>✅ คำตอบที่ถูกต้อง: ข้อ จ. Packed red cell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35" t="n"/>
      <c r="L8" s="34" t="inlineStr">
        <is>
          <t>Anemia</t>
        </is>
      </c>
      <c r="M8" s="35" t="inlineStr">
        <is>
          <t>Clinic</t>
        </is>
      </c>
      <c r="N8" s="34" t="inlineStr">
        <is>
          <t>ข้อ 6 Pharma Plus เล่มม่วง (เฉลยข้อ จ)</t>
        </is>
      </c>
      <c r="O8" s="35" t="inlineStr">
        <is>
          <t>Mock</t>
        </is>
      </c>
      <c r="P8" s="35" t="inlineStr">
        <is>
          <t>Pharma Plus เล่มม่วง</t>
        </is>
      </c>
    </row>
    <row r="9" ht="13.2" customHeight="1" s="49">
      <c r="A9" s="33" t="n">
        <v>7</v>
      </c>
      <c r="B9" s="34" t="inlineStr">
        <is>
          <t>ปัจจัยใดที่น่าจะเป็นสาเหตุทำให้เกิดอาการซีดในคนไข้</t>
        </is>
      </c>
      <c r="C9" s="35" t="n"/>
      <c r="D9" s="34" t="inlineStr">
        <is>
          <t>Aspirin</t>
        </is>
      </c>
      <c r="E9" s="34" t="inlineStr">
        <is>
          <t>Vitamin C</t>
        </is>
      </c>
      <c r="F9" s="34" t="inlineStr">
        <is>
          <t>Amoxicillin</t>
        </is>
      </c>
      <c r="G9" s="34" t="inlineStr">
        <is>
          <t>Amitriptyline</t>
        </is>
      </c>
      <c r="H9" s="34" t="inlineStr">
        <is>
          <t>กินแต่เนื้อสัตว์ ไม่ชอบกินผัก</t>
        </is>
      </c>
      <c r="I9" s="33" t="inlineStr">
        <is>
          <t>1</t>
        </is>
      </c>
      <c r="J9" s="34" t="inlineStr">
        <is>
          <t>✅ คำตอบที่ถูกต้อง: ข้อ ก. Aspirin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35" t="n"/>
      <c r="L9" s="34" t="inlineStr">
        <is>
          <t>Anemia</t>
        </is>
      </c>
      <c r="M9" s="35" t="inlineStr">
        <is>
          <t>Clinic</t>
        </is>
      </c>
      <c r="N9" s="34" t="inlineStr">
        <is>
          <t>ข้อ 7 Pharma Plus เล่มม่วง (เฉลยข้อ ก)</t>
        </is>
      </c>
      <c r="O9" s="35" t="inlineStr">
        <is>
          <t>Mock</t>
        </is>
      </c>
      <c r="P9" s="35" t="inlineStr">
        <is>
          <t>Pharma Plus เล่มม่วง</t>
        </is>
      </c>
    </row>
    <row r="10" ht="13.2" customHeight="1" s="49">
      <c r="A10" s="33" t="n">
        <v>8</v>
      </c>
      <c r="B10" s="34" t="inlineStr">
        <is>
          <t>เมื่อเด็กชายคนนี้โตขึ้นและจะแต่งงานข้อใดถูก</t>
        </is>
      </c>
      <c r="C10" s="35" t="n"/>
      <c r="D10" s="34" t="inlineStr">
        <is>
          <t>แต่งงานกันได้แต่ไม่ควรมีลูก เพราะสามารถถ่ายทอดทางพันธุกรรมได้</t>
        </is>
      </c>
      <c r="E10" s="34" t="inlineStr">
        <is>
          <t>แต่งงานกันได้ และหากตั้งครรภ์เป็นลูกชายให้ทำแท้ง แต่ถ้าเป็นหญิงไม่เป็นไร</t>
        </is>
      </c>
      <c r="F10" s="34" t="inlineStr">
        <is>
          <t>แต่งงานกันได้ และหากตั้งครรภ์เป็นลูกผู้หญิงให้ทำแท้ง แต่ถ้าชายเป็นไม่เป็นไร</t>
        </is>
      </c>
      <c r="G10" s="34" t="inlineStr">
        <is>
          <t>ทุกคนเป็นโรคนี้เท่ากัน ไม่ว่าชายหรือหญิง</t>
        </is>
      </c>
      <c r="H10" s="34" t="inlineStr">
        <is>
          <t>แต่งไม่ได้ จะทำให้ไม่มีคุณภาพชีวิตมีความสุขไปตลอดชีวิต เป็นการทำบาป</t>
        </is>
      </c>
      <c r="I10" s="33" t="inlineStr">
        <is>
          <t>1</t>
        </is>
      </c>
      <c r="J10" s="34" t="inlineStr">
        <is>
          <t>✅ คำตอบที่ถูกต้อง: ข้อ ก. แต่งงานกันได้แต่ไม่ควรมีลูก เพราะสามารถถ่ายทอดทางพันธุกรรมได้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35" t="n"/>
      <c r="L10" s="34" t="inlineStr">
        <is>
          <t>Anemia</t>
        </is>
      </c>
      <c r="M10" s="35" t="inlineStr">
        <is>
          <t>Clinic</t>
        </is>
      </c>
      <c r="N10" s="34" t="inlineStr">
        <is>
          <t>ข้อ 8 Pharma Plus เล่มม่วง (เฉลยข้อ ก)</t>
        </is>
      </c>
      <c r="O10" s="35" t="inlineStr">
        <is>
          <t>Mock</t>
        </is>
      </c>
      <c r="P10" s="35" t="inlineStr">
        <is>
          <t>Pharma Plus เล่มม่วง</t>
        </is>
      </c>
    </row>
    <row r="11" ht="13.2" customHeight="1" s="49">
      <c r="A11" s="33" t="n">
        <v>9</v>
      </c>
      <c r="B11" s="34"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35" t="n"/>
      <c r="D11" s="34" t="inlineStr">
        <is>
          <t>เป็นผู้ชาย</t>
        </is>
      </c>
      <c r="E11" s="34" t="inlineStr">
        <is>
          <t>มีโปตาสเซียมสูง</t>
        </is>
      </c>
      <c r="F11" s="34" t="inlineStr">
        <is>
          <t>มีการติดเชื้อในทางเดินปัสสาวะ</t>
        </is>
      </c>
      <c r="G11" s="34" t="inlineStr">
        <is>
          <t>ได้รับยา co-trimoxazole</t>
        </is>
      </c>
      <c r="H11" s="34" t="inlineStr">
        <is>
          <t>ได้รับยา ranitidine</t>
        </is>
      </c>
      <c r="I11" s="33" t="inlineStr">
        <is>
          <t>5</t>
        </is>
      </c>
      <c r="J11" s="34"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35" t="n"/>
      <c r="L11" s="34" t="inlineStr">
        <is>
          <t>Anemia</t>
        </is>
      </c>
      <c r="M11" s="35" t="inlineStr">
        <is>
          <t>Clinic</t>
        </is>
      </c>
      <c r="N11" s="34" t="inlineStr">
        <is>
          <t>ข้อ 9 Pharma Plus เล่มม่วง (เฉลยข้อ จ)</t>
        </is>
      </c>
      <c r="O11" s="35" t="inlineStr">
        <is>
          <t>Mock</t>
        </is>
      </c>
      <c r="P11" s="35" t="inlineStr">
        <is>
          <t>Pharma Plus เล่มม่วง</t>
        </is>
      </c>
    </row>
    <row r="12" ht="13.2" customHeight="1" s="49">
      <c r="A12" s="33" t="n">
        <v>10</v>
      </c>
      <c r="B12" s="34"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35" t="n"/>
      <c r="D12" s="34" t="inlineStr">
        <is>
          <t>อาการเหนื่อยเพลีย</t>
        </is>
      </c>
      <c r="E12" s="34" t="inlineStr">
        <is>
          <t>ปัสสาวะมีสีคล้ำเหมือนสีน้ำปลา</t>
        </is>
      </c>
      <c r="F12" s="34" t="inlineStr">
        <is>
          <t>มีประวัติเป็นโรคกระเพาะอาหาร</t>
        </is>
      </c>
      <c r="G12" s="34" t="inlineStr">
        <is>
          <t>Hb 8 g/dL (normal; 12-16), Hct 22% (normal; 38-48)</t>
        </is>
      </c>
      <c r="H12" s="34" t="inlineStr">
        <is>
          <t>Total bilirubin 4 mg/L (normal; &lt;1)</t>
        </is>
      </c>
      <c r="I12" s="33" t="inlineStr">
        <is>
          <t>3</t>
        </is>
      </c>
      <c r="J12" s="34"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35" t="n"/>
      <c r="L12" s="34" t="inlineStr">
        <is>
          <t>Anemia</t>
        </is>
      </c>
      <c r="M12" s="35" t="inlineStr">
        <is>
          <t>Clinic</t>
        </is>
      </c>
      <c r="N12" s="34" t="inlineStr">
        <is>
          <t>ข้อ 10 Pharma Plus เล่มม่วง (เฉลยข้อ ค)</t>
        </is>
      </c>
      <c r="O12" s="35" t="inlineStr">
        <is>
          <t>Mock</t>
        </is>
      </c>
      <c r="P12" s="35" t="inlineStr">
        <is>
          <t>Pharma Plus เล่มม่วง</t>
        </is>
      </c>
    </row>
    <row r="13" ht="13.2" customHeight="1" s="49">
      <c r="A13" s="33" t="n">
        <v>11</v>
      </c>
      <c r="B13" s="34" t="inlineStr">
        <is>
          <t>ข้อใดไม่ถูกต้องในการเกิด G-6-PD Deficiency anemia</t>
        </is>
      </c>
      <c r="C13" s="35" t="n"/>
      <c r="D13" s="34" t="inlineStr">
        <is>
          <t>การติดเชื้อทำให้ร่างกายสร้างอนุมูลอิสระมากขึ้น</t>
        </is>
      </c>
      <c r="E13" s="34" t="inlineStr">
        <is>
          <t>มี oxidative stress สูงเนื่องจากมี H2O2 ภายในเซลล์</t>
        </is>
      </c>
      <c r="F13" s="34" t="inlineStr">
        <is>
          <t>H2O2 ทำให้เกิด Sulhydryl-hemoglobin ทำให้เม็ดเลือดแดงแตก</t>
        </is>
      </c>
      <c r="G13" s="34" t="inlineStr">
        <is>
          <t>ฮีโมโกลบินตกตะกอนในเม็ดเลือดแดง ทำให้ถูก macrophage ที่ม้ามจับกิน</t>
        </is>
      </c>
      <c r="H13" s="34" t="inlineStr">
        <is>
          <t>การขาดเอนไซม์ G-6-PD ทำให้ reduced glutathione เพิ่มขึ้น เกิดการแตกของเม็ดเลือดแดง</t>
        </is>
      </c>
      <c r="I13" s="33" t="inlineStr">
        <is>
          <t>3</t>
        </is>
      </c>
      <c r="J13" s="34" t="inlineStr">
        <is>
          <t>✅ คำตอบที่ถูกต้อง: ข้อ ค. H2O2 ทำให้เกิด Sulhydryl-hemoglobin ทำให้เม็ดเลือดแดงแตก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35" t="n"/>
      <c r="L13" s="34" t="inlineStr">
        <is>
          <t>Anemia</t>
        </is>
      </c>
      <c r="M13" s="35" t="inlineStr">
        <is>
          <t>Clinic</t>
        </is>
      </c>
      <c r="N13" s="34" t="inlineStr">
        <is>
          <t>ข้อ 11 Pharma Plus เล่มม่วง (เฉลยข้อ ค)</t>
        </is>
      </c>
      <c r="O13" s="35" t="inlineStr">
        <is>
          <t>Mock</t>
        </is>
      </c>
      <c r="P13" s="35" t="inlineStr">
        <is>
          <t>Pharma Plus เล่มม่วง</t>
        </is>
      </c>
    </row>
    <row r="14" ht="13.2" customHeight="1" s="49">
      <c r="A14" s="33" t="n">
        <v>12</v>
      </c>
      <c r="B14" s="34" t="inlineStr">
        <is>
          <t>ยาในข้อใดทำให้เกิดภาวะเม็ดเลือดแดงแตกเฉียบพลันในผู้ป่วย G-6-PD deficiency anemia</t>
        </is>
      </c>
      <c r="C14" s="35" t="n"/>
      <c r="D14" s="34" t="inlineStr">
        <is>
          <t>Heparin</t>
        </is>
      </c>
      <c r="E14" s="34" t="inlineStr">
        <is>
          <t>Primaquine</t>
        </is>
      </c>
      <c r="F14" s="34" t="inlineStr">
        <is>
          <t>Cloxacillin</t>
        </is>
      </c>
      <c r="G14" s="34" t="inlineStr">
        <is>
          <t>Warfarin</t>
        </is>
      </c>
      <c r="H14" s="34" t="inlineStr">
        <is>
          <t>Penicillin</t>
        </is>
      </c>
      <c r="I14" s="33" t="inlineStr">
        <is>
          <t>2</t>
        </is>
      </c>
      <c r="J14" s="34" t="inlineStr">
        <is>
          <t>✅ คำตอบที่ถูกต้อง: ข้อ ข. Primaquine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35" t="n"/>
      <c r="L14" s="34" t="inlineStr">
        <is>
          <t>Anemia</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การรักษาภาวะ acute anemia ในข้อใดเหมาะสมกับผู้ป่วยรายนี้</t>
        </is>
      </c>
      <c r="C15" s="35" t="n"/>
      <c r="D15" s="34" t="inlineStr">
        <is>
          <t>ให้เลือด</t>
        </is>
      </c>
      <c r="E15" s="34" t="inlineStr">
        <is>
          <t>Ferrous sulfate</t>
        </is>
      </c>
      <c r="F15" s="34" t="inlineStr">
        <is>
          <t>Ferrous sulfate ร่วมกับ Folic acid</t>
        </is>
      </c>
      <c r="G15" s="34" t="inlineStr">
        <is>
          <t>Vitamin B12</t>
        </is>
      </c>
      <c r="H15" s="34" t="inlineStr">
        <is>
          <t>Erythropoietin</t>
        </is>
      </c>
      <c r="I15" s="33" t="inlineStr">
        <is>
          <t>1</t>
        </is>
      </c>
      <c r="J15" s="34" t="inlineStr">
        <is>
          <t>✅ คำตอบที่ถูกต้อง: ข้อ ก. ให้เลือด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35" t="n"/>
      <c r="L15" s="34" t="inlineStr">
        <is>
          <t>Anemia</t>
        </is>
      </c>
      <c r="M15" s="35" t="inlineStr">
        <is>
          <t>Clinic</t>
        </is>
      </c>
      <c r="N15" s="34" t="inlineStr">
        <is>
          <t>ข้อ 13 Pharma Plus เล่มม่วง (เฉลยข้อ ก)</t>
        </is>
      </c>
      <c r="O15" s="35" t="inlineStr">
        <is>
          <t>Mock</t>
        </is>
      </c>
      <c r="P15" s="35" t="inlineStr">
        <is>
          <t>Pharma Plus เล่มม่วง</t>
        </is>
      </c>
    </row>
    <row r="16" ht="13.2" customHeight="1" s="49">
      <c r="A16" s="33" t="n">
        <v>14</v>
      </c>
      <c r="B16" s="34" t="inlineStr">
        <is>
          <t>ข้อใดผิดเกี่ยวกับการให้คำแนะนำที่ควรให้แก่ผู้ป่วยรายนี้</t>
        </is>
      </c>
      <c r="C16" s="35" t="n"/>
      <c r="D16" s="34" t="inlineStr">
        <is>
          <t>หลีกเลี่ยงการใช้ยาที่ทำให้เกิดเม็ดเลือดแดงแตก</t>
        </is>
      </c>
      <c r="E16" s="34" t="inlineStr">
        <is>
          <t>การติดเชื้อทำให้เม็ดเลือดแดงแตกได้</t>
        </is>
      </c>
      <c r="F16" s="34" t="inlineStr">
        <is>
          <t>ให้สังเกตอาการเม็ดเลือดแดงแตก ถ้าเกิดอีกให้รีบมาพบแพทย์</t>
        </is>
      </c>
      <c r="G16" s="34" t="inlineStr">
        <is>
          <t>หยุดใช้ยา ranitidine เพราะเป็นสาเหตุเม็ดเลือดแดงแตก</t>
        </is>
      </c>
      <c r="H16" s="34" t="inlineStr">
        <is>
          <t>รับประทานอาหารที่มีธาตุเหล็กเพื่อเสริมสร้างเม็ดเลือด</t>
        </is>
      </c>
      <c r="I16" s="33" t="inlineStr">
        <is>
          <t>4</t>
        </is>
      </c>
      <c r="J16" s="34" t="inlineStr">
        <is>
          <t>✅ คำตอบที่ถูกต้อง: ข้อ ง. หยุดใช้ยา ranitidine เพราะเป็นสาเหตุเม็ดเลือดแดงแตก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35" t="n"/>
      <c r="L16" s="34" t="inlineStr">
        <is>
          <t>Anemia</t>
        </is>
      </c>
      <c r="M16" s="35" t="inlineStr">
        <is>
          <t>Clinic</t>
        </is>
      </c>
      <c r="N16" s="34" t="inlineStr">
        <is>
          <t>ข้อ 14 Pharma Plus เล่มม่วง (เฉลยข้อ ง)</t>
        </is>
      </c>
      <c r="O16" s="35" t="inlineStr">
        <is>
          <t>Mock</t>
        </is>
      </c>
      <c r="P16" s="35" t="inlineStr">
        <is>
          <t>Pharma Plus เล่มม่วง</t>
        </is>
      </c>
    </row>
    <row r="17" ht="13.2" customHeight="1" s="49">
      <c r="A17" s="33" t="n">
        <v>15</v>
      </c>
      <c r="B17" s="34" t="inlineStr">
        <is>
          <t>ความเป็นพิษต่อระบบเลือดแบบใดที่ไม่มีสาเหตุจาก drug induce</t>
        </is>
      </c>
      <c r="C17" s="35" t="n"/>
      <c r="D17" s="34" t="inlineStr">
        <is>
          <t>Autoimmune-induced hemolysis</t>
        </is>
      </c>
      <c r="E17" s="34" t="inlineStr">
        <is>
          <t>Bone marrow suppression</t>
        </is>
      </c>
      <c r="F17" s="34" t="inlineStr">
        <is>
          <t>Methemoglobinemia</t>
        </is>
      </c>
      <c r="G17" s="34" t="inlineStr">
        <is>
          <t>Sickle cell anemia</t>
        </is>
      </c>
      <c r="H17" s="34" t="inlineStr">
        <is>
          <t>Hemolytic anemia</t>
        </is>
      </c>
      <c r="I17" s="33" t="inlineStr">
        <is>
          <t>4</t>
        </is>
      </c>
      <c r="J17" s="34" t="inlineStr">
        <is>
          <t>✅ คำตอบที่ถูกต้อง: ข้อ ง. Sickle cell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35" t="n"/>
      <c r="L17" s="34" t="inlineStr">
        <is>
          <t>Anemia</t>
        </is>
      </c>
      <c r="M17" s="35" t="inlineStr">
        <is>
          <t>Clinic</t>
        </is>
      </c>
      <c r="N17" s="34" t="inlineStr">
        <is>
          <t>ข้อ 15 Pharma Plus เล่มม่วง (เฉลยข้อ ง)</t>
        </is>
      </c>
      <c r="O17" s="35" t="inlineStr">
        <is>
          <t>Mock</t>
        </is>
      </c>
      <c r="P17" s="35" t="inlineStr">
        <is>
          <t>Pharma Plus เล่มม่วง</t>
        </is>
      </c>
    </row>
    <row r="18" ht="13.2" customHeight="1" s="49">
      <c r="A18" s="33" t="n">
        <v>16</v>
      </c>
      <c r="B18" s="34" t="inlineStr">
        <is>
          <t>ยาต่อไปนี้ตัวใดทำให้อุจจาระเป็นสีดำ</t>
        </is>
      </c>
      <c r="C18" s="35" t="n"/>
      <c r="D18" s="34" t="inlineStr">
        <is>
          <t>Folic acid</t>
        </is>
      </c>
      <c r="E18" s="34" t="inlineStr">
        <is>
          <t>Vitamin B12</t>
        </is>
      </c>
      <c r="F18" s="34" t="inlineStr">
        <is>
          <t>Dapsone</t>
        </is>
      </c>
      <c r="G18" s="34" t="inlineStr">
        <is>
          <t>Erythropoietin</t>
        </is>
      </c>
      <c r="H18" s="34" t="inlineStr">
        <is>
          <t>Ferrous sulfate</t>
        </is>
      </c>
      <c r="I18" s="33" t="inlineStr">
        <is>
          <t>5</t>
        </is>
      </c>
      <c r="J18" s="34" t="inlineStr">
        <is>
          <t>✅ คำตอบที่ถูกต้อง: ข้อ จ.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35" t="n"/>
      <c r="L18" s="34" t="inlineStr">
        <is>
          <t>Anemia</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จากข้อมูลข้างต้น ท่านต้องแนะนำการรับประทานยา ferrous sulfate ให้แก่ผู้ป่วยอย่างไร</t>
        </is>
      </c>
      <c r="C19" s="35" t="n"/>
      <c r="D19" s="34" t="inlineStr">
        <is>
          <t>ควรรับประทานร่วมกับนม เพื่อเพิ่มการดูดซึมของ ferrous</t>
        </is>
      </c>
      <c r="E19" s="34" t="inlineStr">
        <is>
          <t>ควรรับประทานขณะท้องว่างจะดีที่สุด เพื่อลดอาการคลื่นไส้ อาเจียนจากยา ferrous</t>
        </is>
      </c>
      <c r="F19" s="34" t="inlineStr">
        <is>
          <t>Ferrous มีผลรบกวนการดูดซึมของ ofloxacin จึงต้องกินยา ferrous sulfate ก่อนหรือหลังกินยา ofloxacin 2 ชั่วโมง</t>
        </is>
      </c>
      <c r="G19" s="34" t="inlineStr">
        <is>
          <t>อาการข้างเคียงที่สำคัญ คือ ท้องเสีย คลื่นไส้ อาเจียน ferrous stone</t>
        </is>
      </c>
      <c r="H19" s="34" t="inlineStr">
        <is>
          <t>สามารถทานยา ferrous sulfate ร่วมกับ tetracycline เพื่อเพิ่มการดูดซึม ferrous</t>
        </is>
      </c>
      <c r="I19" s="33" t="inlineStr">
        <is>
          <t>3</t>
        </is>
      </c>
      <c r="J19" s="34"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35" t="n"/>
      <c r="L19" s="34" t="inlineStr">
        <is>
          <t>Anemia</t>
        </is>
      </c>
      <c r="M19" s="35" t="inlineStr">
        <is>
          <t>Clinic</t>
        </is>
      </c>
      <c r="N19" s="34" t="inlineStr">
        <is>
          <t>ข้อ 17 Pharma Plus เล่มม่วง (เฉลยข้อ ค)</t>
        </is>
      </c>
      <c r="O19" s="35" t="inlineStr">
        <is>
          <t>Mock</t>
        </is>
      </c>
      <c r="P19" s="35" t="inlineStr">
        <is>
          <t>Pharma Plus เล่มม่วง</t>
        </is>
      </c>
    </row>
    <row r="20" ht="13.2" customHeight="1" s="49">
      <c r="A20" s="33" t="n">
        <v>18</v>
      </c>
      <c r="B20" s="34" t="inlineStr">
        <is>
          <t>จากข้อมูลข้างต้น ท่านควรแนะนำให้ผู้ป่วยเลี่ยงการใช้ยาในข้อใด เพื่อป้องกันการเกิด hemolytic anemia</t>
        </is>
      </c>
      <c r="C20" s="35" t="n"/>
      <c r="D20" s="34" t="inlineStr">
        <is>
          <t>Primaquine, Erythromycin</t>
        </is>
      </c>
      <c r="E20" s="34" t="inlineStr">
        <is>
          <t>Dapsone, Vitamin A</t>
        </is>
      </c>
      <c r="F20" s="34" t="inlineStr">
        <is>
          <t>Sulfasalazine, Erythromycin</t>
        </is>
      </c>
      <c r="G20" s="34" t="inlineStr">
        <is>
          <t>Dapsone, Penicillamine</t>
        </is>
      </c>
      <c r="H20" s="34" t="inlineStr">
        <is>
          <t>Sulfasalazine, Tetracycline</t>
        </is>
      </c>
      <c r="I20" s="33" t="inlineStr">
        <is>
          <t>4</t>
        </is>
      </c>
      <c r="J20" s="34" t="inlineStr">
        <is>
          <t>✅ คำตอบที่ถูกต้อง: ข้อ ง. Dapsone,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35" t="n"/>
      <c r="L20" s="34" t="inlineStr">
        <is>
          <t>Anemia</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35" t="n"/>
      <c r="D21" s="34" t="inlineStr">
        <is>
          <t>Iron deficiency</t>
        </is>
      </c>
      <c r="E21" s="34" t="inlineStr">
        <is>
          <t>Uremia</t>
        </is>
      </c>
      <c r="F21" s="34" t="inlineStr">
        <is>
          <t>Liver steatosis</t>
        </is>
      </c>
      <c r="G21" s="34" t="inlineStr">
        <is>
          <t>Peripheral neuropathy</t>
        </is>
      </c>
      <c r="H21" s="34" t="inlineStr">
        <is>
          <t>Enlarged spleen</t>
        </is>
      </c>
      <c r="I21" s="33" t="inlineStr">
        <is>
          <t>5</t>
        </is>
      </c>
      <c r="J21" s="34" t="inlineStr">
        <is>
          <t>✅ คำตอบที่ถูกต้อง: ข้อ จ. Enlarged spleen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35" t="n"/>
      <c r="L21" s="34" t="inlineStr">
        <is>
          <t>Anemia</t>
        </is>
      </c>
      <c r="M21" s="35" t="inlineStr">
        <is>
          <t>Clinic</t>
        </is>
      </c>
      <c r="N21" s="34" t="inlineStr">
        <is>
          <t>ข้อ 19 Pharma Plus เล่มม่วง (เฉลยข้อ จ)</t>
        </is>
      </c>
      <c r="O21" s="35" t="inlineStr">
        <is>
          <t>Mock</t>
        </is>
      </c>
      <c r="P21" s="35" t="inlineStr">
        <is>
          <t>Pharma Plus เล่มม่วง</t>
        </is>
      </c>
    </row>
    <row r="22" ht="13.2" customHeight="1" s="49">
      <c r="A22" s="33" t="n">
        <v>20</v>
      </c>
      <c r="B22" s="34"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35" t="n"/>
      <c r="D22" s="34" t="inlineStr">
        <is>
          <t>ธาลัสซีเมียเป็นโรคพันธุกรรม ที่เกิดจากเม็ดเลือดแดงถูกทำลายได้ง่ายเนื่องจากการขาดเอนไซม์บางชนิด</t>
        </is>
      </c>
      <c r="E22" s="34" t="inlineStr">
        <is>
          <t>ธาลัสซีเมียเป็นโรคพันธุกรรม ที่มีระดับเหล็กในเลือดสูงเนื่องจากการแตกของเม็ดเลือดแดง</t>
        </is>
      </c>
      <c r="F22" s="34" t="inlineStr">
        <is>
          <t>ธาลัสซีเมียเป็นโรคพันธุกรรมที่เม็ดเลือดแดงมีโครงสร้างผิดปกติคล้ายรูปเสี้ยวพระจันทร์ ทำให้แตกง่าย</t>
        </is>
      </c>
      <c r="G22" s="34" t="inlineStr">
        <is>
          <t>ธาลัสซีเมียเป็นโรคที่เกิดจากความผิดปกติของระบบภูมิคุ้มกันที่เม็ดเลือดแดงถูกทำลายได้ง่าย</t>
        </is>
      </c>
      <c r="H22" s="34" t="inlineStr">
        <is>
          <t>ธาลัสซีเมียเป็นโรคโลหิตจาง ที่เกิดจากการขาดวิตามินที่ช่วยในการคงสภาพของเม็ดเลือดแดง</t>
        </is>
      </c>
      <c r="I22" s="33" t="inlineStr">
        <is>
          <t>2</t>
        </is>
      </c>
      <c r="J22" s="34"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35" t="n"/>
      <c r="L22" s="34" t="inlineStr">
        <is>
          <t>Anemia</t>
        </is>
      </c>
      <c r="M22" s="35" t="inlineStr">
        <is>
          <t>Clinic</t>
        </is>
      </c>
      <c r="N22" s="34" t="inlineStr">
        <is>
          <t>ข้อ 20 Pharma Plus เล่มม่วง (เฉลยข้อ ข)</t>
        </is>
      </c>
      <c r="O22" s="35" t="inlineStr">
        <is>
          <t>Mock</t>
        </is>
      </c>
      <c r="P22" s="35" t="inlineStr">
        <is>
          <t>Pharma Plus เล่มม่วง</t>
        </is>
      </c>
    </row>
    <row r="23" ht="13.2" customHeight="1" s="49">
      <c r="A23" s="33" t="n">
        <v>21</v>
      </c>
      <c r="B23" s="34"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35" t="n"/>
      <c r="D23" s="34" t="inlineStr">
        <is>
          <t>[NEED_REVIEW]</t>
        </is>
      </c>
      <c r="E23" s="34" t="inlineStr">
        <is>
          <t>สามารถรับประทานได้ เนื่องจากมีวิตามินและสารอาหารที่สำคัญที่ช่วยบำรุงโลหิตลดอาการโลหิตจาง</t>
        </is>
      </c>
      <c r="F23" s="34" t="inlineStr">
        <is>
          <t>สามารถรับประทานได้เฉพาะเมื่อผู้ป่วยกำลังอยู่ในระหว่างการรักษาโรคธาลัสซีเมียจากแพทย์</t>
        </is>
      </c>
      <c r="G23" s="34" t="inlineStr">
        <is>
          <t>ไม่ควรรับประทาน เนื่องจากมีส่วนผสมของธาตุเหล็ก</t>
        </is>
      </c>
      <c r="H23" s="34" t="inlineStr">
        <is>
          <t>ไม่ควรรับประทาน เนื่องจากมีส่วนประกอบที่เกิด drug interaction กับยาที่ใช้รักษาประจำ</t>
        </is>
      </c>
      <c r="I23" s="33" t="inlineStr">
        <is>
          <t>4</t>
        </is>
      </c>
      <c r="J23" s="34" t="inlineStr">
        <is>
          <t>✅ คำตอบที่ถูกต้อง: ข้อ ง. ไม่ควรรับประทาน เนื่องจากมีส่วนผสมของธาตุเหล็ก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35" t="n"/>
      <c r="L23" s="34" t="inlineStr">
        <is>
          <t>Anemia</t>
        </is>
      </c>
      <c r="M23" s="35" t="inlineStr">
        <is>
          <t>Clinic</t>
        </is>
      </c>
      <c r="N23" s="34" t="inlineStr">
        <is>
          <t>ข้อ 21 Pharma Plus เล่มม่วง (เฉลยข้อ ง)</t>
        </is>
      </c>
      <c r="O23" s="35" t="inlineStr">
        <is>
          <t>Mock</t>
        </is>
      </c>
      <c r="P23" s="35" t="inlineStr">
        <is>
          <t>Pharma Plus เล่มม่วง</t>
        </is>
      </c>
    </row>
    <row r="24" ht="13.2" customHeight="1" s="49">
      <c r="A24" s="33" t="n">
        <v>22</v>
      </c>
      <c r="B24" s="34" t="inlineStr">
        <is>
          <t>เภสัชกรแนะนำให้ผู้ป่วยระมัดระวังการใช้ยาตัวใดเป็นพิเศษ</t>
        </is>
      </c>
      <c r="C24" s="35" t="n"/>
      <c r="D24" s="34" t="inlineStr">
        <is>
          <t>FBC</t>
        </is>
      </c>
      <c r="E24" s="34" t="inlineStr">
        <is>
          <t>Aminoglycosides</t>
        </is>
      </c>
      <c r="F24" s="34" t="inlineStr">
        <is>
          <t>Paracetamol</t>
        </is>
      </c>
      <c r="G24" s="34" t="inlineStr">
        <is>
          <t>Vitamin C</t>
        </is>
      </c>
      <c r="H24" s="34" t="inlineStr">
        <is>
          <t>Calcium supplements</t>
        </is>
      </c>
      <c r="I24" s="33" t="inlineStr">
        <is>
          <t>1</t>
        </is>
      </c>
      <c r="J24" s="34" t="inlineStr">
        <is>
          <t>✅ คำตอบที่ถูกต้อง: ข้อ ก. FBC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35" t="n"/>
      <c r="L24" s="34" t="inlineStr">
        <is>
          <t>Anemia</t>
        </is>
      </c>
      <c r="M24" s="35" t="inlineStr">
        <is>
          <t>Clinic</t>
        </is>
      </c>
      <c r="N24" s="34" t="inlineStr">
        <is>
          <t>ข้อ 22 Pharma Plus เล่มม่วง (เฉลยข้อ ก)</t>
        </is>
      </c>
      <c r="O24" s="35" t="inlineStr">
        <is>
          <t>Mock</t>
        </is>
      </c>
      <c r="P24" s="35" t="inlineStr">
        <is>
          <t>Pharma Plus เล่มม่วง</t>
        </is>
      </c>
    </row>
    <row r="25" ht="13.2" customHeight="1" s="49">
      <c r="A25" s="33" t="n">
        <v>23</v>
      </c>
      <c r="B25" s="34" t="inlineStr">
        <is>
          <t>ข้อแนะนำสำหรับวิธีการรักษาโรคธาลัสซีเมีย นอกเหนือจากการใช้ยารับประทาน</t>
        </is>
      </c>
      <c r="C25" s="35" t="n"/>
      <c r="D25" s="34" t="inlineStr">
        <is>
          <t>ผู้ป่วยไม่ควรได้รับเลือดอย่างเด็ดขาด เนื่องจากมีโอกาสเกิด agglutination ของเม็ดเลือดแดงสูงกว่าปกติ</t>
        </is>
      </c>
      <c r="E25" s="34" t="inlineStr">
        <is>
          <t>ผู้ป่วยไม่ควรได้รับเลือดอย่างเด็ดขาด เนื่องจากมีความเสี่ยงต่อการติดเชื้อ</t>
        </is>
      </c>
      <c r="F25" s="34" t="inlineStr">
        <is>
          <t>ผู้ป่วยควรได้รับเลือด เพื่อช่วยเพิ่มปริมาณเม็ดเลือดแดง</t>
        </is>
      </c>
      <c r="G25" s="34" t="inlineStr">
        <is>
          <t>ผู้ป่วยควรออกกำลังกายสม่ำเสมอ เพื่อช่วยเพิ่มการสร้างเม็ดเลือดแดง</t>
        </is>
      </c>
      <c r="H25" s="34" t="inlineStr">
        <is>
          <t>ผู้ป่วยควรได้รับ erythropoietin เพื่อเร่งการสร้างเม็ดเลือดแดง</t>
        </is>
      </c>
      <c r="I25" s="33" t="inlineStr">
        <is>
          <t>3</t>
        </is>
      </c>
      <c r="J25" s="34" t="inlineStr">
        <is>
          <t>✅ คำตอบที่ถูกต้อง: ข้อ ค. ผู้ป่วยควรได้รับเลือด เพื่อช่วยเพิ่มปริมาณเม็ดเลือดแดง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35" t="n"/>
      <c r="L25" s="34" t="inlineStr">
        <is>
          <t>Anemia</t>
        </is>
      </c>
      <c r="M25" s="35" t="inlineStr">
        <is>
          <t>Clinic</t>
        </is>
      </c>
      <c r="N25" s="34" t="inlineStr">
        <is>
          <t>ข้อ 23 Pharma Plus เล่มม่วง (เฉลยข้อ ค)</t>
        </is>
      </c>
      <c r="O25" s="35" t="inlineStr">
        <is>
          <t>Mock</t>
        </is>
      </c>
      <c r="P25" s="35" t="inlineStr">
        <is>
          <t>Pharma Plus เล่มม่วง</t>
        </is>
      </c>
    </row>
    <row r="26" ht="13.2" customHeight="1" s="49">
      <c r="A26" s="33" t="n">
        <v>24</v>
      </c>
      <c r="B26" s="34" t="inlineStr">
        <is>
          <t>สถานการณ์ที่ 6 ผู้ป่วย CKD with IDA with DM with HTN อายุ 60 ปี หนัก 60 กิโลกรัม Scr = 2.5 mg/dl
ภาวะ Anemia ในผู้ป่วยรายนี้ ควรแก้ไขอย่างไร</t>
        </is>
      </c>
      <c r="C26" s="35" t="n"/>
      <c r="D26" s="34" t="inlineStr">
        <is>
          <t>EPO</t>
        </is>
      </c>
      <c r="E26" s="34" t="inlineStr">
        <is>
          <t>Fresh Frozen Plasma</t>
        </is>
      </c>
      <c r="F26" s="34" t="inlineStr">
        <is>
          <t>Platelet concentrates</t>
        </is>
      </c>
      <c r="G26" s="34" t="inlineStr">
        <is>
          <t>Whole blood</t>
        </is>
      </c>
      <c r="H26" s="34" t="inlineStr">
        <is>
          <t>Leukocyte poor blood</t>
        </is>
      </c>
      <c r="I26" s="33" t="inlineStr">
        <is>
          <t>1</t>
        </is>
      </c>
      <c r="J26" s="34"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35" t="n"/>
      <c r="L26" s="34" t="inlineStr">
        <is>
          <t>Anemia</t>
        </is>
      </c>
      <c r="M26" s="35" t="inlineStr">
        <is>
          <t>Clinic</t>
        </is>
      </c>
      <c r="N26" s="34" t="inlineStr">
        <is>
          <t>ข้อ 24 Pharma Plus เล่มม่วง (เฉลยข้อ ก)</t>
        </is>
      </c>
      <c r="O26" s="35" t="inlineStr">
        <is>
          <t>Mock</t>
        </is>
      </c>
      <c r="P26" s="35" t="inlineStr">
        <is>
          <t>Pharma Plus เล่มม่วง</t>
        </is>
      </c>
    </row>
    <row r="27" ht="13.2" customHeight="1" s="49">
      <c r="A27" s="33" t="n">
        <v>25</v>
      </c>
      <c r="B27" s="34"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35" t="n"/>
      <c r="D27" s="34" t="inlineStr">
        <is>
          <t>Folate deficiency anemia</t>
        </is>
      </c>
      <c r="E27" s="34" t="inlineStr">
        <is>
          <t>Thalassemia</t>
        </is>
      </c>
      <c r="F27" s="34" t="inlineStr">
        <is>
          <t>Vitamin B6 deficiency anemia</t>
        </is>
      </c>
      <c r="G27" s="34" t="inlineStr">
        <is>
          <t>Vitamin B12 deficiency anemia</t>
        </is>
      </c>
      <c r="H27" s="34" t="inlineStr">
        <is>
          <t>Iron deficiency anemia</t>
        </is>
      </c>
      <c r="I27" s="33" t="inlineStr">
        <is>
          <t>5</t>
        </is>
      </c>
      <c r="J27" s="34" t="inlineStr">
        <is>
          <t>✅ คำตอบที่ถูกต้อง: ข้อ จ. Iron deficiency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35" t="n"/>
      <c r="L27" s="34" t="inlineStr">
        <is>
          <t>Anemia</t>
        </is>
      </c>
      <c r="M27" s="35" t="inlineStr">
        <is>
          <t>Clinic</t>
        </is>
      </c>
      <c r="N27" s="34" t="inlineStr">
        <is>
          <t>ข้อ 25 Pharma Plus เล่มม่วง (เฉลยข้อ จ)</t>
        </is>
      </c>
      <c r="O27" s="35" t="inlineStr">
        <is>
          <t>Mock</t>
        </is>
      </c>
      <c r="P27" s="35" t="inlineStr">
        <is>
          <t>Pharma Plus เล่มม่วง</t>
        </is>
      </c>
    </row>
    <row r="28" ht="13.2" customHeight="1" s="49">
      <c r="A28" s="33" t="n">
        <v>26</v>
      </c>
      <c r="B28" s="34" t="inlineStr">
        <is>
          <t>ผู้ป่วยรายนี้ ควรได้รับยาใด</t>
        </is>
      </c>
      <c r="C28" s="35" t="n"/>
      <c r="D28" s="34" t="inlineStr">
        <is>
          <t>Ferrous sulfate</t>
        </is>
      </c>
      <c r="E28" s="34" t="inlineStr">
        <is>
          <t>Folic acid</t>
        </is>
      </c>
      <c r="F28" s="34" t="inlineStr">
        <is>
          <t>Cobalamine</t>
        </is>
      </c>
      <c r="G28" s="34" t="inlineStr">
        <is>
          <t>Pyridoxine</t>
        </is>
      </c>
      <c r="H28" s="34" t="inlineStr">
        <is>
          <t>Deferoxamine</t>
        </is>
      </c>
      <c r="I28" s="33" t="inlineStr">
        <is>
          <t>1</t>
        </is>
      </c>
      <c r="J28" s="34" t="inlineStr">
        <is>
          <t>✅ คำตอบที่ถูกต้อง: ข้อ ก.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35" t="n"/>
      <c r="L28" s="34" t="inlineStr">
        <is>
          <t>Anemia</t>
        </is>
      </c>
      <c r="M28" s="35" t="inlineStr">
        <is>
          <t>Clinic</t>
        </is>
      </c>
      <c r="N28" s="34" t="inlineStr">
        <is>
          <t>ข้อ 26 Pharma Plus เล่มม่วง (เฉลยข้อ ก)</t>
        </is>
      </c>
      <c r="O28" s="35" t="inlineStr">
        <is>
          <t>Mock</t>
        </is>
      </c>
      <c r="P28" s="35" t="inlineStr">
        <is>
          <t>Pharma Plus เล่มม่วง</t>
        </is>
      </c>
    </row>
    <row r="29" ht="13.2" customHeight="1" s="49">
      <c r="A29" s="33" t="n">
        <v>27</v>
      </c>
      <c r="B29" s="34" t="inlineStr">
        <is>
          <t>โรคใดต่อไปนี้ ห้ามใช้ยาเสริมธาตุเหล็กโดยเด็ดขาด</t>
        </is>
      </c>
      <c r="C29" s="35" t="n"/>
      <c r="D29" s="34" t="inlineStr">
        <is>
          <t>Folate deficiency anemia</t>
        </is>
      </c>
      <c r="E29" s="34" t="inlineStr">
        <is>
          <t>Thalassemia</t>
        </is>
      </c>
      <c r="F29" s="34" t="inlineStr">
        <is>
          <t>Osteoporosis</t>
        </is>
      </c>
      <c r="G29" s="34" t="inlineStr">
        <is>
          <t>Peptic ulcer</t>
        </is>
      </c>
      <c r="H29" s="34" t="inlineStr">
        <is>
          <t>Iron deficiency anemia</t>
        </is>
      </c>
      <c r="I29" s="33" t="inlineStr">
        <is>
          <t>2</t>
        </is>
      </c>
      <c r="J29" s="34" t="inlineStr">
        <is>
          <t>✅ คำตอบที่ถูกต้อง: ข้อ ข.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35" t="n"/>
      <c r="L29" s="34" t="inlineStr">
        <is>
          <t>Anemia</t>
        </is>
      </c>
      <c r="M29" s="35" t="inlineStr">
        <is>
          <t>Clinic</t>
        </is>
      </c>
      <c r="N29" s="34" t="inlineStr">
        <is>
          <t>ข้อ 27 Pharma Plus เล่มม่วง (เฉลยข้อ ข)</t>
        </is>
      </c>
      <c r="O29" s="35" t="inlineStr">
        <is>
          <t>Mock</t>
        </is>
      </c>
      <c r="P29" s="35" t="inlineStr">
        <is>
          <t>Pharma Plus เล่มม่วง</t>
        </is>
      </c>
    </row>
    <row r="30" ht="13.2" customHeight="1" s="49">
      <c r="A30" s="33" t="n">
        <v>28</v>
      </c>
      <c r="B30" s="34" t="inlineStr">
        <is>
          <t>ข้อใดไม่ใช่ผลข้างเคียงหลักจากการใช้ยาเสริมธาตุเหล็ก</t>
        </is>
      </c>
      <c r="C30" s="35" t="n"/>
      <c r="D30" s="34" t="inlineStr">
        <is>
          <t>อุจจาระดำ</t>
        </is>
      </c>
      <c r="E30" s="34" t="inlineStr">
        <is>
          <t>ท้องเสีย</t>
        </is>
      </c>
      <c r="F30" s="34" t="inlineStr">
        <is>
          <t>ท้องผูก</t>
        </is>
      </c>
      <c r="G30" s="34" t="inlineStr">
        <is>
          <t>คลื่นไส้ อาเจียน</t>
        </is>
      </c>
      <c r="H30" s="34" t="inlineStr">
        <is>
          <t>ตับอักเสบ</t>
        </is>
      </c>
      <c r="I30" s="33" t="inlineStr">
        <is>
          <t>5</t>
        </is>
      </c>
      <c r="J30" s="34" t="inlineStr">
        <is>
          <t>✅ คำตอบที่ถูกต้อง: ข้อ จ. ตับอักเสบ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35" t="n"/>
      <c r="L30" s="34" t="inlineStr">
        <is>
          <t>Anemia</t>
        </is>
      </c>
      <c r="M30" s="35" t="inlineStr">
        <is>
          <t>Clinic</t>
        </is>
      </c>
      <c r="N30" s="34" t="inlineStr">
        <is>
          <t>ข้อ 28 Pharma Plus เล่มม่วง (เฉลยข้อ จ)</t>
        </is>
      </c>
      <c r="O30" s="35" t="inlineStr">
        <is>
          <t>Mock</t>
        </is>
      </c>
      <c r="P30" s="35" t="inlineStr">
        <is>
          <t>Pharma Plus เล่มม่วง</t>
        </is>
      </c>
    </row>
    <row r="31" ht="13.2" customHeight="1" s="49">
      <c r="A31" s="33" t="n">
        <v>29</v>
      </c>
      <c r="B31" s="34" t="inlineStr">
        <is>
          <t>ข้อใดต่อไปนี้ เพิ่มการดูดซึมธาตุเหล็ก</t>
        </is>
      </c>
      <c r="C31" s="35" t="n"/>
      <c r="D31" s="34" t="inlineStr">
        <is>
          <t>Tetracycline</t>
        </is>
      </c>
      <c r="E31" s="34" t="inlineStr">
        <is>
          <t>Folic acid</t>
        </is>
      </c>
      <c r="F31" s="34" t="inlineStr">
        <is>
          <t>Vitamin B12</t>
        </is>
      </c>
      <c r="G31" s="34" t="inlineStr">
        <is>
          <t>Vitamin C</t>
        </is>
      </c>
      <c r="H31" s="34" t="inlineStr">
        <is>
          <t>Omeprazole</t>
        </is>
      </c>
      <c r="I31" s="33" t="inlineStr">
        <is>
          <t>4</t>
        </is>
      </c>
      <c r="J31" s="34" t="inlineStr">
        <is>
          <t>✅ คำตอบที่ถูกต้อง: ข้อ ง. Vitamin 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35" t="n"/>
      <c r="L31" s="34" t="inlineStr">
        <is>
          <t>Anemia</t>
        </is>
      </c>
      <c r="M31" s="35" t="inlineStr">
        <is>
          <t>Clinic</t>
        </is>
      </c>
      <c r="N31" s="34" t="inlineStr">
        <is>
          <t>ข้อ 29 Pharma Plus เล่มม่วง (เฉลยข้อ ง)</t>
        </is>
      </c>
      <c r="O31" s="35" t="inlineStr">
        <is>
          <t>Mock</t>
        </is>
      </c>
      <c r="P31" s="35" t="inlineStr">
        <is>
          <t>Pharma Plus เล่มม่วง</t>
        </is>
      </c>
    </row>
    <row r="32" ht="13.2" customHeight="1" s="49">
      <c r="A32" s="33" t="n">
        <v>30</v>
      </c>
      <c r="B32" s="34" t="inlineStr">
        <is>
          <t>ยาเพิ่มธาตุเหล็กในข้อต่อไปนี้ มีปริมาณเหล็กมากที่สุด</t>
        </is>
      </c>
      <c r="C32" s="35" t="n"/>
      <c r="D32" s="34" t="inlineStr">
        <is>
          <t>Ferrous fumarate</t>
        </is>
      </c>
      <c r="E32" s="34" t="inlineStr">
        <is>
          <t>Ferrous gluconate</t>
        </is>
      </c>
      <c r="F32" s="34" t="inlineStr">
        <is>
          <t>Ferrous citrate</t>
        </is>
      </c>
      <c r="G32" s="34" t="inlineStr">
        <is>
          <t>Ferrous sulfate. 7H2O</t>
        </is>
      </c>
      <c r="H32" s="34" t="inlineStr">
        <is>
          <t>Anhydrous ferrous sulfate</t>
        </is>
      </c>
      <c r="I32" s="33" t="inlineStr">
        <is>
          <t>1</t>
        </is>
      </c>
      <c r="J32" s="34"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35" t="n"/>
      <c r="L32" s="34" t="inlineStr">
        <is>
          <t>Anemia</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35" t="n"/>
      <c r="D33" s="34" t="inlineStr">
        <is>
          <t>ติดสีจางกว่าปกติ</t>
        </is>
      </c>
      <c r="E33" s="34" t="inlineStr">
        <is>
          <t>ติดสีเข้มกว่าปกติ</t>
        </is>
      </c>
      <c r="F33" s="34" t="inlineStr">
        <is>
          <t>มีลักษณะโตกว่าปกติ</t>
        </is>
      </c>
      <c r="G33" s="34" t="inlineStr">
        <is>
          <t>รูปร่างบิดเบี้ยวไม่แน่นอน</t>
        </is>
      </c>
      <c r="H33" s="34" t="inlineStr">
        <is>
          <t>พบเศษของเม็ดเลือดแดงที่แตก</t>
        </is>
      </c>
      <c r="I33" s="33" t="inlineStr">
        <is>
          <t>5</t>
        </is>
      </c>
      <c r="J33" s="34" t="inlineStr">
        <is>
          <t>✅ คำตอบที่ถูกต้อง: ข้อ จ. พบเศษของเม็ดเลือดแดงที่แตก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35" t="n"/>
      <c r="L33" s="34" t="inlineStr">
        <is>
          <t>Anemia</t>
        </is>
      </c>
      <c r="M33" s="35" t="inlineStr">
        <is>
          <t>Clinic</t>
        </is>
      </c>
      <c r="N33" s="34" t="inlineStr">
        <is>
          <t>ข้อ 31 Pharma Plus เล่มม่วง (เฉลยข้อ จ)</t>
        </is>
      </c>
      <c r="O33" s="35" t="inlineStr">
        <is>
          <t>Mock</t>
        </is>
      </c>
      <c r="P33" s="35" t="inlineStr">
        <is>
          <t>Pharma Plus เล่มม่วง</t>
        </is>
      </c>
    </row>
    <row r="34" ht="13.2" customHeight="1" s="49">
      <c r="A34" s="33" t="n">
        <v>32</v>
      </c>
      <c r="B34" s="34" t="inlineStr">
        <is>
          <t>G6PD มีบทบาทต่อเม็ดเลือดแดงอย่างไร</t>
        </is>
      </c>
      <c r="C34" s="35" t="n"/>
      <c r="D34" s="34" t="inlineStr">
        <is>
          <t>เปลี่ยนกลูโคสเป็นพลังงาน</t>
        </is>
      </c>
      <c r="E34" s="34" t="inlineStr">
        <is>
          <t>ป้องกันการเปลี่ยน Hgb เป็น methemoglobin</t>
        </is>
      </c>
      <c r="F34" s="34" t="inlineStr">
        <is>
          <t>คงสภาพของโครงสร้าง globin</t>
        </is>
      </c>
      <c r="G34" s="34" t="inlineStr">
        <is>
          <t>ทำให้ globin จับกับ tetraglobin</t>
        </is>
      </c>
      <c r="H34" s="34" t="inlineStr">
        <is>
          <t>ทำให้ ferrous จับกับ Hgb ได้</t>
        </is>
      </c>
      <c r="I34" s="33" t="inlineStr">
        <is>
          <t>1</t>
        </is>
      </c>
      <c r="J34" s="34" t="inlineStr">
        <is>
          <t>✅ คำตอบที่ถูกต้อง: ข้อ ก. เปลี่ยนกลูโคสเป็นพลังงาน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35" t="n"/>
      <c r="L34" s="34" t="inlineStr">
        <is>
          <t>Anemia</t>
        </is>
      </c>
      <c r="M34" s="35" t="inlineStr">
        <is>
          <t>Clinic</t>
        </is>
      </c>
      <c r="N34" s="34" t="inlineStr">
        <is>
          <t>ข้อ 32 Pharma Plus เล่มม่วง (เฉลยข้อ ก)</t>
        </is>
      </c>
      <c r="O34" s="35" t="inlineStr">
        <is>
          <t>Mock</t>
        </is>
      </c>
      <c r="P34" s="35" t="inlineStr">
        <is>
          <t>Pharma Plus เล่มม่วง</t>
        </is>
      </c>
    </row>
    <row r="35" ht="13.2" customHeight="1" s="49">
      <c r="A35" s="33" t="n">
        <v>33</v>
      </c>
      <c r="B35" s="34"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35" t="n"/>
      <c r="D35" s="34" t="inlineStr">
        <is>
          <t>ตั้งครรภ์</t>
        </is>
      </c>
      <c r="E35" s="34" t="inlineStr">
        <is>
          <t>ขาดสารอาหาร</t>
        </is>
      </c>
      <c r="F35" s="34" t="inlineStr">
        <is>
          <t>โรคริชสีดวง</t>
        </is>
      </c>
      <c r="G35" s="34" t="inlineStr">
        <is>
          <t>โรคกระเพาะอาหาร</t>
        </is>
      </c>
      <c r="H35" s="34" t="inlineStr">
        <is>
          <t>กรรมพันธุ์</t>
        </is>
      </c>
      <c r="I35" s="33" t="inlineStr">
        <is>
          <t>5</t>
        </is>
      </c>
      <c r="J35" s="34" t="inlineStr">
        <is>
          <t>✅ คำตอบที่ถูกต้อง: ข้อ จ. กรรมพันธุ์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35" t="n"/>
      <c r="L35" s="34" t="inlineStr">
        <is>
          <t>Anemia</t>
        </is>
      </c>
      <c r="M35" s="35" t="inlineStr">
        <is>
          <t>Clinic</t>
        </is>
      </c>
      <c r="N35" s="34" t="inlineStr">
        <is>
          <t>ข้อ 33 Pharma Plus เล่มม่วง (เฉลยข้อ จ)</t>
        </is>
      </c>
      <c r="O35" s="35" t="inlineStr">
        <is>
          <t>Mock</t>
        </is>
      </c>
      <c r="P35" s="35" t="inlineStr">
        <is>
          <t>Pharma Plus เล่มม่วง</t>
        </is>
      </c>
    </row>
    <row r="36" ht="13.2" customHeight="1" s="49">
      <c r="A36" s="33" t="n">
        <v>34</v>
      </c>
      <c r="B36" s="34" t="inlineStr">
        <is>
          <t>ลักษณะของเม็ดเลือดเป็นอย่างไร</t>
        </is>
      </c>
      <c r="C36" s="35" t="n"/>
      <c r="D36" s="34" t="inlineStr">
        <is>
          <t>เม็ดเลือดแดงติดสีเข้มและมีขนาดเล็ก</t>
        </is>
      </c>
      <c r="E36" s="34" t="inlineStr">
        <is>
          <t>เม็ดเลือดแดงติดสีจางและมีขนาดเล็ก</t>
        </is>
      </c>
      <c r="F36" s="34" t="inlineStr">
        <is>
          <t>เม็ดเลือดแดงติดสีจางและมีขนาดใหญ่</t>
        </is>
      </c>
      <c r="G36" s="34" t="inlineStr">
        <is>
          <t>เม็ดเลือดแดงติดสีเข้มและมีขนาดใหญ่</t>
        </is>
      </c>
      <c r="H36" s="34" t="inlineStr">
        <is>
          <t>เม็ดเลือดแดงติดสีเข้มและมีขนาดปกติ</t>
        </is>
      </c>
      <c r="I36" s="33" t="inlineStr">
        <is>
          <t>2</t>
        </is>
      </c>
      <c r="J36" s="34" t="inlineStr">
        <is>
          <t>✅ คำตอบที่ถูกต้อง: ข้อ ข. เม็ดเลือดแดงติดสีจางและมีขนาดเล็ก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35" t="n"/>
      <c r="L36" s="34" t="inlineStr">
        <is>
          <t>Anemia</t>
        </is>
      </c>
      <c r="M36" s="35" t="inlineStr">
        <is>
          <t>Clinic</t>
        </is>
      </c>
      <c r="N36" s="34" t="inlineStr">
        <is>
          <t>ข้อ 34 Pharma Plus เล่มม่วง (เฉลยข้อ ข)</t>
        </is>
      </c>
      <c r="O36" s="35" t="inlineStr">
        <is>
          <t>Mock</t>
        </is>
      </c>
      <c r="P36" s="35" t="inlineStr">
        <is>
          <t>Pharma Plus เล่มม่วง</t>
        </is>
      </c>
    </row>
    <row r="37" ht="13.2" customHeight="1" s="49">
      <c r="A37" s="33" t="n">
        <v>35</v>
      </c>
      <c r="B37" s="34" t="inlineStr">
        <is>
          <t>ยาในข้อใดไม่เหมาะสมในผู้ป่วยรายนี้</t>
        </is>
      </c>
      <c r="C37" s="35" t="n"/>
      <c r="D37" s="34" t="inlineStr">
        <is>
          <t>Cyanocobalamin</t>
        </is>
      </c>
      <c r="E37" s="34" t="inlineStr">
        <is>
          <t>Ferrous fumarate</t>
        </is>
      </c>
      <c r="F37" s="34" t="inlineStr">
        <is>
          <t>Ferrous gluconate</t>
        </is>
      </c>
      <c r="G37" s="34" t="inlineStr">
        <is>
          <t>Folic acid</t>
        </is>
      </c>
      <c r="H37" s="34" t="inlineStr">
        <is>
          <t>Blood transfusion (Packed Red Cells)</t>
        </is>
      </c>
      <c r="I37" s="33" t="inlineStr">
        <is>
          <t>1</t>
        </is>
      </c>
      <c r="J37" s="34" t="inlineStr">
        <is>
          <t>✅ คำตอบที่ถูกต้อง: ข้อ ก. Cyanocobalamin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35" t="n"/>
      <c r="L37" s="34" t="inlineStr">
        <is>
          <t>Anemia</t>
        </is>
      </c>
      <c r="M37" s="35" t="inlineStr">
        <is>
          <t>Clinic</t>
        </is>
      </c>
      <c r="N37" s="34" t="inlineStr">
        <is>
          <t>ข้อ 35 Pharma Plus เล่มม่วง (เฉลยข้อ ก ง)</t>
        </is>
      </c>
      <c r="O37" s="35" t="inlineStr">
        <is>
          <t>Mock</t>
        </is>
      </c>
      <c r="P37" s="35" t="inlineStr">
        <is>
          <t>Pharma Plus เล่มม่วง</t>
        </is>
      </c>
    </row>
    <row r="38" ht="13.2" customHeight="1" s="49">
      <c r="A38" s="33" t="n">
        <v>36</v>
      </c>
      <c r="B38" s="34" t="inlineStr">
        <is>
          <t>ยาตัวใดไม่มีผลต่อการดูดซึมธาตุเหล็ก</t>
        </is>
      </c>
      <c r="C38" s="35" t="n"/>
      <c r="D38" s="34" t="inlineStr">
        <is>
          <t>Antacid</t>
        </is>
      </c>
      <c r="E38" s="34" t="inlineStr">
        <is>
          <t>Ascorbic acid</t>
        </is>
      </c>
      <c r="F38" s="34" t="inlineStr">
        <is>
          <t>Cimetidine</t>
        </is>
      </c>
      <c r="G38" s="34" t="inlineStr">
        <is>
          <t>Penicillamine</t>
        </is>
      </c>
      <c r="H38" s="34" t="inlineStr">
        <is>
          <t>Norfloxacin</t>
        </is>
      </c>
      <c r="I38" s="33" t="inlineStr">
        <is>
          <t>4</t>
        </is>
      </c>
      <c r="J38" s="34" t="inlineStr">
        <is>
          <t>✅ คำตอบที่ถูกต้อง: ข้อ ง.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35" t="n"/>
      <c r="L38" s="34" t="inlineStr">
        <is>
          <t>Anemia</t>
        </is>
      </c>
      <c r="M38" s="35" t="inlineStr">
        <is>
          <t>Clinic</t>
        </is>
      </c>
      <c r="N38" s="34" t="inlineStr">
        <is>
          <t>ข้อ 36 Pharma Plus เล่มม่วง (เฉลยข้อ ง)</t>
        </is>
      </c>
      <c r="O38" s="35" t="inlineStr">
        <is>
          <t>Mock</t>
        </is>
      </c>
      <c r="P38" s="35" t="inlineStr">
        <is>
          <t>Pharma Plus เล่มม่วง</t>
        </is>
      </c>
    </row>
    <row r="39" ht="13.2" customHeight="1" s="49">
      <c r="A39" s="33" t="n">
        <v>37</v>
      </c>
      <c r="B39" s="34" t="inlineStr">
        <is>
          <t>ยา ferrous sulfate ไม่ควรจ่ายให้ผู้ป่วยในข้อใด</t>
        </is>
      </c>
      <c r="C39" s="35" t="n"/>
      <c r="D39" s="34" t="inlineStr">
        <is>
          <t>Thalassemia</t>
        </is>
      </c>
      <c r="E39" s="34" t="inlineStr">
        <is>
          <t>Thyrotoxicosis</t>
        </is>
      </c>
      <c r="F39" s="34" t="inlineStr">
        <is>
          <t>Leucopenia</t>
        </is>
      </c>
      <c r="G39" s="34" t="inlineStr">
        <is>
          <t>Thrombocytopenia</t>
        </is>
      </c>
      <c r="H39" s="34" t="inlineStr">
        <is>
          <t>Hemophilia</t>
        </is>
      </c>
      <c r="I39" s="33" t="inlineStr">
        <is>
          <t>1</t>
        </is>
      </c>
      <c r="J39" s="34" t="inlineStr">
        <is>
          <t>✅ คำตอบที่ถูกต้อง: ข้อ ก.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35" t="n"/>
      <c r="L39" s="34" t="inlineStr">
        <is>
          <t>Anemia</t>
        </is>
      </c>
      <c r="M39" s="35" t="inlineStr">
        <is>
          <t>Clinic</t>
        </is>
      </c>
      <c r="N39" s="34" t="inlineStr">
        <is>
          <t>ข้อ 37 Pharma Plus เล่มม่วง (เฉลยข้อ ก)</t>
        </is>
      </c>
      <c r="O39" s="35" t="inlineStr">
        <is>
          <t>Mock</t>
        </is>
      </c>
      <c r="P39" s="35" t="inlineStr">
        <is>
          <t>Pharma Plus เล่มม่วง</t>
        </is>
      </c>
    </row>
    <row r="40" ht="13.2" customHeight="1" s="49">
      <c r="A40" s="33" t="n">
        <v>38</v>
      </c>
      <c r="B40" s="34" t="inlineStr">
        <is>
          <t>Ferrous supplement ตัวใด ที่มีปริมาณ elemental iron มากที่สุด</t>
        </is>
      </c>
      <c r="C40" s="35" t="n"/>
      <c r="D40" s="34" t="inlineStr">
        <is>
          <t>Ferrous fumarate</t>
        </is>
      </c>
      <c r="E40" s="34" t="inlineStr">
        <is>
          <t>Ferrous sulfate (exsiccated)</t>
        </is>
      </c>
      <c r="F40" s="34" t="inlineStr">
        <is>
          <t>Ferrous gluconate</t>
        </is>
      </c>
      <c r="G40" s="34" t="inlineStr">
        <is>
          <t>Ferrous sulfate</t>
        </is>
      </c>
      <c r="H40" s="34" t="inlineStr">
        <is>
          <t>Ferrous citrate</t>
        </is>
      </c>
      <c r="I40" s="33" t="inlineStr">
        <is>
          <t>1</t>
        </is>
      </c>
      <c r="J40" s="34"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35" t="n"/>
      <c r="L40" s="34" t="inlineStr">
        <is>
          <t>Anemia</t>
        </is>
      </c>
      <c r="M40" s="35" t="inlineStr">
        <is>
          <t>Clinic</t>
        </is>
      </c>
      <c r="N40" s="34" t="inlineStr">
        <is>
          <t>ข้อ 38 Pharma Plus เล่มม่วง (เฉลยข้อ ก)</t>
        </is>
      </c>
      <c r="O40" s="35" t="inlineStr">
        <is>
          <t>Mock</t>
        </is>
      </c>
      <c r="P40" s="35" t="inlineStr">
        <is>
          <t>Pharma Plus เล่มม่วง</t>
        </is>
      </c>
    </row>
    <row r="41" ht="13.2" customHeight="1" s="49">
      <c r="A41" s="33" t="n">
        <v>39</v>
      </c>
      <c r="B41" s="34" t="inlineStr">
        <is>
          <t>of oxidation is increased by the addition of alkali or by exposure to light. (ใช้ตอบข้อ 57-58)
ภาชนะใดเหมาะสมแก่การบรรจุ ferrous sulfate</t>
        </is>
      </c>
      <c r="C41" s="35" t="n"/>
      <c r="D41" s="34" t="inlineStr">
        <is>
          <t>Tight container</t>
        </is>
      </c>
      <c r="E41" s="34" t="inlineStr">
        <is>
          <t>Children resist container</t>
        </is>
      </c>
      <c r="F41" s="34" t="inlineStr">
        <is>
          <t>Glass container</t>
        </is>
      </c>
      <c r="G41" s="34" t="inlineStr">
        <is>
          <t>Amber glass container</t>
        </is>
      </c>
      <c r="H41" s="34" t="inlineStr">
        <is>
          <t>Opaque plastic container</t>
        </is>
      </c>
      <c r="I41" s="33" t="inlineStr">
        <is>
          <t>1</t>
        </is>
      </c>
      <c r="J41" s="34" t="inlineStr">
        <is>
          <t>✅ คำตอบที่ถูกต้อง: ข้อ ก. Tight container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35" t="n"/>
      <c r="L41" s="34" t="inlineStr">
        <is>
          <t>Anemia</t>
        </is>
      </c>
      <c r="M41" s="35" t="inlineStr">
        <is>
          <t>Clinic</t>
        </is>
      </c>
      <c r="N41" s="34" t="inlineStr">
        <is>
          <t>Mock PLE-CC 1 ข้อ 58</t>
        </is>
      </c>
      <c r="O41" s="35" t="inlineStr">
        <is>
          <t>Mock</t>
        </is>
      </c>
      <c r="P41" s="35" t="inlineStr">
        <is>
          <t>Mock RxCU83</t>
        </is>
      </c>
      <c r="Q41" s="2" t="n"/>
    </row>
    <row r="42" ht="13.2" customHeight="1" s="49">
      <c r="A42" s="33" t="n">
        <v>40</v>
      </c>
      <c r="B42" s="34"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35" t="n"/>
      <c r="D42" s="34" t="inlineStr">
        <is>
          <t>Anemia</t>
        </is>
      </c>
      <c r="E42" s="34" t="inlineStr">
        <is>
          <t>Folic acid 5 mg OD</t>
        </is>
      </c>
      <c r="F42" s="34" t="inlineStr">
        <is>
          <t>Vitamin B12 1000 mcg IM</t>
        </is>
      </c>
      <c r="G42" s="34" t="inlineStr">
        <is>
          <t>Deferoxamine 500 mg SC</t>
        </is>
      </c>
      <c r="H42" s="34" t="inlineStr">
        <is>
          <t>Erythropoietin 4000 units SC</t>
        </is>
      </c>
      <c r="I42" s="33" t="inlineStr">
        <is>
          <t>1</t>
        </is>
      </c>
      <c r="J42"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35" t="n"/>
      <c r="L42" s="34" t="inlineStr">
        <is>
          <t>Anemia</t>
        </is>
      </c>
      <c r="M42" s="35" t="inlineStr">
        <is>
          <t>Clinic</t>
        </is>
      </c>
      <c r="N42" s="34" t="inlineStr">
        <is>
          <t>Mock PLE-CC 1 ข้อ 59</t>
        </is>
      </c>
      <c r="O42" s="35" t="inlineStr">
        <is>
          <t>Mock</t>
        </is>
      </c>
      <c r="P42" s="35" t="inlineStr">
        <is>
          <t>Mock RxCU83</t>
        </is>
      </c>
    </row>
    <row r="43" ht="13.2" customHeight="1" s="49">
      <c r="A43" s="33" t="n">
        <v>41</v>
      </c>
      <c r="B43" s="34"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35" t="n"/>
      <c r="D43" s="34" t="inlineStr">
        <is>
          <t>Serum levels of folate and vitamin B12</t>
        </is>
      </c>
      <c r="E43" s="34" t="inlineStr">
        <is>
          <t>WBC</t>
        </is>
      </c>
      <c r="F43" s="34" t="inlineStr">
        <is>
          <t>Serum Albumin</t>
        </is>
      </c>
      <c r="G43" s="34" t="inlineStr">
        <is>
          <t>Serum Ferritin และ Transferrin Saturation</t>
        </is>
      </c>
      <c r="H43" s="34" t="inlineStr">
        <is>
          <t>Serum Ferritin และ Vitamin C</t>
        </is>
      </c>
      <c r="I43" s="33" t="inlineStr">
        <is>
          <t>2</t>
        </is>
      </c>
      <c r="J43" s="34"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35" t="n"/>
      <c r="L43" s="34" t="inlineStr">
        <is>
          <t>Anemia</t>
        </is>
      </c>
      <c r="M43" s="35" t="inlineStr">
        <is>
          <t>Clinic</t>
        </is>
      </c>
      <c r="N43" s="34" t="inlineStr">
        <is>
          <t>Mock PLE-CC 1 ข้อ 60</t>
        </is>
      </c>
      <c r="O43" s="35" t="inlineStr">
        <is>
          <t>Mock</t>
        </is>
      </c>
      <c r="P43" s="35" t="inlineStr">
        <is>
          <t>Mock RxCU83</t>
        </is>
      </c>
      <c r="Q43" s="2" t="n"/>
    </row>
    <row r="44" ht="13.2" customHeight="1" s="49">
      <c r="A44" s="33" t="n">
        <v>42</v>
      </c>
      <c r="B44" s="34"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35" t="n"/>
      <c r="D44" s="34" t="inlineStr">
        <is>
          <t>Hb เป็นตัวแปรเชิงกลุ่ม (categorical variable) เสมอ จึงควรใช้ Chi-square test ในการเปรียบเทียบระหว่างเพศ</t>
        </is>
      </c>
      <c r="E44" s="34" t="inlineStr">
        <is>
          <t>Hb เป็นตัวแปรเชิงจำนวน (continuous variable) และควรใช้ Paired-T test ในการเปรียบเทียบระหว่างเพศ</t>
        </is>
      </c>
      <c r="F44" s="34" t="inlineStr">
        <is>
          <t>หากจำแนก Hb เป็นกลุ่ม สามารถใช้ Chi-square test ในการศึกษาความสัมพันธ์ระหว่างเพศ</t>
        </is>
      </c>
      <c r="G44" s="34" t="inlineStr">
        <is>
          <t>Hb เป็นข้อมูลเชิงจำนวน แต่ควรใช้ Mann-Whitney U Test ในการวิเคราะห์เนื่องจากข้อมูลทางชีววิทยามักไม่ปกติ</t>
        </is>
      </c>
      <c r="H44" s="34" t="inlineStr">
        <is>
          <t>Hb เป็นตัวแปร ordinal เนื่องจากมีค่าจากต ่าไปสูง</t>
        </is>
      </c>
      <c r="I44" s="33" t="inlineStr">
        <is>
          <t>3</t>
        </is>
      </c>
      <c r="J44" s="34" t="inlineStr">
        <is>
          <t>✅ คำตอบที่ถูกต้อง: ข้อ ค. หากจำแนก Hb เป็นกลุ่ม สามารถใช้ Chi-square test ในการศึกษาความสัมพันธ์ระหว่างเพศ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แนวทางการวินิจฉัยและรักษาภาวะโลหิตจาง พ.ศ. 2564 (สมาคมโลหิตวิทยาแห่งประเทศไทย)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35" t="n"/>
      <c r="L44" s="34" t="inlineStr">
        <is>
          <t>Anemia</t>
        </is>
      </c>
      <c r="M44" s="35" t="inlineStr">
        <is>
          <t>Clinic</t>
        </is>
      </c>
      <c r="N44" s="34" t="inlineStr">
        <is>
          <t>Mock PLE-CC 1 ข้อ 65</t>
        </is>
      </c>
      <c r="O44" s="35" t="inlineStr">
        <is>
          <t>Mock</t>
        </is>
      </c>
      <c r="P44" s="35" t="inlineStr">
        <is>
          <t>Mock RxCU83</t>
        </is>
      </c>
      <c r="Q44" s="2" t="n"/>
    </row>
    <row r="45" ht="13.2" customHeight="1" s="49">
      <c r="A45" s="33" t="n">
        <v>43</v>
      </c>
      <c r="B45" s="34" t="inlineStr">
        <is>
          <t>ผู้ป่วยรายนี้เป็นโลหิตจางประเภทใด</t>
        </is>
      </c>
      <c r="C45" s="35" t="n"/>
      <c r="D45" s="34" t="inlineStr">
        <is>
          <t>megaloblastic anemia</t>
        </is>
      </c>
      <c r="E45" s="34" t="inlineStr">
        <is>
          <t>hemolytic anemia</t>
        </is>
      </c>
      <c r="F45" s="34" t="inlineStr">
        <is>
          <t>microcytic anemia</t>
        </is>
      </c>
      <c r="G45" s="34" t="inlineStr">
        <is>
          <t>macrocytic anemia</t>
        </is>
      </c>
      <c r="H45" s="34" t="inlineStr">
        <is>
          <t>aplastic anemia</t>
        </is>
      </c>
      <c r="I45" s="33" t="inlineStr">
        <is>
          <t>1</t>
        </is>
      </c>
      <c r="J45" s="34" t="inlineStr">
        <is>
          <t>✅ คำตอบที่ถูกต้อง: ข้อ ก. megaloblastic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35" t="n"/>
      <c r="L45" s="34" t="inlineStr">
        <is>
          <t>Anemia</t>
        </is>
      </c>
      <c r="M45" s="35" t="inlineStr">
        <is>
          <t>Clinic</t>
        </is>
      </c>
      <c r="N45" s="34" t="inlineStr">
        <is>
          <t>PLE_CC1_2567_Key ข้อ 33</t>
        </is>
      </c>
      <c r="O45" s="35" t="inlineStr">
        <is>
          <t>ข้อสอบจริง</t>
        </is>
      </c>
      <c r="P45" s="35" t="inlineStr">
        <is>
          <t>ปี 2567</t>
        </is>
      </c>
      <c r="Q45" s="2" t="n"/>
    </row>
    <row r="46" ht="13.2" customHeight="1" s="49">
      <c r="A46" s="33" t="n">
        <v>44</v>
      </c>
      <c r="B46" s="34" t="inlineStr">
        <is>
          <t>แพทย์ต้องการให้ได้ elemental iron 180-200 mg จ่าย ferrous sulfate เท่าไร (MW: FeSO4 7H2O = 278, Fe = 56)</t>
        </is>
      </c>
      <c r="C46" s="35" t="n"/>
      <c r="D46" s="34" t="inlineStr">
        <is>
          <t>100x3</t>
        </is>
      </c>
      <c r="E46" s="34" t="inlineStr">
        <is>
          <t>300x3</t>
        </is>
      </c>
      <c r="F46" s="34" t="inlineStr">
        <is>
          <t>100x4</t>
        </is>
      </c>
      <c r="G46" s="34" t="inlineStr">
        <is>
          <t>200x2</t>
        </is>
      </c>
      <c r="H46" s="34" t="inlineStr">
        <is>
          <t>200x3 PLE-PC1 Preparation 2567</t>
        </is>
      </c>
      <c r="I46" s="33" t="inlineStr">
        <is>
          <t>1</t>
        </is>
      </c>
      <c r="J46" s="34" t="inlineStr">
        <is>
          <t>✅ คำตอบที่ถูกต้อง: ข้อ ก. 100x3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35" t="n"/>
      <c r="L46" s="34" t="inlineStr">
        <is>
          <t>Anemia</t>
        </is>
      </c>
      <c r="M46" s="35" t="inlineStr">
        <is>
          <t>Clinic</t>
        </is>
      </c>
      <c r="N46" s="34" t="inlineStr">
        <is>
          <t>PLE_CC1_2567_Key ข้อ 34</t>
        </is>
      </c>
      <c r="O46" s="35" t="inlineStr">
        <is>
          <t>ข้อสอบจริง</t>
        </is>
      </c>
      <c r="P46" s="35" t="inlineStr">
        <is>
          <t>ปี 2567</t>
        </is>
      </c>
      <c r="Q46" s="2" t="n"/>
    </row>
    <row r="47" ht="13.2" customHeight="1" s="49">
      <c r="A47" s="33" t="n">
        <v>45</v>
      </c>
      <c r="B47" s="34" t="inlineStr">
        <is>
          <t>Ferrous Sulfate 7H2O หาน้ำในตำรับต้องใช้วิธีทดสอบใด</t>
        </is>
      </c>
      <c r="C47" s="35" t="n"/>
      <c r="D47" s="34" t="inlineStr">
        <is>
          <t>KARL FISHER</t>
        </is>
      </c>
      <c r="E47" s="34" t="inlineStr">
        <is>
          <t>Loss on drying</t>
        </is>
      </c>
      <c r="F47" s="34" t="inlineStr">
        <is>
          <t>[NEED_REVIEW]</t>
        </is>
      </c>
      <c r="G47" s="34" t="inlineStr">
        <is>
          <t>[NEED_REVIEW]</t>
        </is>
      </c>
      <c r="H47" s="34" t="inlineStr">
        <is>
          <t>[NEED_REVIEW]</t>
        </is>
      </c>
      <c r="I47" s="33" t="inlineStr">
        <is>
          <t>1</t>
        </is>
      </c>
      <c r="J47" s="34" t="inlineStr">
        <is>
          <t>✅ คำตอบที่ถูกต้อง: ข้อ ก. KARL FISHER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(แนวทางการวินิจฉัยและรักษาภาวะโลหิตจาง พ.ศ. 2564 (สมาคมโลหิตวิทยาแห่งประเทศไทย)
• ข้อ ง. (แนวทางการวินิจฉัยและรักษาภาวะโลหิตจาง พ.ศ. 2564 (สมาคมโลหิตวิทยาแห่งประเทศไทย)
• ข้อ จ. (แนวทางการวินิจฉัยและรักษาภาวะโลหิตจาง พ.ศ. 2564 (สมาคมโลหิตวิทยาแห่งประเทศไทย)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35" t="n"/>
      <c r="L47" s="34" t="inlineStr">
        <is>
          <t>Anemia</t>
        </is>
      </c>
      <c r="M47" s="35" t="inlineStr">
        <is>
          <t>Clinic</t>
        </is>
      </c>
      <c r="N47" s="34" t="inlineStr">
        <is>
          <t>PLE_CC1_2567_Key ข้อ 35</t>
        </is>
      </c>
      <c r="O47" s="35" t="inlineStr">
        <is>
          <t>ข้อสอบจริง</t>
        </is>
      </c>
      <c r="P47" s="35" t="inlineStr">
        <is>
          <t>ปี 2567</t>
        </is>
      </c>
      <c r="Q47" s="2" t="n"/>
    </row>
    <row r="48" ht="13.2" customHeight="1" s="49">
      <c r="A48" s="33" t="n">
        <v>46</v>
      </c>
      <c r="B48" s="34" t="inlineStr">
        <is>
          <t>ผู้ป่วยรายนี้ควรจัดการอย่างไร เดิมใช้ยา HCTZ ตัวเดียว</t>
        </is>
      </c>
      <c r="C48" s="35" t="n"/>
      <c r="D48" s="34" t="inlineStr">
        <is>
          <t>หยุด HCTZ เพิ่ม enalapril</t>
        </is>
      </c>
      <c r="E48" s="34" t="inlineStr">
        <is>
          <t>เพิ่มขนาด HCTZ เป็น 1x2</t>
        </is>
      </c>
      <c r="F48" s="34" t="inlineStr">
        <is>
          <t>หยุด HCTZ เพิ่ม CCB</t>
        </is>
      </c>
      <c r="G48" s="34" t="inlineStr">
        <is>
          <t>เปลี่ยน HCTZ เป็น carvedilol</t>
        </is>
      </c>
      <c r="H48" s="34" t="inlineStr">
        <is>
          <t>ใช้ HCTZ เท่าเดิม แต่เพิ่ม amlodipine</t>
        </is>
      </c>
      <c r="I48" s="33" t="inlineStr">
        <is>
          <t>1</t>
        </is>
      </c>
      <c r="J48" s="34" t="inlineStr">
        <is>
          <t>✅ คำตอบที่ถูกต้อง: ข้อ ก. หยุด HCTZ เพิ่ม enalapril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35" t="n"/>
      <c r="L48" s="34" t="inlineStr">
        <is>
          <t>Anemia</t>
        </is>
      </c>
      <c r="M48" s="35" t="inlineStr">
        <is>
          <t>Clinic</t>
        </is>
      </c>
      <c r="N48" s="34" t="inlineStr">
        <is>
          <t>PLE_CC1_2567_Key ข้อ 82</t>
        </is>
      </c>
      <c r="O48" s="35" t="inlineStr">
        <is>
          <t>ข้อสอบจริง</t>
        </is>
      </c>
      <c r="P48" s="35" t="inlineStr">
        <is>
          <t>ปี 2567</t>
        </is>
      </c>
      <c r="Q48" s="2" t="n"/>
    </row>
    <row r="49" ht="13.2" customHeight="1" s="49">
      <c r="A49" s="33" t="n">
        <v>47</v>
      </c>
      <c r="B49" s="34" t="inlineStr">
        <is>
          <t>Ferrous Sulfate 7H2O หาน้ำในตำรับต้องใช้วิธีทดสอบใด</t>
        </is>
      </c>
      <c r="C49" s="35" t="n"/>
      <c r="D49" s="34" t="inlineStr">
        <is>
          <t>โรคนี้ให้รักษาด้วยการใช้น้ำตาเทียม</t>
        </is>
      </c>
      <c r="E49" s="34" t="inlineStr">
        <is>
          <t>ยาป้ายตาสามารถป้ายได้ขณะสวมคอนแทคเลนส์</t>
        </is>
      </c>
      <c r="F49" s="34" t="inlineStr">
        <is>
          <t>สามารถล้างคอนแทคเลนส์ด้วยน้ำเปล่าทุกวัน</t>
        </is>
      </c>
      <c r="G49" s="34" t="inlineStr">
        <is>
          <t>โรคนี้สามารถหายได้เองโดยไม่ต้องพบแพทย์</t>
        </is>
      </c>
      <c r="H49" s="34"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33" t="inlineStr">
        <is>
          <t>1</t>
        </is>
      </c>
      <c r="J49" s="34" t="inlineStr">
        <is>
          <t>✅ คำตอบที่ถูกต้อง: ข้อ ก. โรคนี้ให้รักษาด้วยการใช้น้ำตาเทียม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35" t="n"/>
      <c r="L49" s="34" t="inlineStr">
        <is>
          <t>Anemia</t>
        </is>
      </c>
      <c r="M49" s="35" t="inlineStr">
        <is>
          <t>Clinic</t>
        </is>
      </c>
      <c r="N49" s="34" t="inlineStr">
        <is>
          <t>PLE_CC1_2567_Set1_Key ข้อ 35</t>
        </is>
      </c>
      <c r="O49" s="35" t="inlineStr">
        <is>
          <t>ข้อสอบจริง</t>
        </is>
      </c>
      <c r="P49" s="35" t="inlineStr">
        <is>
          <t>ปี 2567</t>
        </is>
      </c>
      <c r="Q49" s="2" t="n"/>
    </row>
    <row r="50" ht="13.2" customHeight="1" s="49">
      <c r="A50" s="33" t="n">
        <v>48</v>
      </c>
      <c r="B50" s="34" t="inlineStr">
        <is>
          <t>เพศหญิงโลหิตจางค่าHb ตัวเลือก</t>
        </is>
      </c>
      <c r="C50" s="35" t="n"/>
      <c r="D50" s="34" t="inlineStr">
        <is>
          <t>Anemia</t>
        </is>
      </c>
      <c r="E50" s="34" t="inlineStr">
        <is>
          <t>Ferrous sulfate 300 mg TID</t>
        </is>
      </c>
      <c r="F50" s="34" t="inlineStr">
        <is>
          <t>Vitamin C 500 mg OD</t>
        </is>
      </c>
      <c r="G50" s="34" t="inlineStr">
        <is>
          <t>Pyridoxine 50 mg OD</t>
        </is>
      </c>
      <c r="H50" s="34" t="inlineStr">
        <is>
          <t>Hydroxyurea 500 mg OD</t>
        </is>
      </c>
      <c r="I50" s="33" t="inlineStr">
        <is>
          <t>1</t>
        </is>
      </c>
      <c r="J50"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35" t="n"/>
      <c r="L50" s="34" t="inlineStr">
        <is>
          <t>Anemia</t>
        </is>
      </c>
      <c r="M50" s="35" t="inlineStr">
        <is>
          <t>Clinic</t>
        </is>
      </c>
      <c r="N50" s="34" t="inlineStr">
        <is>
          <t>PLE-CC1 ปี 2566 Day 1 ข้อ 22</t>
        </is>
      </c>
      <c r="O50" s="35" t="inlineStr">
        <is>
          <t>ข้อสอบจริง</t>
        </is>
      </c>
      <c r="P50" s="35" t="inlineStr">
        <is>
          <t>ปี 2566</t>
        </is>
      </c>
    </row>
    <row r="51" ht="13.2" customHeight="1" s="49">
      <c r="A51" s="33" t="n">
        <v>49</v>
      </c>
      <c r="B51" s="34" t="inlineStr">
        <is>
          <t>ให้สมการเคมีมาแล้วถามว่าเป็นการtitrate แบบใด ตัวเลือก(น่าจะเป็นCerium กับFerrous)</t>
        </is>
      </c>
      <c r="C51" s="35" t="n"/>
      <c r="D51" s="34" t="inlineStr">
        <is>
          <t>Anemia</t>
        </is>
      </c>
      <c r="E51" s="34" t="inlineStr">
        <is>
          <t>Hydroxyurea 500 mg OD</t>
        </is>
      </c>
      <c r="F51" s="34" t="inlineStr">
        <is>
          <t>Blood transfusion (Packed Red Cells)</t>
        </is>
      </c>
      <c r="G51" s="34" t="inlineStr">
        <is>
          <t>Ferrous fumarate 200 mg TID</t>
        </is>
      </c>
      <c r="H51" s="34" t="inlineStr">
        <is>
          <t>Folic acid 5 mg OD</t>
        </is>
      </c>
      <c r="I51" s="33" t="inlineStr">
        <is>
          <t>1</t>
        </is>
      </c>
      <c r="J51"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35" t="n"/>
      <c r="L51" s="34" t="inlineStr">
        <is>
          <t>Anemia</t>
        </is>
      </c>
      <c r="M51" s="35" t="inlineStr">
        <is>
          <t>Clinic</t>
        </is>
      </c>
      <c r="N51" s="34" t="inlineStr">
        <is>
          <t>PLE-CC1 ปี 2566 Day 1 ข้อ 24</t>
        </is>
      </c>
      <c r="O51" s="35" t="inlineStr">
        <is>
          <t>ข้อสอบจริง</t>
        </is>
      </c>
      <c r="P51" s="35" t="inlineStr">
        <is>
          <t>ปี 2566</t>
        </is>
      </c>
    </row>
    <row r="52" ht="13.2" customHeight="1" s="49">
      <c r="A52" s="33" t="n">
        <v>50</v>
      </c>
      <c r="B52" s="34" t="inlineStr">
        <is>
          <t>โรคอ้วน, การดื่มแอลกอฮอล์, HCTZ</t>
        </is>
      </c>
      <c r="C52" s="35" t="n"/>
      <c r="D52" s="34" t="inlineStr">
        <is>
          <t>Anemia</t>
        </is>
      </c>
      <c r="E52" s="34" t="inlineStr">
        <is>
          <t>Folic acid 5 mg OD</t>
        </is>
      </c>
      <c r="F52" s="34" t="inlineStr">
        <is>
          <t>Vitamin B12 1000 mcg IM</t>
        </is>
      </c>
      <c r="G52" s="34" t="inlineStr">
        <is>
          <t>Deferoxamine 500 mg SC</t>
        </is>
      </c>
      <c r="H52" s="34" t="inlineStr">
        <is>
          <t>Erythropoietin 4000 units SC</t>
        </is>
      </c>
      <c r="I52" s="33" t="inlineStr">
        <is>
          <t>1</t>
        </is>
      </c>
      <c r="J52"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35" t="n"/>
      <c r="L52" s="34" t="inlineStr">
        <is>
          <t>Anemia</t>
        </is>
      </c>
      <c r="M52" s="35" t="inlineStr">
        <is>
          <t>Clinic</t>
        </is>
      </c>
      <c r="N52" s="34" t="inlineStr">
        <is>
          <t>PLE-CC1 ปี 2566 Day 1 ข้อ 4</t>
        </is>
      </c>
      <c r="O52" s="35" t="inlineStr">
        <is>
          <t>ข้อสอบจริง</t>
        </is>
      </c>
      <c r="P52" s="35" t="inlineStr">
        <is>
          <t>ปี 2566</t>
        </is>
      </c>
    </row>
    <row r="53" ht="13.2" customHeight="1" s="49">
      <c r="A53" s="33" t="n">
        <v>51</v>
      </c>
      <c r="B53" s="34" t="inlineStr">
        <is>
          <t>ขอใดคือกลไกของยา HCTZ</t>
        </is>
      </c>
      <c r="C53" s="35" t="n"/>
      <c r="D53" s="34" t="inlineStr">
        <is>
          <t>ยับยั้ง Na/K/2Cl ที่ loop of Henle</t>
        </is>
      </c>
      <c r="E53" s="34" t="inlineStr">
        <is>
          <t>ยับยั้งการดูดกลับ Na ที่ collecting duct</t>
        </is>
      </c>
      <c r="F53" s="34" t="inlineStr">
        <is>
          <t>ลดการดูดกลับ Na ที่ distal loop</t>
        </is>
      </c>
      <c r="G53" s="34" t="inlineStr">
        <is>
          <t>ยับยั้ง Na/Cl cotransporter</t>
        </is>
      </c>
      <c r="H53" s="34" t="inlineStr">
        <is>
          <t>[NEED_REVIEW]</t>
        </is>
      </c>
      <c r="I53" s="33" t="inlineStr">
        <is>
          <t>1</t>
        </is>
      </c>
      <c r="J53" s="34" t="inlineStr">
        <is>
          <t>✅ คำตอบที่ถูกต้อง: ข้อ ก. ยับยั้ง Na/K/2Cl ที่ loop of Henle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35" t="n"/>
      <c r="L53" s="34" t="inlineStr">
        <is>
          <t>Anemia</t>
        </is>
      </c>
      <c r="M53" s="35" t="inlineStr">
        <is>
          <t>Clinic</t>
        </is>
      </c>
      <c r="N53" s="34" t="inlineStr">
        <is>
          <t>PLE_CC1_2565_Day1_Key ข้อ 5</t>
        </is>
      </c>
      <c r="O53" s="35" t="inlineStr">
        <is>
          <t>ข้อสอบจริง</t>
        </is>
      </c>
      <c r="P53" s="35" t="inlineStr">
        <is>
          <t>ปี 2565</t>
        </is>
      </c>
      <c r="Q53" s="2" t="n"/>
    </row>
    <row r="54" ht="13.2" customHeight="1" s="49">
      <c r="A54" s="33" t="n">
        <v>52</v>
      </c>
      <c r="B54" s="34" t="inlineStr">
        <is>
          <t>สารใดช-วยดูดซึมเหล็กดีที่สุด macrocytic anemia microcytic hypochromic anemia + occult blood positive → Iron deﬁciency anemia iron overload ใWใน CKD-related anemia (Z[วย \งไAเLน CKD) macrocytic anemia</t>
        </is>
      </c>
      <c r="C54" s="35" t="n"/>
      <c r="D54" s="34" t="inlineStr">
        <is>
          <t>B6</t>
        </is>
      </c>
      <c r="E54" s="34" t="inlineStr">
        <is>
          <t>vitamin c</t>
        </is>
      </c>
      <c r="F54" s="34" t="inlineStr">
        <is>
          <t>vitamin d</t>
        </is>
      </c>
      <c r="G54" s="34" t="inlineStr">
        <is>
          <t>Ca</t>
        </is>
      </c>
      <c r="H54" s="34" t="inlineStr">
        <is>
          <t>zinc</t>
        </is>
      </c>
      <c r="I54" s="33" t="inlineStr">
        <is>
          <t>1</t>
        </is>
      </c>
      <c r="J54" s="34"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35" t="n"/>
      <c r="L54" s="34" t="inlineStr">
        <is>
          <t>Anemia</t>
        </is>
      </c>
      <c r="M54" s="35" t="inlineStr">
        <is>
          <t>Clinic</t>
        </is>
      </c>
      <c r="N54" s="34" t="inlineStr">
        <is>
          <t>PLE_CC1_2565_Day2_Key ข้อ 13</t>
        </is>
      </c>
      <c r="O54" s="35" t="inlineStr">
        <is>
          <t>ข้อสอบจริง</t>
        </is>
      </c>
      <c r="P54" s="35" t="inlineStr">
        <is>
          <t>ปี 2565</t>
        </is>
      </c>
      <c r="Q54" s="2" t="n"/>
    </row>
    <row r="55" ht="13.2" customHeight="1" s="49">
      <c r="A55" s="33" t="n">
        <v>53</v>
      </c>
      <c r="B55" s="34"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35" t="n"/>
      <c r="D55" s="34" t="inlineStr">
        <is>
          <t>7 วัน</t>
        </is>
      </c>
      <c r="E55" s="34" t="inlineStr">
        <is>
          <t>14 วัน</t>
        </is>
      </c>
      <c r="F55" s="34" t="inlineStr">
        <is>
          <t>1 เดือน</t>
        </is>
      </c>
      <c r="G55" s="34" t="inlineStr">
        <is>
          <t>3 เดือน</t>
        </is>
      </c>
      <c r="H55" s="34" t="inlineStr">
        <is>
          <t>1 ปç</t>
        </is>
      </c>
      <c r="I55" s="33" t="inlineStr">
        <is>
          <t>1</t>
        </is>
      </c>
      <c r="J55" s="34" t="inlineStr">
        <is>
          <t>✅ คำตอบที่ถูกต้อง: ข้อ ก. 7 วัน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35" t="n"/>
      <c r="L55" s="34" t="inlineStr">
        <is>
          <t>Anemia</t>
        </is>
      </c>
      <c r="M55" s="35" t="inlineStr">
        <is>
          <t>Clinic</t>
        </is>
      </c>
      <c r="N55" s="34" t="inlineStr">
        <is>
          <t>PLE_CC1_2565_Day2_Key ข้อ 14</t>
        </is>
      </c>
      <c r="O55" s="35" t="inlineStr">
        <is>
          <t>ข้อสอบจริง</t>
        </is>
      </c>
      <c r="P55" s="35" t="inlineStr">
        <is>
          <t>ปี 2565</t>
        </is>
      </c>
      <c r="Q55" s="2" t="n"/>
    </row>
    <row r="56" ht="13.2" customHeight="1" s="49">
      <c r="A56" s="33" t="n">
        <v>54</v>
      </c>
      <c r="B56" s="34"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t>
        </is>
      </c>
      <c r="C56" s="35" t="n"/>
      <c r="D56" s="34" t="inlineStr">
        <is>
          <t>vitB12 IV</t>
        </is>
      </c>
      <c r="E56" s="34" t="inlineStr">
        <is>
          <t>VitB12 PO</t>
        </is>
      </c>
      <c r="F56" s="34" t="inlineStr">
        <is>
          <t>[NEED_REVIEW]</t>
        </is>
      </c>
      <c r="G56" s="34" t="inlineStr">
        <is>
          <t>[NEED_REVIEW]</t>
        </is>
      </c>
      <c r="H56" s="34" t="inlineStr">
        <is>
          <t>[NEED_REVIEW]</t>
        </is>
      </c>
      <c r="I56" s="33" t="inlineStr">
        <is>
          <t>1</t>
        </is>
      </c>
      <c r="J56" s="34" t="inlineStr">
        <is>
          <t>✅ คำตอบที่ถูกต้อง: ข้อ ก. vitB12 IV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(แนวทางการวินิจฉัยและรักษาภาวะโลหิตจาง พ.ศ. 2564 (สมาคมโลหิตวิทยาแห่งประเทศไทย)
• ข้อ ง. (แนวทางการวินิจฉัยและรักษาภาวะโลหิตจาง พ.ศ. 2564 (สมาคมโลหิตวิทยาแห่งประเทศไทย)
• ข้อ จ. (แนวทางการวินิจฉัยและรักษาภาวะโลหิตจาง พ.ศ. 2564 (สมาคมโลหิตวิทยาแห่งประเทศไทย)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35" t="n"/>
      <c r="L56" s="34" t="inlineStr">
        <is>
          <t>Anemia</t>
        </is>
      </c>
      <c r="M56" s="35" t="inlineStr">
        <is>
          <t>Clinic</t>
        </is>
      </c>
      <c r="N56" s="34" t="inlineStr">
        <is>
          <t>PLE_CC1_2565_Day2_Key ข้อ 15</t>
        </is>
      </c>
      <c r="O56" s="35" t="inlineStr">
        <is>
          <t>ข้อสอบจริง</t>
        </is>
      </c>
      <c r="P56" s="35" t="inlineStr">
        <is>
          <t>ปี 2565</t>
        </is>
      </c>
      <c r="Q56" s="2" t="n"/>
    </row>
    <row r="57" ht="13.2" customHeight="1" s="49">
      <c r="A57" s="33" t="n">
        <v>55</v>
      </c>
      <c r="B57" s="34" t="inlineStr">
        <is>
          <t>Anemia (Ferrous def, B12 def)</t>
        </is>
      </c>
      <c r="C57" s="35" t="n"/>
      <c r="D57" s="34" t="inlineStr">
        <is>
          <t>Anemia</t>
        </is>
      </c>
      <c r="E57" s="34" t="inlineStr">
        <is>
          <t>Vitamin C 500 mg OD</t>
        </is>
      </c>
      <c r="F57" s="34" t="inlineStr">
        <is>
          <t>Pyridoxine 50 mg OD</t>
        </is>
      </c>
      <c r="G57" s="34" t="inlineStr">
        <is>
          <t>Hydroxyurea 500 mg OD</t>
        </is>
      </c>
      <c r="H57" s="34" t="inlineStr">
        <is>
          <t>Blood transfusion (Packed Red Cells)</t>
        </is>
      </c>
      <c r="I57" s="33" t="inlineStr">
        <is>
          <t>1</t>
        </is>
      </c>
      <c r="J57"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35" t="n"/>
      <c r="L57" s="34" t="inlineStr">
        <is>
          <t>Anemia</t>
        </is>
      </c>
      <c r="M57" s="35" t="inlineStr">
        <is>
          <t>Clinic</t>
        </is>
      </c>
      <c r="N57" s="34" t="inlineStr">
        <is>
          <t>PLE_CC1_2565_Day2_Key ข้อ 3</t>
        </is>
      </c>
      <c r="O57" s="35" t="inlineStr">
        <is>
          <t>ข้อสอบจริง</t>
        </is>
      </c>
      <c r="P57" s="35" t="inlineStr">
        <is>
          <t>ปี 2565</t>
        </is>
      </c>
    </row>
    <row r="58" ht="13.2" customHeight="1" s="49">
      <c r="A58" s="33" t="n">
        <v>56</v>
      </c>
      <c r="B58" s="34" t="inlineStr">
        <is>
          <t>เป้าหมาย Hb ในการรักษาโลหิตจางของผู้หญิง</t>
        </is>
      </c>
      <c r="C58" s="35" t="n"/>
      <c r="D58" s="34" t="inlineStr">
        <is>
          <t>Anemia</t>
        </is>
      </c>
      <c r="E58" s="34" t="inlineStr">
        <is>
          <t>12-16 mg/dL</t>
        </is>
      </c>
      <c r="F58" s="34" t="inlineStr">
        <is>
          <t>13-17 mg/dL</t>
        </is>
      </c>
      <c r="G58" s="34" t="inlineStr">
        <is>
          <t>Folic acid 5 mg OD</t>
        </is>
      </c>
      <c r="H58" s="34" t="inlineStr">
        <is>
          <t>Vitamin B12 1000 mcg IM</t>
        </is>
      </c>
      <c r="I58" s="33" t="inlineStr">
        <is>
          <t>1</t>
        </is>
      </c>
      <c r="J58"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35" t="n"/>
      <c r="L58" s="34" t="inlineStr">
        <is>
          <t>Anemia</t>
        </is>
      </c>
      <c r="M58" s="35" t="inlineStr">
        <is>
          <t>Clinic</t>
        </is>
      </c>
      <c r="N58" s="34" t="inlineStr">
        <is>
          <t>PLE_CC1_2564_All_Key ข้อ 45</t>
        </is>
      </c>
      <c r="O58" s="35" t="inlineStr">
        <is>
          <t>ข้อสอบจริง</t>
        </is>
      </c>
      <c r="P58" s="35" t="inlineStr">
        <is>
          <t>ปี 2564</t>
        </is>
      </c>
    </row>
    <row r="59" ht="13.2" customHeight="1" s="49">
      <c r="A59" s="33" t="n">
        <v>57</v>
      </c>
      <c r="B59" s="34"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35" t="n"/>
      <c r="D59" s="34" t="inlineStr">
        <is>
          <t>Antacid</t>
        </is>
      </c>
      <c r="E59" s="34" t="inlineStr">
        <is>
          <t>prokinetic drug</t>
        </is>
      </c>
      <c r="F59" s="34" t="inlineStr">
        <is>
          <t>H2-receptor antagonists</t>
        </is>
      </c>
      <c r="G59" s="34" t="inlineStr">
        <is>
          <t>Proton pump inhibitors</t>
        </is>
      </c>
      <c r="H59" s="34" t="inlineStr">
        <is>
          <t>H2-receptor antagonists ร่วมกับ Prokinetic drugs</t>
        </is>
      </c>
      <c r="I59" s="33" t="inlineStr">
        <is>
          <t>1</t>
        </is>
      </c>
      <c r="J59" s="34" t="inlineStr">
        <is>
          <t>✅ คำตอบที่ถูกต้อง: ข้อ ก. Antacid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แนวทางการวินิจฉัยและรักษาภาวะโลหิตจาง พ.ศ. 2564 (สมาคมโลหิตวิทยาแห่งประเทศไทย)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35" t="n"/>
      <c r="L59" s="34" t="inlineStr">
        <is>
          <t>Anemia</t>
        </is>
      </c>
      <c r="M59" s="35" t="inlineStr">
        <is>
          <t>Clinic</t>
        </is>
      </c>
      <c r="N59" s="34" t="inlineStr">
        <is>
          <t>PLE_CC1_2564_All_Key ข้อ 104</t>
        </is>
      </c>
      <c r="O59" s="35" t="inlineStr">
        <is>
          <t>ข้อสอบจริง</t>
        </is>
      </c>
      <c r="P59" s="35" t="inlineStr">
        <is>
          <t>ปี 2564</t>
        </is>
      </c>
      <c r="Q59" s="2" t="n"/>
    </row>
    <row r="60" ht="13.2" customHeight="1" s="49">
      <c r="A60" s="33" t="n">
        <v>58</v>
      </c>
      <c r="B60" s="34" t="inlineStr">
        <is>
          <t>คู่ยาใดที่เกิด DI ที่มีความสำคัญทางคลินิกมากสุด X -sim X x high high - Ator ~ X i -environ myopathy 12 X rhabdo 289 M . G72 X</t>
        </is>
      </c>
      <c r="C60" s="35" t="n"/>
      <c r="D60" s="34" t="inlineStr">
        <is>
          <t>Simvastatin + gemfibrozil</t>
        </is>
      </c>
      <c r="E60" s="34" t="inlineStr">
        <is>
          <t>Omeprazole + clopidrogrel</t>
        </is>
      </c>
      <c r="F60" s="34" t="inlineStr">
        <is>
          <t>Clopidrogrel + aspirin</t>
        </is>
      </c>
      <c r="G60" s="34" t="inlineStr">
        <is>
          <t>Simvastatin + amlodipine</t>
        </is>
      </c>
      <c r="H60" s="34" t="inlineStr">
        <is>
          <t>Aspirin + clopidrogrel</t>
        </is>
      </c>
      <c r="I60" s="33" t="inlineStr">
        <is>
          <t>1</t>
        </is>
      </c>
      <c r="J60" s="34" t="inlineStr">
        <is>
          <t>✅ คำตอบที่ถูกต้อง: ข้อ ก. Simvastatin + gemfibrozil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35" t="n"/>
      <c r="L60" s="34" t="inlineStr">
        <is>
          <t>Anemia</t>
        </is>
      </c>
      <c r="M60" s="35" t="inlineStr">
        <is>
          <t>Clinic</t>
        </is>
      </c>
      <c r="N60" s="34" t="inlineStr">
        <is>
          <t>ข้อ 68 (PLE_CC1_2562_Key.md)</t>
        </is>
      </c>
      <c r="O60" s="35" t="inlineStr">
        <is>
          <t>ข้อสอบจริง</t>
        </is>
      </c>
      <c r="P60" s="35" t="inlineStr">
        <is>
          <t>ปี 2562</t>
        </is>
      </c>
    </row>
    <row r="61" ht="13.2" customHeight="1" s="49">
      <c r="A61" s="33" t="n">
        <v>59</v>
      </c>
      <c r="B61" s="34" t="inlineStr">
        <is>
          <t>ผูป%วยรายนี้น!าจะเกิดภาวะโลหิตจางจากสาเหตุใด</t>
        </is>
      </c>
      <c r="C61" s="35" t="n"/>
      <c r="D61" s="34" t="inlineStr">
        <is>
          <t>โรคเรื้อรัง</t>
        </is>
      </c>
      <c r="E61" s="34" t="inlineStr">
        <is>
          <t>ขาดโฟเลต</t>
        </is>
      </c>
      <c r="F61" s="34" t="inlineStr">
        <is>
          <t>ขาดธาตุเหล็ก</t>
        </is>
      </c>
      <c r="G61" s="34" t="inlineStr">
        <is>
          <t>ขาดวิตามินบี 12</t>
        </is>
      </c>
      <c r="H61" s="34" t="inlineStr">
        <is>
          <t>เม็ดเลือดแดงแตก</t>
        </is>
      </c>
      <c r="I61" s="33" t="inlineStr">
        <is>
          <t>1</t>
        </is>
      </c>
      <c r="J61" s="34" t="inlineStr">
        <is>
          <t>✅ คำตอบที่ถูกต้อง: ข้อ ก. โรคเรื้อรัง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35" t="n"/>
      <c r="L61" s="34" t="inlineStr">
        <is>
          <t>Anemia</t>
        </is>
      </c>
      <c r="M61" s="35" t="inlineStr">
        <is>
          <t>Clinic</t>
        </is>
      </c>
      <c r="N61" s="34" t="inlineStr">
        <is>
          <t>ข้อ 12 (PLE_CC1_2561_Key.md)</t>
        </is>
      </c>
      <c r="O61" s="35" t="inlineStr">
        <is>
          <t>ข้อสอบจริง</t>
        </is>
      </c>
      <c r="P61" s="35" t="inlineStr">
        <is>
          <t>ปี 2561</t>
        </is>
      </c>
    </row>
    <row r="62" ht="13.2" customHeight="1" s="49">
      <c r="A62" s="33" t="n">
        <v>60</v>
      </c>
      <c r="B62" s="34" t="inlineStr">
        <is>
          <t>ขอใดคือคำแนะนำในการรับประทานยา ferrous sulfate</t>
        </is>
      </c>
      <c r="C62" s="35" t="n"/>
      <c r="D62" s="34" t="inlineStr">
        <is>
          <t>ยาทำใหปtสสาวะสีเหลืองเขม</t>
        </is>
      </c>
      <c r="E62" s="34" t="inlineStr">
        <is>
          <t>หามรับประทานร!วมกับน้ำผลไม</t>
        </is>
      </c>
      <c r="F62" s="34" t="inlineStr">
        <is>
          <t>หากถ!ายดำไม!ตองตกใจ เปEนเพราะตัวยา</t>
        </is>
      </c>
      <c r="G62" s="34" t="inlineStr">
        <is>
          <t>รับประทานพรอมกับนมช!วยเพิ่มการดูดซึม</t>
        </is>
      </c>
      <c r="H62" s="34" t="inlineStr">
        <is>
          <t>รับประทานพรอมกับอาหารจะเพิ่มการดูดซึม t</t>
        </is>
      </c>
      <c r="I62" s="33" t="inlineStr">
        <is>
          <t>1</t>
        </is>
      </c>
      <c r="J62" s="34" t="inlineStr">
        <is>
          <t>✅ คำตอบที่ถูกต้อง: ข้อ ก. ยาทำใหปtสสาวะสีเหลืองเขม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35" t="n"/>
      <c r="L62" s="34" t="inlineStr">
        <is>
          <t>Anemia</t>
        </is>
      </c>
      <c r="M62" s="35" t="inlineStr">
        <is>
          <t>Clinic</t>
        </is>
      </c>
      <c r="N62" s="34" t="inlineStr">
        <is>
          <t>ข้อ 15 (PLE_CC1_2561_Key.md)</t>
        </is>
      </c>
      <c r="O62" s="35" t="inlineStr">
        <is>
          <t>ข้อสอบจริง</t>
        </is>
      </c>
      <c r="P62" s="35" t="inlineStr">
        <is>
          <t>ปี 2561</t>
        </is>
      </c>
    </row>
    <row r="63" ht="13.2" customHeight="1" s="49">
      <c r="A63" s="33" t="n">
        <v>61</v>
      </c>
      <c r="B63" s="34" t="inlineStr">
        <is>
          <t>ขอใดคือผลขางเคียงจากยา ferrous sulfate</t>
        </is>
      </c>
      <c r="C63" s="35" t="n"/>
      <c r="D63" s="34" t="inlineStr">
        <is>
          <t>Diarrhea</t>
        </is>
      </c>
      <c r="E63" s="34" t="inlineStr">
        <is>
          <t>Headache</t>
        </is>
      </c>
      <c r="F63" s="34" t="inlineStr">
        <is>
          <t>Tachycardia</t>
        </is>
      </c>
      <c r="G63" s="34" t="inlineStr">
        <is>
          <t>Constipation</t>
        </is>
      </c>
      <c r="H63" s="34" t="inlineStr">
        <is>
          <t>Hypokalemia</t>
        </is>
      </c>
      <c r="I63" s="33" t="inlineStr">
        <is>
          <t>1</t>
        </is>
      </c>
      <c r="J63" s="34" t="inlineStr">
        <is>
          <t>✅ คำตอบที่ถูกต้อง: ข้อ ก. Diarrhea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35" t="n"/>
      <c r="L63" s="34" t="inlineStr">
        <is>
          <t>Anemia</t>
        </is>
      </c>
      <c r="M63" s="35" t="inlineStr">
        <is>
          <t>Clinic</t>
        </is>
      </c>
      <c r="N63" s="34" t="inlineStr">
        <is>
          <t>ข้อ 14 (PLE_CC1_2561_Key.md)</t>
        </is>
      </c>
      <c r="O63" s="35" t="inlineStr">
        <is>
          <t>ข้อสอบจริง</t>
        </is>
      </c>
      <c r="P63" s="35" t="inlineStr">
        <is>
          <t>ปี 2561</t>
        </is>
      </c>
    </row>
    <row r="64" ht="13.2" customHeight="1" s="49">
      <c r="A64" s="33" t="n">
        <v>62</v>
      </c>
      <c r="B64" s="34" t="inlineStr">
        <is>
          <t>ส!วนประกอบของสูตรเคลือบฟuลTมของยา ferrous sulfate ขอใด ถูกตอง</t>
        </is>
      </c>
      <c r="C64" s="35" t="n"/>
      <c r="D64" s="34" t="inlineStr">
        <is>
          <t>Talcum ทำหนาที่เปEนสารก!อฟuลTม</t>
        </is>
      </c>
      <c r="E64" s="34" t="inlineStr">
        <is>
          <t>Ethyl alcohol ทำหนาที่เปEน antioxidant</t>
        </is>
      </c>
      <c r="F64" s="34" t="inlineStr">
        <is>
          <t>Propylene glycol ทำหนาที่เปEน plasticizer</t>
        </is>
      </c>
      <c r="G64" s="34" t="inlineStr">
        <is>
          <t>Titanium dioxide ทำหนาที่เปEน สารก!อฟuลTม</t>
        </is>
      </c>
      <c r="H64" s="34" t="inlineStr">
        <is>
          <t>Hydroxymethylpropyl cellulose ทำหนาที่เปEนสารทึบ แสง</t>
        </is>
      </c>
      <c r="I64" s="33" t="inlineStr">
        <is>
          <t>1</t>
        </is>
      </c>
      <c r="J64" s="34" t="inlineStr">
        <is>
          <t>✅ คำตอบที่ถูกต้อง: ข้อ ก. Talcum ทำหนาที่เปEนสารก!อฟuลTม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35" t="n"/>
      <c r="L64" s="34" t="inlineStr">
        <is>
          <t>Anemia</t>
        </is>
      </c>
      <c r="M64" s="35" t="inlineStr">
        <is>
          <t>Clinic</t>
        </is>
      </c>
      <c r="N64" s="34" t="inlineStr">
        <is>
          <t>ข้อ 16 (PLE_CC1_2561_Key.md)</t>
        </is>
      </c>
      <c r="O64" s="35" t="inlineStr">
        <is>
          <t>ข้อสอบจริง</t>
        </is>
      </c>
      <c r="P64" s="35" t="inlineStr">
        <is>
          <t>ปี 2561</t>
        </is>
      </c>
    </row>
    <row r="65" ht="13.2" customHeight="1" s="49">
      <c r="A65" s="33" t="n">
        <v>63</v>
      </c>
      <c r="B65" s="34" t="inlineStr">
        <is>
          <t>การสังเคราะห์ HCTZ จงระบุว่า A คือข้อใด</t>
        </is>
      </c>
      <c r="C65" s="35" t="n"/>
      <c r="D65" s="34" t="inlineStr">
        <is>
          <t>H-CO-H</t>
        </is>
      </c>
      <c r="E65" s="34" t="inlineStr">
        <is>
          <t>H-CO-OH</t>
        </is>
      </c>
      <c r="F65" s="34" t="inlineStr">
        <is>
          <t>Cl-C-Cl</t>
        </is>
      </c>
      <c r="G65" s="34" t="inlineStr">
        <is>
          <t>C-CO-H 18 MCQ11 2/2560 By CU Rx73 MCQ11 2/2560 By CU Rx73</t>
        </is>
      </c>
      <c r="H65" s="34" t="inlineStr">
        <is>
          <t>Deferoxamine 500 mg SC</t>
        </is>
      </c>
      <c r="I65" s="33" t="inlineStr">
        <is>
          <t>1</t>
        </is>
      </c>
      <c r="J65" s="34" t="inlineStr">
        <is>
          <t>✅ คำตอบที่ถูกต้อง: ข้อ ก. H-CO-H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35" t="n"/>
      <c r="L65" s="34" t="inlineStr">
        <is>
          <t>Anemia</t>
        </is>
      </c>
      <c r="M65" s="35" t="inlineStr">
        <is>
          <t>Clinic</t>
        </is>
      </c>
      <c r="N65" s="34" t="inlineStr">
        <is>
          <t>ข้อ 7 (PLE_CC1_2560 22 April Set 2.md)</t>
        </is>
      </c>
      <c r="O65" s="35" t="inlineStr">
        <is>
          <t>ข้อสอบจริง</t>
        </is>
      </c>
      <c r="P65" s="35" t="inlineStr">
        <is>
          <t>ปี 2560</t>
        </is>
      </c>
    </row>
    <row r="66" ht="13.2" customHeight="1" s="49">
      <c r="A66" s="33" t="n">
        <v>64</v>
      </c>
      <c r="B66" s="34" t="inlineStr">
        <is>
          <t>ข้อใดถูกเกี่ยวกับโครงสร้างยา spironolactone กับ canrenone ---------------------------→</t>
        </is>
      </c>
      <c r="C66" s="35" t="n"/>
      <c r="D66" s="34" t="inlineStr">
        <is>
          <t>ตัวยาออกฤทธิ์โดยจับกับ receptor ภายนอกของ Henle loop</t>
        </is>
      </c>
      <c r="E66" s="34" t="inlineStr">
        <is>
          <t>ถ้า lactone ring เปิดออก จะได้สารที่ มีฤทธิ์</t>
        </is>
      </c>
      <c r="F66" s="34" t="inlineStr">
        <is>
          <t>Canrenone เป็น inactive metabolite</t>
        </is>
      </c>
      <c r="G66" s="34" t="inlineStr">
        <is>
          <t>Spironolactone มีความเป็น lipophilic ต่ำกว่า canrenone</t>
        </is>
      </c>
      <c r="H66" s="34" t="inlineStr">
        <is>
          <t>Spironolactone มีฤทธิ์น้อยกว่า canrenone ห้ามนำไปทำซ้ำทุกกรณี เว้นแต่จะได้รับอนุญาต</t>
        </is>
      </c>
      <c r="I66" s="33" t="inlineStr">
        <is>
          <t>1</t>
        </is>
      </c>
      <c r="J66" s="34" t="inlineStr">
        <is>
          <t>✅ คำตอบที่ถูกต้อง: ข้อ ก. ตัวยาออกฤทธิ์โดยจับกับ receptor ภายนอกของ Henle loop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35" t="n"/>
      <c r="L66" s="34" t="inlineStr">
        <is>
          <t>Anemia</t>
        </is>
      </c>
      <c r="M66" s="35" t="inlineStr">
        <is>
          <t>Clinic</t>
        </is>
      </c>
      <c r="N66" s="34" t="inlineStr">
        <is>
          <t>ข้อ 91 (PLE_CC1_2558_Key.md)</t>
        </is>
      </c>
      <c r="O66" s="35" t="inlineStr">
        <is>
          <t>ข้อสอบจริง</t>
        </is>
      </c>
      <c r="P66" s="35" t="inlineStr">
        <is>
          <t>ปี 2558</t>
        </is>
      </c>
    </row>
    <row r="67" ht="13.2" customHeight="1" s="49">
      <c r="A67" s="33" t="n">
        <v>65</v>
      </c>
      <c r="B67" s="34" t="inlineStr">
        <is>
          <t>Ferrous sulfate กระปุกละ 100 เม็ด เป็นยาประเภทใด</t>
        </is>
      </c>
      <c r="C67" s="35" t="n"/>
      <c r="D67" s="34" t="inlineStr">
        <is>
          <t>ยาเสพติดให้โทษ ประเภทที่ 3</t>
        </is>
      </c>
      <c r="E67" s="34" t="inlineStr">
        <is>
          <t>ยาอันตราย</t>
        </is>
      </c>
      <c r="F67" s="34" t="inlineStr">
        <is>
          <t>ยาควบคุมพิเศษ</t>
        </is>
      </c>
      <c r="G67" s="34" t="inlineStr">
        <is>
          <t>วัตถุออกฤทธิ์ต่อจิตและประสาท ประเภท 3</t>
        </is>
      </c>
      <c r="H67" s="34" t="inlineStr">
        <is>
          <t>[NEED_REVIEW]</t>
        </is>
      </c>
      <c r="I67" s="33" t="inlineStr">
        <is>
          <t>1</t>
        </is>
      </c>
      <c r="J67" s="34" t="inlineStr">
        <is>
          <t>✅ คำตอบที่ถูกต้อง: ข้อ ก. ยาเสพติดให้โทษ ประเภทที่ 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35" t="n"/>
      <c r="L67" s="34" t="inlineStr">
        <is>
          <t>Anemia</t>
        </is>
      </c>
      <c r="M67" s="35" t="inlineStr">
        <is>
          <t>Clinic</t>
        </is>
      </c>
      <c r="N67" s="34" t="inlineStr">
        <is>
          <t>ข้อ 4 (LAW-CU-71.md)</t>
        </is>
      </c>
      <c r="O67" s="35" t="inlineStr">
        <is>
          <t>Mock</t>
        </is>
      </c>
      <c r="P67" s="35" t="inlineStr">
        <is>
          <t>Mock กฎหมาย CU71</t>
        </is>
      </c>
    </row>
    <row r="68" ht="13.2" customHeight="1" s="49">
      <c r="A68" s="33" t="n">
        <v>66</v>
      </c>
      <c r="B68" s="34"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35" t="n"/>
      <c r="D68" s="34" t="inlineStr">
        <is>
          <t>Hydroxyurea 500 mg OD</t>
        </is>
      </c>
      <c r="E68" s="34" t="inlineStr">
        <is>
          <t>Blood transfusion (Packed Red Cells)</t>
        </is>
      </c>
      <c r="F68" s="34" t="inlineStr">
        <is>
          <t>Ferrous fumarate 200 mg TID</t>
        </is>
      </c>
      <c r="G68" s="34" t="inlineStr">
        <is>
          <t>Folic acid 5 mg OD</t>
        </is>
      </c>
      <c r="H68" s="34" t="inlineStr">
        <is>
          <t>Vitamin B12 1000 mcg IM</t>
        </is>
      </c>
      <c r="I68" s="33" t="inlineStr">
        <is>
          <t>1</t>
        </is>
      </c>
      <c r="J68" s="34"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แนวทางการวินิจฉัยและรักษาภาวะโลหิตจาง พ.ศ. 2564 (สมาคมโลหิตวิทยาแห่งประเทศไทย)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35" t="n"/>
      <c r="L68" s="34" t="inlineStr">
        <is>
          <t>Anemia</t>
        </is>
      </c>
      <c r="M68" s="35" t="inlineStr">
        <is>
          <t>Clinic</t>
        </is>
      </c>
      <c r="N68" s="34" t="inlineStr">
        <is>
          <t>ข้อ 67 (PLE_CC1_2557.md)</t>
        </is>
      </c>
      <c r="O68" s="35" t="inlineStr">
        <is>
          <t>ข้อสอบจริง</t>
        </is>
      </c>
      <c r="P68" s="35" t="inlineStr">
        <is>
          <t>ปี 2557</t>
        </is>
      </c>
    </row>
    <row r="69" ht="13.2" customHeight="1" s="49">
      <c r="A69" s="33" t="n">
        <v>67</v>
      </c>
      <c r="B69" s="34" t="inlineStr">
        <is>
          <t>Ferrous sulfate</t>
        </is>
      </c>
      <c r="C69" s="35" t="n"/>
      <c r="D69" s="34" t="inlineStr">
        <is>
          <t>Folic acid 5 mg OD</t>
        </is>
      </c>
      <c r="E69" s="34" t="inlineStr">
        <is>
          <t>Vitamin B12 1000 mcg IM</t>
        </is>
      </c>
      <c r="F69" s="34" t="inlineStr">
        <is>
          <t>Deferoxamine 500 mg SC</t>
        </is>
      </c>
      <c r="G69" s="34" t="inlineStr">
        <is>
          <t>Erythropoietin 4000 units SC</t>
        </is>
      </c>
      <c r="H69" s="34" t="inlineStr">
        <is>
          <t>Ferrous sulfate 300 mg TID</t>
        </is>
      </c>
      <c r="I69" s="33" t="inlineStr">
        <is>
          <t>1</t>
        </is>
      </c>
      <c r="J6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35" t="n"/>
      <c r="L69" s="34" t="inlineStr">
        <is>
          <t>Anemia</t>
        </is>
      </c>
      <c r="M69" s="35" t="inlineStr">
        <is>
          <t>Clinic</t>
        </is>
      </c>
      <c r="N69" s="34" t="inlineStr">
        <is>
          <t>ข้อ 2 (PLE_CC1_2556.md)</t>
        </is>
      </c>
      <c r="O69" s="35" t="inlineStr">
        <is>
          <t>ข้อสอบจริง</t>
        </is>
      </c>
      <c r="P69" s="35" t="inlineStr">
        <is>
          <t>ปี 2556</t>
        </is>
      </c>
    </row>
    <row r="70" ht="13.2" customHeight="1" s="49">
      <c r="A70" s="33" t="n">
        <v>68</v>
      </c>
      <c r="B70" s="34" t="inlineStr">
        <is>
          <t>ข้อใดเป็นกลไกของHCTZ</t>
        </is>
      </c>
      <c r="C70" s="35" t="n"/>
      <c r="D70" s="34" t="inlineStr">
        <is>
          <t>Erythropoietin 4000 units SC</t>
        </is>
      </c>
      <c r="E70" s="34" t="inlineStr">
        <is>
          <t>Ferrous sulfate 300 mg TID</t>
        </is>
      </c>
      <c r="F70" s="34" t="inlineStr">
        <is>
          <t>Vitamin C 500 mg OD</t>
        </is>
      </c>
      <c r="G70" s="34" t="inlineStr">
        <is>
          <t>Pyridoxine 50 mg OD</t>
        </is>
      </c>
      <c r="H70" s="34" t="inlineStr">
        <is>
          <t>Hydroxyurea 500 mg OD</t>
        </is>
      </c>
      <c r="I70" s="33" t="inlineStr">
        <is>
          <t>1</t>
        </is>
      </c>
      <c r="J7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35" t="n"/>
      <c r="L70" s="34" t="inlineStr">
        <is>
          <t>Anemia</t>
        </is>
      </c>
      <c r="M70" s="35" t="inlineStr">
        <is>
          <t>Clinic</t>
        </is>
      </c>
      <c r="N70" s="34" t="inlineStr">
        <is>
          <t>ข้อ 9 (PLE_CC1_2556.md)</t>
        </is>
      </c>
      <c r="O70" s="35" t="inlineStr">
        <is>
          <t>ข้อสอบจริง</t>
        </is>
      </c>
      <c r="P70" s="35" t="inlineStr">
        <is>
          <t>ปี 2556</t>
        </is>
      </c>
    </row>
    <row r="71" ht="13.2" customHeight="1" s="49">
      <c r="A71" s="33" t="n">
        <v>69</v>
      </c>
      <c r="B71" s="34" t="inlineStr">
        <is>
          <t>จากโครงสร้างของยา HCTZ สามารถวิเคราะห์หาหมู่โครงสร้างได้โดยวิธีการใด</t>
        </is>
      </c>
      <c r="C71" s="35" t="n"/>
      <c r="D71" s="34" t="inlineStr">
        <is>
          <t>Finger print จาก FTIR</t>
        </is>
      </c>
      <c r="E71" s="34" t="inlineStr">
        <is>
          <t>Chromatogram จาก TLC</t>
        </is>
      </c>
      <c r="F71" s="34" t="inlineStr">
        <is>
          <t>UV</t>
        </is>
      </c>
      <c r="G71" s="34" t="inlineStr">
        <is>
          <t>..............</t>
        </is>
      </c>
      <c r="H71" s="34" t="inlineStr">
        <is>
          <t>.................</t>
        </is>
      </c>
      <c r="I71" s="33" t="inlineStr">
        <is>
          <t>1</t>
        </is>
      </c>
      <c r="J71" s="34" t="inlineStr">
        <is>
          <t>✅ คำตอบที่ถูกต้อง: ข้อ ก. Finger print จาก FTIR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35" t="n"/>
      <c r="L71" s="34" t="inlineStr">
        <is>
          <t>Anemia</t>
        </is>
      </c>
      <c r="M71" s="35" t="inlineStr">
        <is>
          <t>Clinic</t>
        </is>
      </c>
      <c r="N71" s="34" t="inlineStr">
        <is>
          <t>ข้อ 32 (PLE_CC1_2555 Day 1.md)</t>
        </is>
      </c>
      <c r="O71" s="35" t="inlineStr">
        <is>
          <t>ข้อสอบจริง</t>
        </is>
      </c>
      <c r="P71" s="35" t="inlineStr">
        <is>
          <t>ปี 2555</t>
        </is>
      </c>
    </row>
    <row r="72" ht="13.2" customHeight="1" s="49">
      <c r="A72" s="33" t="n">
        <v>70</v>
      </c>
      <c r="B72" s="34" t="inlineStr">
        <is>
          <t>ได้รับยา HCTZ เพิ่มขึ้น</t>
        </is>
      </c>
      <c r="C72" s="35" t="n"/>
      <c r="D72" s="34" t="inlineStr">
        <is>
          <t>Ferrous fumarate 200 mg TID</t>
        </is>
      </c>
      <c r="E72" s="34" t="inlineStr">
        <is>
          <t>Folic acid 5 mg OD</t>
        </is>
      </c>
      <c r="F72" s="34" t="inlineStr">
        <is>
          <t>Vitamin B12 1000 mcg IM</t>
        </is>
      </c>
      <c r="G72" s="34" t="inlineStr">
        <is>
          <t>Deferoxamine 500 mg SC</t>
        </is>
      </c>
      <c r="H72" s="34" t="inlineStr">
        <is>
          <t>Erythropoietin 4000 units SC</t>
        </is>
      </c>
      <c r="I72" s="33" t="inlineStr">
        <is>
          <t>1</t>
        </is>
      </c>
      <c r="J72" s="34"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35" t="n"/>
      <c r="L72" s="34" t="inlineStr">
        <is>
          <t>Anemia</t>
        </is>
      </c>
      <c r="M72" s="35" t="inlineStr">
        <is>
          <t>Clinic</t>
        </is>
      </c>
      <c r="N72" s="34" t="inlineStr">
        <is>
          <t>ข้อ 3 (PLE_CC1_2555 Day 2.md)</t>
        </is>
      </c>
      <c r="O72" s="35" t="inlineStr">
        <is>
          <t>ข้อสอบจริง</t>
        </is>
      </c>
      <c r="P72" s="35" t="inlineStr">
        <is>
          <t>ปี 2555</t>
        </is>
      </c>
    </row>
    <row r="73" ht="13.2" customHeight="1" s="49">
      <c r="A73" s="33" t="n">
        <v>71</v>
      </c>
      <c r="B73" s="34" t="inlineStr">
        <is>
          <t>Fe รูปเกลือใดที่ให้ elemental iron มากที่สุด</t>
        </is>
      </c>
      <c r="C73" s="35" t="n"/>
      <c r="D73" s="34" t="inlineStr">
        <is>
          <t>fumarate</t>
        </is>
      </c>
      <c r="E73" s="34" t="inlineStr">
        <is>
          <t>sulfate</t>
        </is>
      </c>
      <c r="F73" s="34" t="inlineStr">
        <is>
          <t>sulfate (exsiccated)</t>
        </is>
      </c>
      <c r="G73" s="34" t="inlineStr">
        <is>
          <t>Vitamin C 500 mg OD</t>
        </is>
      </c>
      <c r="H73" s="34" t="inlineStr">
        <is>
          <t>Pyridoxine 50 mg OD</t>
        </is>
      </c>
      <c r="I73" s="33" t="inlineStr">
        <is>
          <t>1</t>
        </is>
      </c>
      <c r="J73" s="34" t="inlineStr">
        <is>
          <t>✅ คำตอบที่ถูกต้อง: ข้อ ก.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35" t="n"/>
      <c r="L73" s="34" t="inlineStr">
        <is>
          <t>Anemia</t>
        </is>
      </c>
      <c r="M73" s="35" t="inlineStr">
        <is>
          <t>Clinic</t>
        </is>
      </c>
      <c r="N73" s="34" t="inlineStr">
        <is>
          <t>ข้อ 3 (PLE_CC1_2554 SET2.md)</t>
        </is>
      </c>
      <c r="O73" s="35" t="inlineStr">
        <is>
          <t>ข้อสอบจริง</t>
        </is>
      </c>
      <c r="P73" s="35" t="inlineStr">
        <is>
          <t>ปี 2554</t>
        </is>
      </c>
    </row>
    <row r="74" ht="13.2" customHeight="1" s="49">
      <c r="A74" s="33" t="n">
        <v>72</v>
      </c>
      <c r="B74" s="34"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35" t="n"/>
      <c r="D74" s="34" t="inlineStr">
        <is>
          <t>Vitamin C 500 mg OD</t>
        </is>
      </c>
      <c r="E74" s="34" t="inlineStr">
        <is>
          <t>Pyridoxine 50 mg OD</t>
        </is>
      </c>
      <c r="F74" s="34" t="inlineStr">
        <is>
          <t>Hydroxyurea 500 mg OD</t>
        </is>
      </c>
      <c r="G74" s="34" t="inlineStr">
        <is>
          <t>Blood transfusion (Packed Red Cells)</t>
        </is>
      </c>
      <c r="H74" s="34" t="inlineStr">
        <is>
          <t>Ferrous fumarate 200 mg TID</t>
        </is>
      </c>
      <c r="I74" s="33" t="inlineStr">
        <is>
          <t>1</t>
        </is>
      </c>
      <c r="J74" s="34"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35" t="n"/>
      <c r="L74" s="34" t="inlineStr">
        <is>
          <t>Anemia</t>
        </is>
      </c>
      <c r="M74" s="35" t="inlineStr">
        <is>
          <t>Clinic</t>
        </is>
      </c>
      <c r="N74" s="34" t="inlineStr">
        <is>
          <t>ข้อ 6 (PLE_CC1_2554 SET2.md)</t>
        </is>
      </c>
      <c r="O74" s="35" t="inlineStr">
        <is>
          <t>ข้อสอบจริง</t>
        </is>
      </c>
      <c r="P74" s="35" t="inlineStr">
        <is>
          <t>ปี 2554</t>
        </is>
      </c>
    </row>
    <row r="75" ht="13.2" customHeight="1" s="49">
      <c r="A75" s="33" t="n">
        <v>73</v>
      </c>
      <c r="B75" s="34" t="inlineStr">
        <is>
          <t>ข้อใดไม่เกี่ยวกับการเกิดภาวะโลหิตจางในครั้งนี้</t>
        </is>
      </c>
      <c r="C75" s="35" t="n"/>
      <c r="D75" s="34" t="inlineStr">
        <is>
          <t>Blood transfusion (Packed Red Cells)</t>
        </is>
      </c>
      <c r="E75" s="34" t="inlineStr">
        <is>
          <t>Ferrous fumarate 200 mg TID</t>
        </is>
      </c>
      <c r="F75" s="34" t="inlineStr">
        <is>
          <t>Folic acid 5 mg OD</t>
        </is>
      </c>
      <c r="G75" s="34" t="inlineStr">
        <is>
          <t>Vitamin B12 1000 mcg IM</t>
        </is>
      </c>
      <c r="H75" s="34" t="inlineStr">
        <is>
          <t>Deferoxamine 500 mg SC</t>
        </is>
      </c>
      <c r="I75" s="33" t="inlineStr">
        <is>
          <t>1</t>
        </is>
      </c>
      <c r="J7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35" t="n"/>
      <c r="L75" s="34" t="inlineStr">
        <is>
          <t>Anemia</t>
        </is>
      </c>
      <c r="M75" s="35" t="inlineStr">
        <is>
          <t>Clinic</t>
        </is>
      </c>
      <c r="N75" s="34" t="inlineStr">
        <is>
          <t>ข้อ 1 (PLE_CC1_2533.md)</t>
        </is>
      </c>
      <c r="O75" s="35" t="inlineStr">
        <is>
          <t>ข้อสอบจริง</t>
        </is>
      </c>
      <c r="P75" s="35" t="inlineStr">
        <is>
          <t>ปี 2533</t>
        </is>
      </c>
    </row>
    <row r="76" ht="13.2" customHeight="1" s="49">
      <c r="A76" s="33" t="n">
        <v>74</v>
      </c>
      <c r="B76" s="34" t="inlineStr">
        <is>
          <t>ชะพลู (5) (มีเพื่อนบอกว่าชะพลู มี Ca เยอะ จะลดการดูดซึมธาตุเหล็ก)</t>
        </is>
      </c>
      <c r="C76" s="35" t="n"/>
      <c r="D76" s="34" t="inlineStr">
        <is>
          <t>Vitamin B12 1000 mcg IM</t>
        </is>
      </c>
      <c r="E76" s="34" t="inlineStr">
        <is>
          <t>Deferoxamine 500 mg SC</t>
        </is>
      </c>
      <c r="F76" s="34" t="inlineStr">
        <is>
          <t>Erythropoietin 4000 units SC</t>
        </is>
      </c>
      <c r="G76" s="34" t="inlineStr">
        <is>
          <t>Ferrous sulfate 300 mg TID</t>
        </is>
      </c>
      <c r="H76" s="34" t="inlineStr">
        <is>
          <t>Vitamin C 500 mg OD</t>
        </is>
      </c>
      <c r="I76" s="33" t="inlineStr">
        <is>
          <t>1</t>
        </is>
      </c>
      <c r="J76" s="34"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35" t="n"/>
      <c r="L76" s="34" t="inlineStr">
        <is>
          <t>Anemia</t>
        </is>
      </c>
      <c r="M76" s="35" t="inlineStr">
        <is>
          <t>Clinic</t>
        </is>
      </c>
      <c r="N76" s="34" t="inlineStr">
        <is>
          <t>ข้อ 5 (PLE_CC1_2533.md)</t>
        </is>
      </c>
      <c r="O76" s="35" t="inlineStr">
        <is>
          <t>ข้อสอบจริง</t>
        </is>
      </c>
      <c r="P76" s="35" t="inlineStr">
        <is>
          <t>ปี 2533</t>
        </is>
      </c>
    </row>
    <row r="77" ht="13.2" customHeight="1" s="49">
      <c r="A77" s="33" t="n">
        <v>75</v>
      </c>
      <c r="B77" s="34" t="inlineStr">
        <is>
          <t>Progesterone ในผลิตภัณฑ์ยาคุมกำเนิดใดจัดอยู่ในกลุ่ม spironolactone derivative</t>
        </is>
      </c>
      <c r="C77" s="35" t="n"/>
      <c r="D77" s="34" t="inlineStr">
        <is>
          <t>Levonorgestrel</t>
        </is>
      </c>
      <c r="E77" s="34" t="inlineStr">
        <is>
          <t>Cyprosterone acetate</t>
        </is>
      </c>
      <c r="F77" s="34" t="inlineStr">
        <is>
          <t>Gestrodene</t>
        </is>
      </c>
      <c r="G77" s="34" t="inlineStr">
        <is>
          <t>Desogestrel</t>
        </is>
      </c>
      <c r="H77" s="34" t="inlineStr">
        <is>
          <t>Drospirenone</t>
        </is>
      </c>
      <c r="I77" s="33" t="inlineStr">
        <is>
          <t>1</t>
        </is>
      </c>
      <c r="J77" s="34" t="inlineStr">
        <is>
          <t>✅ คำตอบที่ถูกต้อง: ข้อ ก. Levonorgestrel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35" t="n"/>
      <c r="L77" s="34" t="inlineStr">
        <is>
          <t>Anemia</t>
        </is>
      </c>
      <c r="M77" s="35" t="inlineStr">
        <is>
          <t>Clinic</t>
        </is>
      </c>
      <c r="N77" s="34" t="inlineStr">
        <is>
          <t>ข้อ 6 (PLE_CC1_Practice_Exam.md)</t>
        </is>
      </c>
      <c r="O77" s="35" t="inlineStr">
        <is>
          <t>Mock</t>
        </is>
      </c>
      <c r="P77" s="35" t="inlineStr">
        <is>
          <t>Mock สภาเภสัชฯ Practice</t>
        </is>
      </c>
    </row>
    <row r="78" ht="13.2" customHeight="1" s="49">
      <c r="A78" s="33" t="n">
        <v>76</v>
      </c>
      <c r="B78" s="34" t="inlineStr">
        <is>
          <t>ข้อใดไม่ใช่ยาเสริมธาตุเหล็กในรูปแบบยาฉีด</t>
        </is>
      </c>
      <c r="C78" s="35" t="n"/>
      <c r="D78" s="34" t="inlineStr">
        <is>
          <t>Iron dextran</t>
        </is>
      </c>
      <c r="E78" s="34" t="inlineStr">
        <is>
          <t>Iron sucrose complex</t>
        </is>
      </c>
      <c r="F78" s="34" t="inlineStr">
        <is>
          <t>iron sodium gluconate complex</t>
        </is>
      </c>
      <c r="G78" s="34" t="inlineStr">
        <is>
          <t>ferrous fumarate</t>
        </is>
      </c>
      <c r="H78" s="34" t="inlineStr">
        <is>
          <t>ทุกข้อเป็นยาฉีด 31.ข้อใดไม่ใช่อาการข้างเคียงจากการได้รับยาเสริมธาตุเหล็กรูปแบบยาฉีด</t>
        </is>
      </c>
      <c r="I78" s="33" t="inlineStr">
        <is>
          <t>3</t>
        </is>
      </c>
      <c r="J78" s="34" t="inlineStr">
        <is>
          <t>✅ คำตอบที่ถูกต้อง: ข้อ ค. iron sodium gluconate complex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35" t="n"/>
      <c r="L78" s="34" t="inlineStr">
        <is>
          <t>Anemia</t>
        </is>
      </c>
      <c r="M78" s="35" t="inlineStr">
        <is>
          <t>Clinic</t>
        </is>
      </c>
      <c r="N78" s="34" t="inlineStr">
        <is>
          <t>ข้อ 30 (PLE_CC1_Practice_Exam.md)</t>
        </is>
      </c>
      <c r="O78" s="35" t="inlineStr">
        <is>
          <t>Mock</t>
        </is>
      </c>
      <c r="P78" s="35" t="inlineStr">
        <is>
          <t>Mock สภาเภสัชฯ Practice</t>
        </is>
      </c>
    </row>
    <row r="79" ht="13.2" customHeight="1" s="49">
      <c r="A79" s="33" t="n">
        <v>77</v>
      </c>
      <c r="B79" s="34" t="inlineStr">
        <is>
          <t>Spironolactone ออกฤทธิ์ที่collecting tubule</t>
        </is>
      </c>
      <c r="C79" s="35" t="n"/>
      <c r="D79" s="34" t="inlineStr">
        <is>
          <t>Folic acid 5 mg OD</t>
        </is>
      </c>
      <c r="E79" s="34" t="inlineStr">
        <is>
          <t>Vitamin B12 1000 mcg IM</t>
        </is>
      </c>
      <c r="F79" s="34" t="inlineStr">
        <is>
          <t>Deferoxamine 500 mg SC</t>
        </is>
      </c>
      <c r="G79" s="34" t="inlineStr">
        <is>
          <t>Erythropoietin 4000 units SC</t>
        </is>
      </c>
      <c r="H79" s="34" t="inlineStr">
        <is>
          <t>Ferrous sulfate 300 mg TID</t>
        </is>
      </c>
      <c r="I79" s="33" t="inlineStr">
        <is>
          <t>1</t>
        </is>
      </c>
      <c r="J7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35" t="n"/>
      <c r="L79" s="34" t="inlineStr">
        <is>
          <t>Anemia</t>
        </is>
      </c>
      <c r="M79" s="35" t="inlineStr">
        <is>
          <t>Clinic</t>
        </is>
      </c>
      <c r="N79" s="34" t="inlineStr">
        <is>
          <t>ข้อ 3 (PLE_CC1_Key_Rx20_UBU.md)</t>
        </is>
      </c>
      <c r="O79" s="35" t="inlineStr">
        <is>
          <t>Mock</t>
        </is>
      </c>
      <c r="P79" s="35" t="inlineStr">
        <is>
          <t>Mock Rx20 UBU</t>
        </is>
      </c>
    </row>
    <row r="80" ht="13.2" customHeight="1" s="49">
      <c r="A80" s="33" t="n">
        <v>78</v>
      </c>
      <c r="B80" s="34" t="inlineStr">
        <is>
          <t>การได้รับยา HCTZ</t>
        </is>
      </c>
      <c r="C80" s="35" t="n"/>
      <c r="D80" s="34" t="inlineStr">
        <is>
          <t>Erythropoietin 4000 units SC</t>
        </is>
      </c>
      <c r="E80" s="34" t="inlineStr">
        <is>
          <t>Ferrous sulfate 300 mg TID</t>
        </is>
      </c>
      <c r="F80" s="34" t="inlineStr">
        <is>
          <t>Vitamin C 500 mg OD</t>
        </is>
      </c>
      <c r="G80" s="34" t="inlineStr">
        <is>
          <t>Pyridoxine 50 mg OD</t>
        </is>
      </c>
      <c r="H80" s="34" t="inlineStr">
        <is>
          <t>Hydroxyurea 500 mg OD</t>
        </is>
      </c>
      <c r="I80" s="33" t="inlineStr">
        <is>
          <t>1</t>
        </is>
      </c>
      <c r="J8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35" t="n"/>
      <c r="L80" s="34" t="inlineStr">
        <is>
          <t>Anemia</t>
        </is>
      </c>
      <c r="M80" s="35" t="inlineStr">
        <is>
          <t>Clinic</t>
        </is>
      </c>
      <c r="N80" s="34" t="inlineStr">
        <is>
          <t>ข้อ 2 (PLE_CC1_Key_Rx20_UBU.md)</t>
        </is>
      </c>
      <c r="O80" s="35" t="inlineStr">
        <is>
          <t>Mock</t>
        </is>
      </c>
      <c r="P80" s="35" t="inlineStr">
        <is>
          <t>Mock Rx20 UBU</t>
        </is>
      </c>
    </row>
    <row r="81" ht="13.2" customHeight="1" s="49">
      <c r="A81" s="33" t="n">
        <v>79</v>
      </c>
      <c r="B81" s="34" t="inlineStr">
        <is>
          <t>Spironalactone ใน AKI จะใช้ Loop diuretics</t>
        </is>
      </c>
      <c r="C81" s="35" t="n"/>
      <c r="D81" s="34" t="inlineStr">
        <is>
          <t>Pyridoxine 50 mg OD</t>
        </is>
      </c>
      <c r="E81" s="34" t="inlineStr">
        <is>
          <t>Hydroxyurea 500 mg OD</t>
        </is>
      </c>
      <c r="F81" s="34" t="inlineStr">
        <is>
          <t>Blood transfusion (Packed Red Cells)</t>
        </is>
      </c>
      <c r="G81" s="34" t="inlineStr">
        <is>
          <t>Ferrous fumarate 200 mg TID</t>
        </is>
      </c>
      <c r="H81" s="34" t="inlineStr">
        <is>
          <t>Folic acid 5 mg OD</t>
        </is>
      </c>
      <c r="I81" s="33" t="inlineStr">
        <is>
          <t>1</t>
        </is>
      </c>
      <c r="J81" s="34"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35" t="n"/>
      <c r="L81" s="34" t="inlineStr">
        <is>
          <t>Anemia</t>
        </is>
      </c>
      <c r="M81" s="35" t="inlineStr">
        <is>
          <t>Clinic</t>
        </is>
      </c>
      <c r="N81" s="34" t="inlineStr">
        <is>
          <t>ข้อ 5 (PLE_CC1_Key_Rx20_UBU.md)</t>
        </is>
      </c>
      <c r="O81" s="35" t="inlineStr">
        <is>
          <t>Mock</t>
        </is>
      </c>
      <c r="P81" s="35" t="inlineStr">
        <is>
          <t>Mock Rx20 UBU</t>
        </is>
      </c>
    </row>
    <row r="82" ht="13.2" customHeight="1" s="49">
      <c r="A82" s="33" t="n">
        <v>80</v>
      </c>
      <c r="B82" s="34" t="inlineStr">
        <is>
          <t>HCTZ ยับยั้งการดูดกลับของน้ำที่ collecting duct</t>
        </is>
      </c>
      <c r="C82" s="35" t="n"/>
      <c r="D82" s="34" t="inlineStr">
        <is>
          <t>Ferrous fumarate 200 mg TID</t>
        </is>
      </c>
      <c r="E82" s="34" t="inlineStr">
        <is>
          <t>Folic acid 5 mg OD</t>
        </is>
      </c>
      <c r="F82" s="34" t="inlineStr">
        <is>
          <t>Vitamin B12 1000 mcg IM</t>
        </is>
      </c>
      <c r="G82" s="34" t="inlineStr">
        <is>
          <t>Deferoxamine 500 mg SC</t>
        </is>
      </c>
      <c r="H82" s="34" t="inlineStr">
        <is>
          <t>Erythropoietin 4000 units SC</t>
        </is>
      </c>
      <c r="I82" s="33" t="inlineStr">
        <is>
          <t>1</t>
        </is>
      </c>
      <c r="J82" s="34"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35" t="n"/>
      <c r="L82" s="34" t="inlineStr">
        <is>
          <t>Anemia</t>
        </is>
      </c>
      <c r="M82" s="35" t="inlineStr">
        <is>
          <t>Clinic</t>
        </is>
      </c>
      <c r="N82" s="34" t="inlineStr">
        <is>
          <t>ข้อ 1 (PLE_CC1_Key_Rx20_UBU.md)</t>
        </is>
      </c>
      <c r="O82" s="35" t="inlineStr">
        <is>
          <t>Mock</t>
        </is>
      </c>
      <c r="P82" s="35" t="inlineStr">
        <is>
          <t>Mock Rx20 UBU</t>
        </is>
      </c>
    </row>
    <row r="83" ht="13.2" customHeight="1" s="49">
      <c r="A83" s="33" t="n">
        <v>81</v>
      </c>
      <c r="B83" s="34" t="inlineStr">
        <is>
          <t>ต่อมาแพทย์สั่งจ่ายยา HCTZ 25 mg 1x1 เภสัชกรควรติดตามค่าทางห้องปฏิบัติการใดของผู้ป่วย</t>
        </is>
      </c>
      <c r="C83" s="35" t="n"/>
      <c r="D83" s="34" t="inlineStr">
        <is>
          <t>Deferoxamine 500 mg SC</t>
        </is>
      </c>
      <c r="E83" s="34" t="inlineStr">
        <is>
          <t>Erythropoietin 4000 units SC</t>
        </is>
      </c>
      <c r="F83" s="34" t="inlineStr">
        <is>
          <t>Ferrous sulfate 300 mg TID</t>
        </is>
      </c>
      <c r="G83" s="34" t="inlineStr">
        <is>
          <t>Vitamin C 500 mg OD</t>
        </is>
      </c>
      <c r="H83" s="34" t="inlineStr">
        <is>
          <t>Pyridoxine 50 mg OD</t>
        </is>
      </c>
      <c r="I83" s="33" t="inlineStr">
        <is>
          <t>1</t>
        </is>
      </c>
      <c r="J83" s="34" t="inlineStr">
        <is>
          <t>✅ คำตอบที่ถูกต้อง: ข้อ ก. Deferoxamine 500 mg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35" t="n"/>
      <c r="L83" s="34" t="inlineStr">
        <is>
          <t>Anemia</t>
        </is>
      </c>
      <c r="M83" s="35" t="inlineStr">
        <is>
          <t>Clinic</t>
        </is>
      </c>
      <c r="N83" s="34" t="inlineStr">
        <is>
          <t>ข้อ 4 (PLE_CC1_Key_Rx20_UBU.md)</t>
        </is>
      </c>
      <c r="O83" s="35" t="inlineStr">
        <is>
          <t>Mock</t>
        </is>
      </c>
      <c r="P83" s="35" t="inlineStr">
        <is>
          <t>Mock Rx20 UBU</t>
        </is>
      </c>
    </row>
    <row r="84" ht="13.2" customHeight="1" s="49">
      <c r="A84" s="33" t="n">
        <v>82</v>
      </c>
      <c r="B84" s="34" t="inlineStr">
        <is>
          <t>7.ยา HCTZ เป็นยาที่จัดอยู่ใน BSC class 3 หมายถึงอะไร</t>
        </is>
      </c>
      <c r="C84" s="35" t="n"/>
      <c r="D84" s="34" t="inlineStr">
        <is>
          <t>Vitamin C 500 mg OD</t>
        </is>
      </c>
      <c r="E84" s="34" t="inlineStr">
        <is>
          <t>Pyridoxine 50 mg OD</t>
        </is>
      </c>
      <c r="F84" s="34" t="inlineStr">
        <is>
          <t>Hydroxyurea 500 mg OD</t>
        </is>
      </c>
      <c r="G84" s="34" t="inlineStr">
        <is>
          <t>Blood transfusion (Packed Red Cells)</t>
        </is>
      </c>
      <c r="H84" s="34" t="inlineStr">
        <is>
          <t>Ferrous fumarate 200 mg TID</t>
        </is>
      </c>
      <c r="I84" s="33" t="inlineStr">
        <is>
          <t>1</t>
        </is>
      </c>
      <c r="J84" s="34"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35" t="n"/>
      <c r="L84" s="34" t="inlineStr">
        <is>
          <t>Anemia</t>
        </is>
      </c>
      <c r="M84" s="35" t="inlineStr">
        <is>
          <t>Clinic</t>
        </is>
      </c>
      <c r="N84" s="34" t="inlineStr">
        <is>
          <t>ข้อ 4 (PLE_CC1_Key_Rx20_UBU.md)</t>
        </is>
      </c>
      <c r="O84" s="35" t="inlineStr">
        <is>
          <t>Mock</t>
        </is>
      </c>
      <c r="P84" s="35" t="inlineStr">
        <is>
          <t>Mock Rx20 UBU</t>
        </is>
      </c>
    </row>
    <row r="85" ht="13.2" customHeight="1" s="49">
      <c r="A85" s="33" t="n">
        <v>83</v>
      </c>
      <c r="B85" s="34" t="inlineStr">
        <is>
          <t>8.ยา HCTZ เป็นยาที่ต้องควบคุมคุณภาพ ตาม USP ข้อใด</t>
        </is>
      </c>
      <c r="C85" s="35" t="n"/>
      <c r="D85" s="34" t="inlineStr">
        <is>
          <t>Blood transfusion (Packed Red Cells)</t>
        </is>
      </c>
      <c r="E85" s="34" t="inlineStr">
        <is>
          <t>Ferrous fumarate 200 mg TID</t>
        </is>
      </c>
      <c r="F85" s="34" t="inlineStr">
        <is>
          <t>Folic acid 5 mg OD</t>
        </is>
      </c>
      <c r="G85" s="34" t="inlineStr">
        <is>
          <t>Vitamin B12 1000 mcg IM</t>
        </is>
      </c>
      <c r="H85" s="34" t="inlineStr">
        <is>
          <t>Deferoxamine 500 mg SC</t>
        </is>
      </c>
      <c r="I85" s="33" t="inlineStr">
        <is>
          <t>1</t>
        </is>
      </c>
      <c r="J8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35" t="n"/>
      <c r="L85" s="34" t="inlineStr">
        <is>
          <t>Anemia</t>
        </is>
      </c>
      <c r="M85" s="35" t="inlineStr">
        <is>
          <t>Clinic</t>
        </is>
      </c>
      <c r="N85" s="34" t="inlineStr">
        <is>
          <t>ข้อ 5 (PLE_CC1_Key_Rx20_UBU.md)</t>
        </is>
      </c>
      <c r="O85" s="35" t="inlineStr">
        <is>
          <t>Mock</t>
        </is>
      </c>
      <c r="P85" s="35" t="inlineStr">
        <is>
          <t>Mock Rx20 UBU</t>
        </is>
      </c>
    </row>
    <row r="86" ht="13.2" customHeight="1" s="49">
      <c r="A86" s="33" t="n">
        <v>84</v>
      </c>
      <c r="B86" s="34" t="inlineStr">
        <is>
          <t>ปรับขนาด HCTZ ขึ้น</t>
        </is>
      </c>
      <c r="C86" s="35" t="n"/>
      <c r="D86" s="34" t="inlineStr">
        <is>
          <t>Vitamin B12 1000 mcg IM</t>
        </is>
      </c>
      <c r="E86" s="34" t="inlineStr">
        <is>
          <t>Deferoxamine 500 mg SC</t>
        </is>
      </c>
      <c r="F86" s="34" t="inlineStr">
        <is>
          <t>Erythropoietin 4000 units SC</t>
        </is>
      </c>
      <c r="G86" s="34" t="inlineStr">
        <is>
          <t>Ferrous sulfate 300 mg TID</t>
        </is>
      </c>
      <c r="H86" s="34" t="inlineStr">
        <is>
          <t>Vitamin C 500 mg OD</t>
        </is>
      </c>
      <c r="I86" s="33" t="inlineStr">
        <is>
          <t>1</t>
        </is>
      </c>
      <c r="J86" s="34"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35" t="n"/>
      <c r="L86" s="34" t="inlineStr">
        <is>
          <t>Anemia</t>
        </is>
      </c>
      <c r="M86" s="35" t="inlineStr">
        <is>
          <t>Clinic</t>
        </is>
      </c>
      <c r="N86" s="34" t="inlineStr">
        <is>
          <t>ข้อ 3 (PLE_CC1_Key_Rx20_UBU.md)</t>
        </is>
      </c>
      <c r="O86" s="35" t="inlineStr">
        <is>
          <t>Mock</t>
        </is>
      </c>
      <c r="P86" s="35" t="inlineStr">
        <is>
          <t>Mock Rx20 UBU</t>
        </is>
      </c>
    </row>
    <row r="87" ht="13.2" customHeight="1" s="49">
      <c r="A87" s="33" t="n">
        <v>85</v>
      </c>
      <c r="B87" s="34" t="inlineStr">
        <is>
          <t>ferrous sulfate</t>
        </is>
      </c>
      <c r="C87" s="35" t="n"/>
      <c r="D87" s="34" t="inlineStr">
        <is>
          <t>Ferrous sulfate 300 mg TID</t>
        </is>
      </c>
      <c r="E87" s="34" t="inlineStr">
        <is>
          <t>Vitamin C 500 mg OD</t>
        </is>
      </c>
      <c r="F87" s="34" t="inlineStr">
        <is>
          <t>Pyridoxine 50 mg OD</t>
        </is>
      </c>
      <c r="G87" s="34" t="inlineStr">
        <is>
          <t>Hydroxyurea 500 mg OD</t>
        </is>
      </c>
      <c r="H87" s="34" t="inlineStr">
        <is>
          <t>Blood transfusion (Packed Red Cells)</t>
        </is>
      </c>
      <c r="I87" s="33" t="inlineStr">
        <is>
          <t>1</t>
        </is>
      </c>
      <c r="J87" s="34"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35" t="n"/>
      <c r="L87" s="34" t="inlineStr">
        <is>
          <t>Anemia</t>
        </is>
      </c>
      <c r="M87" s="35" t="inlineStr">
        <is>
          <t>Clinic</t>
        </is>
      </c>
      <c r="N87" s="34" t="inlineStr">
        <is>
          <t>ข้อ 3 (PLE_CC1_Key_Rx20_UBU.md)</t>
        </is>
      </c>
      <c r="O87" s="35" t="inlineStr">
        <is>
          <t>Mock</t>
        </is>
      </c>
      <c r="P87" s="35" t="inlineStr">
        <is>
          <t>Mock Rx20 UBU</t>
        </is>
      </c>
    </row>
    <row r="88" ht="13.2" customHeight="1" s="49">
      <c r="A88" s="33" t="n">
        <v>86</v>
      </c>
      <c r="B88" s="34" t="inlineStr">
        <is>
          <t>ferrous anhydrous sulphate ซึ่งตามคำแนะนำถ้าผู้ป่วยมี Hb&lt;10 g/dl สามารถพิจารณาให้ ESA ได้</t>
        </is>
      </c>
      <c r="C88" s="35" t="n"/>
      <c r="D88" s="34" t="inlineStr">
        <is>
          <t>Hydroxyurea 500 mg OD</t>
        </is>
      </c>
      <c r="E88" s="34" t="inlineStr">
        <is>
          <t>Blood transfusion (Packed Red Cells)</t>
        </is>
      </c>
      <c r="F88" s="34" t="inlineStr">
        <is>
          <t>Ferrous fumarate 200 mg TID</t>
        </is>
      </c>
      <c r="G88" s="34" t="inlineStr">
        <is>
          <t>Folic acid 5 mg OD</t>
        </is>
      </c>
      <c r="H88" s="34" t="inlineStr">
        <is>
          <t>Vitamin B12 1000 mcg IM</t>
        </is>
      </c>
      <c r="I88" s="33" t="inlineStr">
        <is>
          <t>5</t>
        </is>
      </c>
      <c r="J88" s="34" t="inlineStr">
        <is>
          <t>✅ คำตอบที่ถูกต้อง: ข้อ จ.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35" t="n"/>
      <c r="L88" s="34" t="inlineStr">
        <is>
          <t>Anemia</t>
        </is>
      </c>
      <c r="M88" s="35" t="inlineStr">
        <is>
          <t>Clinic</t>
        </is>
      </c>
      <c r="N88" s="34" t="inlineStr">
        <is>
          <t>ข้อ 5 (PLE_CC1_Key_Rx20_UBU.md)</t>
        </is>
      </c>
      <c r="O88" s="35" t="inlineStr">
        <is>
          <t>Mock</t>
        </is>
      </c>
      <c r="P88" s="35" t="inlineStr">
        <is>
          <t>Mock Rx20 UBU</t>
        </is>
      </c>
    </row>
    <row r="89" ht="13.2" customHeight="1" s="49">
      <c r="A89" s="33" t="n">
        <v>87</v>
      </c>
      <c r="B89" s="34" t="inlineStr">
        <is>
          <t>ผู้ป่วยต้องรับการรักษาแบบใดเพื่อรักษาภาวะโลหิตจาง</t>
        </is>
      </c>
      <c r="C89" s="35" t="n"/>
      <c r="D89" s="34" t="inlineStr">
        <is>
          <t>Folic acid 5 mg OD</t>
        </is>
      </c>
      <c r="E89" s="34" t="inlineStr">
        <is>
          <t>Vitamin B12 1000 mcg IM</t>
        </is>
      </c>
      <c r="F89" s="34" t="inlineStr">
        <is>
          <t>Deferoxamine 500 mg SC</t>
        </is>
      </c>
      <c r="G89" s="34" t="inlineStr">
        <is>
          <t>Erythropoietin 4000 units SC</t>
        </is>
      </c>
      <c r="H89" s="34" t="inlineStr">
        <is>
          <t>Ferrous sulfate 300 mg TID</t>
        </is>
      </c>
      <c r="I89" s="33" t="inlineStr">
        <is>
          <t>1</t>
        </is>
      </c>
      <c r="J8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35" t="n"/>
      <c r="L89" s="34" t="inlineStr">
        <is>
          <t>Anemia</t>
        </is>
      </c>
      <c r="M89" s="35" t="inlineStr">
        <is>
          <t>Clinic</t>
        </is>
      </c>
      <c r="N89" s="34" t="inlineStr">
        <is>
          <t>ข้อ 7 (PLE_CC1_Key_Rx20_UBU.md)</t>
        </is>
      </c>
      <c r="O89" s="35" t="inlineStr">
        <is>
          <t>Mock</t>
        </is>
      </c>
      <c r="P89" s="35" t="inlineStr">
        <is>
          <t>Mock Rx20 UBU</t>
        </is>
      </c>
    </row>
    <row r="90" ht="13.2" customHeight="1" s="49">
      <c r="A90" s="33" t="n">
        <v>88</v>
      </c>
      <c r="B90" s="34" t="inlineStr">
        <is>
          <t>เพิ่มขนาดยา HCTZ</t>
        </is>
      </c>
      <c r="C90" s="35" t="n"/>
      <c r="D90" s="34" t="inlineStr">
        <is>
          <t>Erythropoietin 4000 units SC</t>
        </is>
      </c>
      <c r="E90" s="34" t="inlineStr">
        <is>
          <t>Ferrous sulfate 300 mg TID</t>
        </is>
      </c>
      <c r="F90" s="34" t="inlineStr">
        <is>
          <t>Vitamin C 500 mg OD</t>
        </is>
      </c>
      <c r="G90" s="34" t="inlineStr">
        <is>
          <t>Pyridoxine 50 mg OD</t>
        </is>
      </c>
      <c r="H90" s="34" t="inlineStr">
        <is>
          <t>Hydroxyurea 500 mg OD</t>
        </is>
      </c>
      <c r="I90" s="33" t="inlineStr">
        <is>
          <t>1</t>
        </is>
      </c>
      <c r="J9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35" t="n"/>
      <c r="L90" s="34" t="inlineStr">
        <is>
          <t>Anemia</t>
        </is>
      </c>
      <c r="M90" s="35" t="inlineStr">
        <is>
          <t>Clinic</t>
        </is>
      </c>
      <c r="N90" s="34" t="inlineStr">
        <is>
          <t>ข้อ 1 (PLE_CC1_Key_Rx20_UBU.md)</t>
        </is>
      </c>
      <c r="O90" s="35" t="inlineStr">
        <is>
          <t>Mock</t>
        </is>
      </c>
      <c r="P90" s="35" t="inlineStr">
        <is>
          <t>Mock Rx20 UBU</t>
        </is>
      </c>
    </row>
    <row r="91" ht="13.2" customHeight="1" s="49">
      <c r="A91" s="33" t="n">
        <v>89</v>
      </c>
      <c r="B91" s="34" t="inlineStr">
        <is>
          <t>60. สารพฤกษาเคมีที่มีผลรบกวนการดูดซึมธาตุเหล็ก</t>
        </is>
      </c>
      <c r="C91" s="35" t="n"/>
      <c r="D91" s="34" t="inlineStr">
        <is>
          <t>Pyridoxine 50 mg OD</t>
        </is>
      </c>
      <c r="E91" s="34" t="inlineStr">
        <is>
          <t>Hydroxyurea 500 mg OD</t>
        </is>
      </c>
      <c r="F91" s="34" t="inlineStr">
        <is>
          <t>Blood transfusion (Packed Red Cells)</t>
        </is>
      </c>
      <c r="G91" s="34" t="inlineStr">
        <is>
          <t>Ferrous fumarate 200 mg TID</t>
        </is>
      </c>
      <c r="H91" s="34" t="inlineStr">
        <is>
          <t>Folic acid 5 mg OD</t>
        </is>
      </c>
      <c r="I91" s="33" t="inlineStr">
        <is>
          <t>1</t>
        </is>
      </c>
      <c r="J91" s="34" t="inlineStr">
        <is>
          <t>✅ คำตอบที่ถูกต้อง: ข้อ ก. Pyridoxine 50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35" t="n"/>
      <c r="L91" s="34" t="inlineStr">
        <is>
          <t>Anemia</t>
        </is>
      </c>
      <c r="M91" s="35" t="inlineStr">
        <is>
          <t>Clinic</t>
        </is>
      </c>
      <c r="N91" s="34" t="inlineStr">
        <is>
          <t>ข้อ 5 (PLE_CC1_Key_Rx20_UBU.md)</t>
        </is>
      </c>
      <c r="O91" s="35" t="inlineStr">
        <is>
          <t>Mock</t>
        </is>
      </c>
      <c r="P91" s="35" t="inlineStr">
        <is>
          <t>Mock Rx20 UBU</t>
        </is>
      </c>
    </row>
    <row r="92" ht="13.2" customHeight="1" s="49">
      <c r="A92" s="33" t="n">
        <v>90</v>
      </c>
      <c r="B92" s="34" t="inlineStr">
        <is>
          <t>โรคโลหิตจางธาลัสซีเมีย เกิดจากความผิดปกติใด</t>
        </is>
      </c>
      <c r="C92" s="35" t="n"/>
      <c r="D92" s="34" t="inlineStr">
        <is>
          <t>เกิดจากการขาดฮอร_โมน Erythropoietin ทำให$การสร$างเม็ดเลือดแดงไมGสมบูรณ_</t>
        </is>
      </c>
      <c r="E92" s="34" t="inlineStr">
        <is>
          <t>เกิดจากการขาดเหล็กทำให$การสร$างเม็ดเลือดแดงไมGสมบูรณ_</t>
        </is>
      </c>
      <c r="F92" s="34" t="inlineStr">
        <is>
          <t>เกิดจากการขาด Cyanocobalamin ทำให$การสร$างเม็ดเลือดแดงไมGสมบูรณ_</t>
        </is>
      </c>
      <c r="G92" s="34" t="inlineStr">
        <is>
          <t>เกิดจากการสร$างสาย Hb ที่ผิดปกติ</t>
        </is>
      </c>
      <c r="H92" s="34" t="inlineStr">
        <is>
          <t>เกิดจากรGางกายมีภาวะพรGองเอนไซม_ G6PD Globin ของ Hb (Heme+Globin)</t>
        </is>
      </c>
      <c r="I92" s="33" t="inlineStr">
        <is>
          <t>2</t>
        </is>
      </c>
      <c r="J92" s="34" t="inlineStr">
        <is>
          <t>✅ คำตอบที่ถูกต้อง: ข้อ ข. เกิดจากการขาดเหล็กทำให$การสร$างเม็ดเลือดแดงไมGสมบูรณ_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35" t="n"/>
      <c r="L92" s="34" t="inlineStr">
        <is>
          <t>Anemia</t>
        </is>
      </c>
      <c r="M92" s="35" t="inlineStr">
        <is>
          <t>Clinic</t>
        </is>
      </c>
      <c r="N92" s="34" t="inlineStr">
        <is>
          <t>ข้อ 82 (PLE_CC1_Key_Rx20_UBU.md)</t>
        </is>
      </c>
      <c r="O92" s="35" t="inlineStr">
        <is>
          <t>Mock</t>
        </is>
      </c>
      <c r="P92" s="35" t="inlineStr">
        <is>
          <t>Mock Rx20 UBU</t>
        </is>
      </c>
    </row>
    <row r="93" ht="13.2" customHeight="1" s="49">
      <c r="A93" s="33" t="n">
        <v>91</v>
      </c>
      <c r="B93" s="34" t="inlineStr">
        <is>
          <t>การวินิจฉัยภาวะโลหิตจางธาลัสซีเมียวินิจฉัยจากอะไร</t>
        </is>
      </c>
      <c r="C93" s="35" t="n"/>
      <c r="D93" s="34" t="inlineStr">
        <is>
          <t>CBC</t>
        </is>
      </c>
      <c r="E93" s="34" t="inlineStr">
        <is>
          <t>% Iron</t>
        </is>
      </c>
      <c r="F93" s="34" t="inlineStr">
        <is>
          <t>Hb typing</t>
        </is>
      </c>
      <c r="G93" s="34" t="inlineStr">
        <is>
          <t>PBS (Peripheral blood smear)</t>
        </is>
      </c>
      <c r="H93" s="34" t="inlineStr">
        <is>
          <t>ขอแย5งนะคะ คิดว=าควรตอบ ค. Hb typing</t>
        </is>
      </c>
      <c r="I93" s="33" t="inlineStr">
        <is>
          <t>2</t>
        </is>
      </c>
      <c r="J93" s="34" t="inlineStr">
        <is>
          <t>✅ คำตอบที่ถูกต้อง: ข้อ ข. % Iron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35" t="n"/>
      <c r="L93" s="34" t="inlineStr">
        <is>
          <t>Anemia</t>
        </is>
      </c>
      <c r="M93" s="35" t="inlineStr">
        <is>
          <t>Clinic</t>
        </is>
      </c>
      <c r="N93" s="34" t="inlineStr">
        <is>
          <t>ข้อ 83 (PLE_CC1_Key_Rx20_UBU.md)</t>
        </is>
      </c>
      <c r="O93" s="35" t="inlineStr">
        <is>
          <t>Mock</t>
        </is>
      </c>
      <c r="P93" s="35" t="inlineStr">
        <is>
          <t>Mock Rx20 UBU</t>
        </is>
      </c>
    </row>
    <row r="94" ht="13.2" customHeight="1" s="49">
      <c r="A94" s="33" t="n">
        <v>92</v>
      </c>
      <c r="B94" s="34" t="inlineStr">
        <is>
          <t>Desogestrel สามารถลดการบวมน้ำได้เนื่องจากเป็นอนุพันธ์ของ spironoolactone</t>
        </is>
      </c>
      <c r="C94" s="35" t="n"/>
      <c r="D94" s="34" t="inlineStr">
        <is>
          <t>Vitamin C 500 mg OD</t>
        </is>
      </c>
      <c r="E94" s="34" t="inlineStr">
        <is>
          <t>Pyridoxine 50 mg OD</t>
        </is>
      </c>
      <c r="F94" s="34" t="inlineStr">
        <is>
          <t>Hydroxyurea 500 mg OD</t>
        </is>
      </c>
      <c r="G94" s="34" t="inlineStr">
        <is>
          <t>Blood transfusion (Packed Red Cells)</t>
        </is>
      </c>
      <c r="H94" s="34" t="inlineStr">
        <is>
          <t>Ferrous fumarate 200 mg TID</t>
        </is>
      </c>
      <c r="I94" s="33" t="inlineStr">
        <is>
          <t>4</t>
        </is>
      </c>
      <c r="J94" s="34" t="inlineStr">
        <is>
          <t>✅ คำตอบที่ถูกต้อง: ข้อ ง.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35" t="n"/>
      <c r="L94" s="34" t="inlineStr">
        <is>
          <t>Anemia</t>
        </is>
      </c>
      <c r="M94" s="35" t="inlineStr">
        <is>
          <t>Clinic</t>
        </is>
      </c>
      <c r="N94" s="34" t="inlineStr">
        <is>
          <t>ข้อ 3 (PLE_CC1_Key_Rx20_UBU.md)</t>
        </is>
      </c>
      <c r="O94" s="35" t="inlineStr">
        <is>
          <t>Mock</t>
        </is>
      </c>
      <c r="P94" s="35" t="inlineStr">
        <is>
          <t>Mock Rx20 UBU</t>
        </is>
      </c>
    </row>
    <row r="95" ht="13.2" customHeight="1" s="49">
      <c r="A95" s="33" t="n">
        <v>93</v>
      </c>
      <c r="B95" s="34" t="inlineStr">
        <is>
          <t>HCTZ และ spironolactone</t>
        </is>
      </c>
      <c r="C95" s="35" t="n"/>
      <c r="D95" s="34" t="inlineStr">
        <is>
          <t>Blood transfusion (Packed Red Cells)</t>
        </is>
      </c>
      <c r="E95" s="34" t="inlineStr">
        <is>
          <t>Ferrous fumarate 200 mg TID</t>
        </is>
      </c>
      <c r="F95" s="34" t="inlineStr">
        <is>
          <t>Folic acid 5 mg OD</t>
        </is>
      </c>
      <c r="G95" s="34" t="inlineStr">
        <is>
          <t>Vitamin B12 1000 mcg IM</t>
        </is>
      </c>
      <c r="H95" s="34" t="inlineStr">
        <is>
          <t>Deferoxamine 500 mg SC</t>
        </is>
      </c>
      <c r="I95" s="33" t="inlineStr">
        <is>
          <t>1</t>
        </is>
      </c>
      <c r="J9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35" t="n"/>
      <c r="L95" s="34" t="inlineStr">
        <is>
          <t>Anemia</t>
        </is>
      </c>
      <c r="M95" s="35" t="inlineStr">
        <is>
          <t>Clinic</t>
        </is>
      </c>
      <c r="N95" s="34" t="inlineStr">
        <is>
          <t>ข้อ 2 (PLE_CC1_Key_Rx20_UBU.md)</t>
        </is>
      </c>
      <c r="O95" s="35" t="inlineStr">
        <is>
          <t>Mock</t>
        </is>
      </c>
      <c r="P95" s="35" t="inlineStr">
        <is>
          <t>Mock Rx20 UBU</t>
        </is>
      </c>
    </row>
    <row r="96" ht="13.2" customHeight="1" s="49">
      <c r="A96" s="33" t="n">
        <v>94</v>
      </c>
      <c r="B96" s="34" t="inlineStr">
        <is>
          <t>HCTZ https://www.livestrong.com/article/313917-calcium-channel-blockers-gerd/</t>
        </is>
      </c>
      <c r="C96" s="35" t="n"/>
      <c r="D96" s="34" t="inlineStr">
        <is>
          <t>Vitamin B12 1000 mcg IM</t>
        </is>
      </c>
      <c r="E96" s="34" t="inlineStr">
        <is>
          <t>Deferoxamine 500 mg SC</t>
        </is>
      </c>
      <c r="F96" s="34" t="inlineStr">
        <is>
          <t>Erythropoietin 4000 units SC</t>
        </is>
      </c>
      <c r="G96" s="34" t="inlineStr">
        <is>
          <t>Ferrous sulfate 300 mg TID</t>
        </is>
      </c>
      <c r="H96" s="34" t="inlineStr">
        <is>
          <t>Vitamin C 500 mg OD</t>
        </is>
      </c>
      <c r="I96" s="33" t="inlineStr">
        <is>
          <t>5</t>
        </is>
      </c>
      <c r="J96" s="34"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35" t="n"/>
      <c r="L96" s="34" t="inlineStr">
        <is>
          <t>Anemia</t>
        </is>
      </c>
      <c r="M96" s="35" t="inlineStr">
        <is>
          <t>Clinic</t>
        </is>
      </c>
      <c r="N96" s="34" t="inlineStr">
        <is>
          <t>ข้อ 5 (PLE_CC1_Key_Rx20_UBU.md)</t>
        </is>
      </c>
      <c r="O96" s="35" t="inlineStr">
        <is>
          <t>Mock</t>
        </is>
      </c>
      <c r="P96" s="35" t="inlineStr">
        <is>
          <t>Mock Rx20 UBU</t>
        </is>
      </c>
    </row>
    <row r="97" ht="13.2" customHeight="1" s="49">
      <c r="A97" s="33" t="n">
        <v>95</v>
      </c>
      <c r="B97" s="34" t="inlineStr">
        <is>
          <t>Ferrous sulfate 200 mg 1 tab tid 90</t>
        </is>
      </c>
      <c r="C97" s="35" t="n"/>
      <c r="D97" s="34" t="inlineStr">
        <is>
          <t>Ferrous sulfate 300 mg TID</t>
        </is>
      </c>
      <c r="E97" s="34" t="inlineStr">
        <is>
          <t>Vitamin C 500 mg OD</t>
        </is>
      </c>
      <c r="F97" s="34" t="inlineStr">
        <is>
          <t>Pyridoxine 50 mg OD</t>
        </is>
      </c>
      <c r="G97" s="34" t="inlineStr">
        <is>
          <t>Hydroxyurea 500 mg OD</t>
        </is>
      </c>
      <c r="H97" s="34" t="inlineStr">
        <is>
          <t>Blood transfusion (Packed Red Cells)</t>
        </is>
      </c>
      <c r="I97" s="33" t="inlineStr">
        <is>
          <t>1</t>
        </is>
      </c>
      <c r="J97" s="34"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35" t="n"/>
      <c r="L97" s="34" t="inlineStr">
        <is>
          <t>Anemia</t>
        </is>
      </c>
      <c r="M97" s="35" t="inlineStr">
        <is>
          <t>Clinic</t>
        </is>
      </c>
      <c r="N97" s="34" t="inlineStr">
        <is>
          <t>ข้อ 5 (PLE_CC1_Key_Rx20_UBU.md)</t>
        </is>
      </c>
      <c r="O97" s="35" t="inlineStr">
        <is>
          <t>Mock</t>
        </is>
      </c>
      <c r="P97" s="35" t="inlineStr">
        <is>
          <t>Mock Rx20 UBU</t>
        </is>
      </c>
    </row>
    <row r="98" ht="13.2" customHeight="1" s="49">
      <c r="A98" s="33" t="n">
        <v>96</v>
      </c>
      <c r="B98" s="34" t="inlineStr">
        <is>
          <t>Hb &lt; 13 หรือ Hct &lt; 41% ในผู้ชาย</t>
        </is>
      </c>
      <c r="C98" s="35" t="n"/>
      <c r="D98" s="34" t="inlineStr">
        <is>
          <t>Hydroxyurea 500 mg OD</t>
        </is>
      </c>
      <c r="E98" s="34" t="inlineStr">
        <is>
          <t>Blood transfusion (Packed Red Cells)</t>
        </is>
      </c>
      <c r="F98" s="34" t="inlineStr">
        <is>
          <t>Ferrous fumarate 200 mg TID</t>
        </is>
      </c>
      <c r="G98" s="34" t="inlineStr">
        <is>
          <t>Folic acid 5 mg OD</t>
        </is>
      </c>
      <c r="H98" s="34" t="inlineStr">
        <is>
          <t>Vitamin B12 1000 mcg IM</t>
        </is>
      </c>
      <c r="I98" s="33" t="inlineStr">
        <is>
          <t>1</t>
        </is>
      </c>
      <c r="J98" s="34"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35" t="n"/>
      <c r="L98" s="34" t="inlineStr">
        <is>
          <t>Anemia</t>
        </is>
      </c>
      <c r="M98" s="35" t="inlineStr">
        <is>
          <t>Clinic</t>
        </is>
      </c>
      <c r="N98" s="34" t="inlineStr">
        <is>
          <t>ข้อ 1 (PLE_CC1_Key_Rx20_UBU.md)</t>
        </is>
      </c>
      <c r="O98" s="35" t="inlineStr">
        <is>
          <t>Mock</t>
        </is>
      </c>
      <c r="P98" s="35" t="inlineStr">
        <is>
          <t>Mock Rx20 UBU</t>
        </is>
      </c>
    </row>
    <row r="99" ht="13.2" customHeight="1" s="49">
      <c r="A99" s="33" t="n">
        <v>97</v>
      </c>
      <c r="B99" s="34"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35" t="n"/>
      <c r="D99" s="34" t="inlineStr">
        <is>
          <t>เหนื่อย</t>
        </is>
      </c>
      <c r="E99" s="34" t="inlineStr">
        <is>
          <t>ใจสั่น</t>
        </is>
      </c>
      <c r="F99" s="34" t="inlineStr">
        <is>
          <t>ชาปลายเท้า</t>
        </is>
      </c>
      <c r="G99" s="34" t="inlineStr">
        <is>
          <t>ปวดศีรษะ</t>
        </is>
      </c>
      <c r="H99" s="34"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33" t="inlineStr">
        <is>
          <t>2</t>
        </is>
      </c>
      <c r="J99" s="34" t="inlineStr">
        <is>
          <t>✅ คำตอบที่ถูกต้อง: ข้อ ข. ใจสั่น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35" t="n"/>
      <c r="L99" s="34" t="inlineStr">
        <is>
          <t>Anemia</t>
        </is>
      </c>
      <c r="M99" s="35" t="inlineStr">
        <is>
          <t>Clinic</t>
        </is>
      </c>
      <c r="N99" s="34" t="inlineStr">
        <is>
          <t>ข้อ 4 (PLE_CC1_Key_Rx20_UBU.md)</t>
        </is>
      </c>
      <c r="O99" s="35" t="inlineStr">
        <is>
          <t>Mock</t>
        </is>
      </c>
      <c r="P99" s="35" t="inlineStr">
        <is>
          <t>Mock Rx20 UBU</t>
        </is>
      </c>
    </row>
    <row r="100" ht="13.2" customHeight="1" s="49">
      <c r="A100" t="n">
        <v>98</v>
      </c>
      <c r="B100" t="inlineStr">
        <is>
          <t>Lab ใดที่ไม่บ่งบอกภาวะ Iron deficiency anemia</t>
        </is>
      </c>
      <c r="D100" t="inlineStr">
        <is>
          <t>MCV</t>
        </is>
      </c>
      <c r="E100" t="inlineStr">
        <is>
          <t>Ferritin</t>
        </is>
      </c>
      <c r="F100" t="inlineStr">
        <is>
          <t>TSAT</t>
        </is>
      </c>
      <c r="G100" t="inlineStr">
        <is>
          <t>TIBC</t>
        </is>
      </c>
      <c r="H100" t="inlineStr">
        <is>
          <t>Reticulocyte count</t>
        </is>
      </c>
      <c r="I100" t="inlineStr">
        <is>
          <t>1</t>
        </is>
      </c>
      <c r="J100"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6 (PLE_CC1_2560 22 April Set 1.md)</t>
        </is>
      </c>
    </row>
    <row r="101" ht="13.2" customHeight="1" s="49">
      <c r="A101" t="n">
        <v>99</v>
      </c>
      <c r="B101"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D101" t="inlineStr">
        <is>
          <t>Normochromic normocytic anemia</t>
        </is>
      </c>
      <c r="E101" t="inlineStr">
        <is>
          <t>Normochromic microcytic anemia</t>
        </is>
      </c>
      <c r="F101" t="inlineStr">
        <is>
          <t>Hypochromic normocytic anemia</t>
        </is>
      </c>
      <c r="G101" t="inlineStr">
        <is>
          <t>Hypochromic microcytic anemia</t>
        </is>
      </c>
      <c r="H101" t="inlineStr">
        <is>
          <t>Hyperchromic macrocytic anemia</t>
        </is>
      </c>
      <c r="I101" t="inlineStr">
        <is>
          <t>1</t>
        </is>
      </c>
      <c r="J101"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1" t="inlineStr">
        <is>
          <t>Hypertension</t>
        </is>
      </c>
      <c r="M101" t="inlineStr">
        <is>
          <t>Clinic</t>
        </is>
      </c>
      <c r="N101" t="inlineStr">
        <is>
          <t>ข้อ 31 (Pharmtutor_2024_Set2.md)</t>
        </is>
      </c>
    </row>
    <row r="102" ht="13.2" customHeight="1" s="49">
      <c r="A102" t="n">
        <v>100</v>
      </c>
      <c r="B102" t="inlineStr">
        <is>
          <t>โรคทางระบบเลือด</t>
        </is>
      </c>
      <c r="D102" t="inlineStr">
        <is>
          <t>ข้อใดไม่ใช่ปัญหาของผู้ป่วยรายนี้</t>
        </is>
      </c>
      <c r="E102" t="inlineStr">
        <is>
          <t>Uncontrolled hypertension</t>
        </is>
      </c>
      <c r="F102" t="inlineStr">
        <is>
          <t>Anemia</t>
        </is>
      </c>
      <c r="G102" t="inlineStr">
        <is>
          <t>Acidosis</t>
        </is>
      </c>
      <c r="H102" t="inlineStr">
        <is>
          <t>Hyperkalemia</t>
        </is>
      </c>
      <c r="I102" t="inlineStr">
        <is>
          <t>1</t>
        </is>
      </c>
      <c r="J102"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12 (PLE_CC1_Practice_Exam.md)</t>
        </is>
      </c>
    </row>
    <row r="103" ht="13.2" customHeight="1" s="49">
      <c r="A103" t="n">
        <v>101</v>
      </c>
      <c r="B103"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D103" t="inlineStr">
        <is>
          <t>0.60 ml/hr</t>
        </is>
      </c>
      <c r="E103" t="inlineStr">
        <is>
          <t>0.75 ml/hr</t>
        </is>
      </c>
      <c r="F103" t="inlineStr">
        <is>
          <t>0.80 ml/hr</t>
        </is>
      </c>
      <c r="G103" t="inlineStr">
        <is>
          <t>0.85 ml/hr</t>
        </is>
      </c>
      <c r="H103" t="inlineStr">
        <is>
          <t>0.90 ml/hr</t>
        </is>
      </c>
      <c r="I103" t="inlineStr">
        <is>
          <t>2</t>
        </is>
      </c>
      <c r="J103"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85 (PLE_CC1_Key_Rx20_UBU.md)</t>
        </is>
      </c>
    </row>
    <row r="104" ht="13.2" customHeight="1" s="49">
      <c r="A104" t="n">
        <v>102</v>
      </c>
      <c r="B104" t="inlineStr">
        <is>
          <t>หลังจากผู$ป&amp;วยได$รับยา Deferoxamine แล$วผู$ป&amp;วยมีป[สสาวะเปญนสีชมพูแดง ลักษณะดังกลGาวเกิดจากสาเหตุใด</t>
        </is>
      </c>
      <c r="D104" t="inlineStr">
        <is>
          <t>เปญนภาวะโรคของผู$ป&amp;วยอยูGแล$ว</t>
        </is>
      </c>
      <c r="E104" t="inlineStr">
        <is>
          <t>เปญนสีของ Deferoxamine ที่ขับออกมาทางป[สสาวะ</t>
        </is>
      </c>
      <c r="F104" t="inlineStr">
        <is>
          <t>เปญนสีของ Deferoxamine-Fe complex ที่ขับออกมาทางป[สสาวะ</t>
        </is>
      </c>
      <c r="G104" t="inlineStr">
        <is>
          <t>Amlodipine 5 mg OD</t>
        </is>
      </c>
      <c r="H104" t="inlineStr">
        <is>
          <t>Losartan 50 mg OD</t>
        </is>
      </c>
      <c r="I104" t="inlineStr">
        <is>
          <t>2</t>
        </is>
      </c>
      <c r="J104"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4" t="inlineStr">
        <is>
          <t>Hypertension</t>
        </is>
      </c>
      <c r="M104" t="inlineStr">
        <is>
          <t>Clinic</t>
        </is>
      </c>
      <c r="N104" t="inlineStr">
        <is>
          <t>ข้อ 86 (PLE_CC1_Key_Rx20_UBU.md)</t>
        </is>
      </c>
    </row>
    <row r="105" ht="13.2" customHeight="1" s="49">
      <c r="A105" t="n">
        <v>103</v>
      </c>
      <c r="B105" t="inlineStr">
        <is>
          <t>จากโครงสร$างของ Deferoxamine หมูGฟ[งก_ชันใดที่เข$าจับกับเหล็ก</t>
        </is>
      </c>
      <c r="D105" t="inlineStr">
        <is>
          <t>Nitro carbamate</t>
        </is>
      </c>
      <c r="E105" t="inlineStr">
        <is>
          <t>Nitro-carbonyl</t>
        </is>
      </c>
      <c r="F105" t="inlineStr">
        <is>
          <t>Enalapril 10 mg BID</t>
        </is>
      </c>
      <c r="G105" t="inlineStr">
        <is>
          <t>Hydrochlorothiazide 25 mg OD</t>
        </is>
      </c>
      <c r="H105" t="inlineStr">
        <is>
          <t>…Carbamate</t>
        </is>
      </c>
      <c r="I105" t="inlineStr">
        <is>
          <t>2</t>
        </is>
      </c>
      <c r="J10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5" t="inlineStr">
        <is>
          <t>Hypertension</t>
        </is>
      </c>
      <c r="M105" t="inlineStr">
        <is>
          <t>Clinic</t>
        </is>
      </c>
      <c r="N105" t="inlineStr">
        <is>
          <t>ข้อ 87 (PLE_CC1_Key_Rx20_UBU.md)</t>
        </is>
      </c>
    </row>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Q121"/>
  <sheetViews>
    <sheetView workbookViewId="0">
      <pane ySplit="2" topLeftCell="A108" activePane="bottomLeft" state="frozen"/>
      <selection pane="bottomLeft" activeCell="A3" sqref="A3:P121"/>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35" t="n"/>
      <c r="D3" s="34" t="inlineStr">
        <is>
          <t>HRIG คู่กับ tetanus วัคซีน</t>
        </is>
      </c>
      <c r="E3" s="34" t="inlineStr">
        <is>
          <t>ERIG คู่กับ tetanus วัคซีน</t>
        </is>
      </c>
      <c r="F3" s="34" t="inlineStr">
        <is>
          <t>HRIG คู่กับ pertussis วัคซีน</t>
        </is>
      </c>
      <c r="G3" s="34" t="inlineStr">
        <is>
          <t>HRIG คู่กับ ERIG</t>
        </is>
      </c>
      <c r="H3" s="34" t="inlineStr">
        <is>
          <t>ไม่ต้องฉีดเพิ่มแล้ว</t>
        </is>
      </c>
      <c r="I3" s="33" t="inlineStr">
        <is>
          <t>1</t>
        </is>
      </c>
      <c r="J3" s="34"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35" t="n"/>
      <c r="L3" s="34" t="inlineStr">
        <is>
          <t>EPI Vaccines</t>
        </is>
      </c>
      <c r="M3" s="35" t="inlineStr">
        <is>
          <t>Clinic</t>
        </is>
      </c>
      <c r="N3" s="34" t="inlineStr">
        <is>
          <t>ข้อ 1 Pharma Plus เล่มม่วง (เฉลยข้อ ก ข)</t>
        </is>
      </c>
      <c r="O3" s="35" t="inlineStr">
        <is>
          <t>Mock</t>
        </is>
      </c>
      <c r="P3" s="35" t="inlineStr">
        <is>
          <t>Pharma Plus เล่มม่วง</t>
        </is>
      </c>
    </row>
    <row r="4" ht="13.2" customHeight="1" s="49">
      <c r="A4" s="33" t="n">
        <v>2</v>
      </c>
      <c r="B4" s="34" t="inlineStr">
        <is>
          <t>วัคซีนพิษสุนัขบ้าเป็นเชื้อชนิดใด</t>
        </is>
      </c>
      <c r="C4" s="35" t="n"/>
      <c r="D4" s="34" t="inlineStr">
        <is>
          <t>Live attenuated vaccine</t>
        </is>
      </c>
      <c r="E4" s="34" t="inlineStr">
        <is>
          <t>Toxoids</t>
        </is>
      </c>
      <c r="F4" s="34" t="inlineStr">
        <is>
          <t>Killed vaccine</t>
        </is>
      </c>
      <c r="G4" s="34" t="inlineStr">
        <is>
          <t>Subunit</t>
        </is>
      </c>
      <c r="H4" s="34" t="inlineStr">
        <is>
          <t>Immunoglobulin</t>
        </is>
      </c>
      <c r="I4" s="33" t="inlineStr">
        <is>
          <t>1</t>
        </is>
      </c>
      <c r="J4" s="34"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35" t="n"/>
      <c r="L4" s="34" t="inlineStr">
        <is>
          <t>EPI Vaccines</t>
        </is>
      </c>
      <c r="M4" s="35" t="inlineStr">
        <is>
          <t>Clinic</t>
        </is>
      </c>
      <c r="N4" s="34" t="inlineStr">
        <is>
          <t>ข้อ 2 Pharma Plus เล่มม่วง (เฉลยข้อ ก)</t>
        </is>
      </c>
      <c r="O4" s="35" t="inlineStr">
        <is>
          <t>Mock</t>
        </is>
      </c>
      <c r="P4" s="35" t="inlineStr">
        <is>
          <t>Pharma Plus เล่มม่วง</t>
        </is>
      </c>
    </row>
    <row r="5" ht="13.2" customHeight="1" s="49">
      <c r="A5" s="33" t="n">
        <v>3</v>
      </c>
      <c r="B5" s="34" t="inlineStr">
        <is>
          <t>แม่ต้องพาลูกมาฉีดกี่ครั้ง</t>
        </is>
      </c>
      <c r="C5" s="35" t="n"/>
      <c r="D5" s="34" t="inlineStr">
        <is>
          <t>Montelukast 10 mg HS</t>
        </is>
      </c>
      <c r="E5" s="34" t="inlineStr">
        <is>
          <t>Hydroxyzine 25 mg HS</t>
        </is>
      </c>
      <c r="F5" s="34" t="inlineStr">
        <is>
          <t>Diphenhydramine 25 mg IV</t>
        </is>
      </c>
      <c r="G5" s="34" t="inlineStr">
        <is>
          <t>Cetirizine 10 mg OD</t>
        </is>
      </c>
      <c r="H5" s="34" t="inlineStr">
        <is>
          <t>Loratadine 10 mg OD</t>
        </is>
      </c>
      <c r="I5" s="33" t="inlineStr">
        <is>
          <t>4</t>
        </is>
      </c>
      <c r="J5" s="34"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5" t="n"/>
      <c r="L5" s="34" t="inlineStr">
        <is>
          <t>EPI Vaccines</t>
        </is>
      </c>
      <c r="M5" s="35" t="inlineStr">
        <is>
          <t>Clinic</t>
        </is>
      </c>
      <c r="N5" s="34" t="inlineStr">
        <is>
          <t>ข้อ 3 Pharma Plus เล่มม่วง (เฉลยข้อ ง)</t>
        </is>
      </c>
      <c r="O5" s="35" t="inlineStr">
        <is>
          <t>Mock</t>
        </is>
      </c>
      <c r="P5" s="35" t="inlineStr">
        <is>
          <t>Pharma Plus เล่มม่วง</t>
        </is>
      </c>
    </row>
    <row r="6" ht="13.2" customHeight="1" s="49">
      <c r="A6" s="33" t="n">
        <v>4</v>
      </c>
      <c r="B6" s="34" t="inlineStr">
        <is>
          <t>ถ้าครั้งที่ 2 ของการฉีดวัคซีน เด็กไม่สามารถมาตามตารางนัดได้ ข้อใดสามารถทำได้เพื่อให้เด็กมีภูมิคุ้มกันอยู่</t>
        </is>
      </c>
      <c r="C6" s="35" t="n"/>
      <c r="D6" s="34" t="inlineStr">
        <is>
          <t>ให้มารับการฉีดวัคซีนก่อนกำหนด 1 วัน</t>
        </is>
      </c>
      <c r="E6" s="34" t="inlineStr">
        <is>
          <t>ให้มารับการฉีดวัคซีนครั้งที่ 3 แทน</t>
        </is>
      </c>
      <c r="F6" s="34" t="inlineStr">
        <is>
          <t>เริ่มต้นการฉีดวัคซีนใหม่</t>
        </is>
      </c>
      <c r="G6" s="34" t="inlineStr">
        <is>
          <t>ให้มารับการฉีดวัคซีนหลังกำหนดให้เร็วที่สุด</t>
        </is>
      </c>
      <c r="H6" s="34" t="inlineStr">
        <is>
          <t>ให้มารับการฉีดวัคซีนหลังกำหนด 5 วัน</t>
        </is>
      </c>
      <c r="I6" s="33" t="inlineStr">
        <is>
          <t>4</t>
        </is>
      </c>
      <c r="J6" s="34"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ตามหลักการให้วัคซีนสากล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35" t="n"/>
      <c r="L6" s="34" t="inlineStr">
        <is>
          <t>EPI Vaccines</t>
        </is>
      </c>
      <c r="M6" s="35" t="inlineStr">
        <is>
          <t>Clinic</t>
        </is>
      </c>
      <c r="N6" s="34" t="inlineStr">
        <is>
          <t>ข้อ 4 Pharma Plus เล่มม่วง (เฉลยข้อ ง)</t>
        </is>
      </c>
      <c r="O6" s="35" t="inlineStr">
        <is>
          <t>Mock</t>
        </is>
      </c>
      <c r="P6" s="35" t="inlineStr">
        <is>
          <t>Pharma Plus เล่มม่วง</t>
        </is>
      </c>
    </row>
    <row r="7" ht="13.2" customHeight="1" s="49">
      <c r="A7" s="33" t="n">
        <v>5</v>
      </c>
      <c r="B7" s="34"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35" t="n"/>
      <c r="D7" s="34" t="inlineStr">
        <is>
          <t>ฉีดใหม่ทั้งชุด 5 เข็ม</t>
        </is>
      </c>
      <c r="E7" s="34" t="inlineStr">
        <is>
          <t>ไม่ต้องฉีดวัคซีน</t>
        </is>
      </c>
      <c r="F7" s="34" t="inlineStr">
        <is>
          <t>ฉีดซ้ำใหม่เพียงหนึ่งเข็ม</t>
        </is>
      </c>
      <c r="G7" s="34" t="inlineStr">
        <is>
          <t>ฉีดวัคซีนอีกสองเข็ม</t>
        </is>
      </c>
      <c r="H7" s="34" t="inlineStr">
        <is>
          <t>แล้วแต่กรณี</t>
        </is>
      </c>
      <c r="I7" s="33" t="inlineStr">
        <is>
          <t>3</t>
        </is>
      </c>
      <c r="J7" s="34"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35" t="n"/>
      <c r="L7" s="34" t="inlineStr">
        <is>
          <t>EPI Vaccines</t>
        </is>
      </c>
      <c r="M7" s="35" t="inlineStr">
        <is>
          <t>Clinic</t>
        </is>
      </c>
      <c r="N7" s="34" t="inlineStr">
        <is>
          <t>ข้อ 5 Pharma Plus เล่มม่วง (เฉลยข้อ ค)</t>
        </is>
      </c>
      <c r="O7" s="35" t="inlineStr">
        <is>
          <t>Mock</t>
        </is>
      </c>
      <c r="P7" s="35" t="inlineStr">
        <is>
          <t>Pharma Plus เล่มม่วง</t>
        </is>
      </c>
    </row>
    <row r="8" ht="13.2" customHeight="1" s="49">
      <c r="A8" s="33" t="n">
        <v>6</v>
      </c>
      <c r="B8" s="34" t="inlineStr">
        <is>
          <t>ข้อใดผิดเกี่ยวกับชีววัตถุ</t>
        </is>
      </c>
      <c r="C8" s="35" t="n"/>
      <c r="D8" s="34" t="inlineStr">
        <is>
          <t>เป็นวัตถุที่สังเคราะห์ทางเคมีได้ง่าย</t>
        </is>
      </c>
      <c r="E8" s="34" t="inlineStr">
        <is>
          <t>ตัวอย่างของชีววัตถุ คือ antitoxins , bacterial vaccines , blood products , hormone extracts</t>
        </is>
      </c>
      <c r="F8" s="34" t="inlineStr">
        <is>
          <t>Insulin จัดเป็นชีววัตถุ</t>
        </is>
      </c>
      <c r="G8" s="34" t="inlineStr">
        <is>
          <t>วัตถุที่ได้จากสิ่งมีชีวิตและใช้สำหรับป้องกันหรือรักษาโรค</t>
        </is>
      </c>
      <c r="H8" s="34" t="inlineStr">
        <is>
          <t>ไม่มีข้อผิด</t>
        </is>
      </c>
      <c r="I8" s="33" t="inlineStr">
        <is>
          <t>1</t>
        </is>
      </c>
      <c r="J8" s="34" t="inlineStr">
        <is>
          <t>✅ คำตอบที่ถูกต้อง: ข้อ ก. เป็นวัตถุที่สังเคราะห์ทางเคมีได้ง่าย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35" t="n"/>
      <c r="L8" s="34" t="inlineStr">
        <is>
          <t>Allergic rhinitis</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วัตถุประสงค์ในการเติม adjuvant คือข้อใด</t>
        </is>
      </c>
      <c r="C9" s="35" t="n"/>
      <c r="D9" s="34" t="inlineStr">
        <is>
          <t>เพื่อเพิ่มการละลาย</t>
        </is>
      </c>
      <c r="E9" s="34" t="inlineStr">
        <is>
          <t>ทำให้ไวรัสอ่อนฤทธิ์ลง</t>
        </is>
      </c>
      <c r="F9" s="34" t="inlineStr">
        <is>
          <t>เพื่อเพิ่มความคงตัว</t>
        </is>
      </c>
      <c r="G9" s="34" t="inlineStr">
        <is>
          <t>เพื่อเป็นสารต้านจุลชีพ</t>
        </is>
      </c>
      <c r="H9" s="34" t="inlineStr">
        <is>
          <t>เพื่อเพิ่มการตอบสนองต่อภูมิคุ้มกัน</t>
        </is>
      </c>
      <c r="I9" s="33" t="inlineStr">
        <is>
          <t>5</t>
        </is>
      </c>
      <c r="J9" s="34"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35" t="n"/>
      <c r="L9" s="34" t="inlineStr">
        <is>
          <t>EPI Vaccines</t>
        </is>
      </c>
      <c r="M9" s="35" t="inlineStr">
        <is>
          <t>Clinic</t>
        </is>
      </c>
      <c r="N9" s="34" t="inlineStr">
        <is>
          <t>ข้อ 7 Pharma Plus เล่มม่วง (เฉลยข้อ จ)</t>
        </is>
      </c>
      <c r="O9" s="35" t="inlineStr">
        <is>
          <t>Mock</t>
        </is>
      </c>
      <c r="P9" s="35" t="inlineStr">
        <is>
          <t>Pharma Plus เล่มม่วง</t>
        </is>
      </c>
    </row>
    <row r="10" ht="13.2" customHeight="1" s="49">
      <c r="A10" s="33" t="n">
        <v>8</v>
      </c>
      <c r="B10" s="34" t="inlineStr">
        <is>
          <t>หากท่านเป็นเภสัชกรณ์ ท่านจะเก็บวัคซีนใดในช่องแช่แข็ง เพื่อเพิ่มอายุยาให้นานขึ้น</t>
        </is>
      </c>
      <c r="C10" s="35" t="n"/>
      <c r="D10" s="34" t="inlineStr">
        <is>
          <t>DTP</t>
        </is>
      </c>
      <c r="E10" s="34" t="inlineStr">
        <is>
          <t>OPV</t>
        </is>
      </c>
      <c r="F10" s="34" t="inlineStr">
        <is>
          <t>HBV</t>
        </is>
      </c>
      <c r="G10" s="34" t="inlineStr">
        <is>
          <t>Typhoid vaccine</t>
        </is>
      </c>
      <c r="H10" s="34" t="inlineStr">
        <is>
          <t>Rabies vaccine</t>
        </is>
      </c>
      <c r="I10" s="33" t="inlineStr">
        <is>
          <t>2</t>
        </is>
      </c>
      <c r="J10" s="34"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35" t="n"/>
      <c r="L10" s="34" t="inlineStr">
        <is>
          <t>EPI Vaccines</t>
        </is>
      </c>
      <c r="M10" s="35" t="inlineStr">
        <is>
          <t>Clinic</t>
        </is>
      </c>
      <c r="N10" s="34" t="inlineStr">
        <is>
          <t>ข้อ 8 Pharma Plus เล่มม่วง (เฉลยข้อ ข)</t>
        </is>
      </c>
      <c r="O10" s="35" t="inlineStr">
        <is>
          <t>Mock</t>
        </is>
      </c>
      <c r="P10" s="35" t="inlineStr">
        <is>
          <t>Pharma Plus เล่มม่วง</t>
        </is>
      </c>
    </row>
    <row r="11" ht="13.2" customHeight="1" s="49">
      <c r="A11" s="33" t="n">
        <v>9</v>
      </c>
      <c r="B11" s="34" t="inlineStr">
        <is>
          <t>ข้อใดไม่ใช่ live-attenuated vaccine</t>
        </is>
      </c>
      <c r="C11" s="35" t="n"/>
      <c r="D11" s="34" t="inlineStr">
        <is>
          <t>BCG</t>
        </is>
      </c>
      <c r="E11" s="34" t="inlineStr">
        <is>
          <t>MMR</t>
        </is>
      </c>
      <c r="F11" s="34" t="inlineStr">
        <is>
          <t>DTP</t>
        </is>
      </c>
      <c r="G11" s="34" t="inlineStr">
        <is>
          <t>Varicella vaccine</t>
        </is>
      </c>
      <c r="H11" s="34" t="inlineStr">
        <is>
          <t>Polio</t>
        </is>
      </c>
      <c r="I11" s="33" t="inlineStr">
        <is>
          <t>3</t>
        </is>
      </c>
      <c r="J11" s="34"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35" t="n"/>
      <c r="L11" s="34" t="inlineStr">
        <is>
          <t>Hypersensitivity</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วัคซีนใดไม่ได้อยู่ในโปรแกรมเสริมสร้างภูมิคุ้มกัน</t>
        </is>
      </c>
      <c r="C12" s="35" t="n"/>
      <c r="D12" s="34" t="inlineStr">
        <is>
          <t>หัด</t>
        </is>
      </c>
      <c r="E12" s="34" t="inlineStr">
        <is>
          <t>คางทูม</t>
        </is>
      </c>
      <c r="F12" s="34" t="inlineStr">
        <is>
          <t>โปลิโอ</t>
        </is>
      </c>
      <c r="G12" s="34" t="inlineStr">
        <is>
          <t>อีสุกอีใส</t>
        </is>
      </c>
      <c r="H12" s="34" t="inlineStr">
        <is>
          <t>บาดทะยัก</t>
        </is>
      </c>
      <c r="I12" s="33" t="inlineStr">
        <is>
          <t>4</t>
        </is>
      </c>
      <c r="J12" s="34"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5" t="n"/>
      <c r="L12" s="34" t="inlineStr">
        <is>
          <t>EPI Vaccines</t>
        </is>
      </c>
      <c r="M12" s="35" t="inlineStr">
        <is>
          <t>Clinic</t>
        </is>
      </c>
      <c r="N12" s="34" t="inlineStr">
        <is>
          <t>ข้อ 10 Pharma Plus เล่มม่วง (เฉลยข้อ ง)</t>
        </is>
      </c>
      <c r="O12" s="35" t="inlineStr">
        <is>
          <t>Mock</t>
        </is>
      </c>
      <c r="P12" s="35" t="inlineStr">
        <is>
          <t>Pharma Plus เล่มม่วง</t>
        </is>
      </c>
    </row>
    <row r="13" ht="13.2" customHeight="1" s="49">
      <c r="A13" s="33" t="n">
        <v>11</v>
      </c>
      <c r="B13" s="34"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35" t="n"/>
      <c r="D13" s="34" t="inlineStr">
        <is>
          <t>BCG และ HBV</t>
        </is>
      </c>
      <c r="E13" s="34" t="inlineStr">
        <is>
          <t>BCG และ OPV</t>
        </is>
      </c>
      <c r="F13" s="34" t="inlineStr">
        <is>
          <t>OPV และ MMR</t>
        </is>
      </c>
      <c r="G13" s="34" t="inlineStr">
        <is>
          <t>HBV และ MMR</t>
        </is>
      </c>
      <c r="H13" s="34" t="inlineStr">
        <is>
          <t>DTP และ OPV</t>
        </is>
      </c>
      <c r="I13" s="33" t="inlineStr">
        <is>
          <t>1</t>
        </is>
      </c>
      <c r="J13" s="34"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35" t="n"/>
      <c r="L13" s="34" t="inlineStr">
        <is>
          <t>EPI Vaccines</t>
        </is>
      </c>
      <c r="M13" s="35" t="inlineStr">
        <is>
          <t>Clinic</t>
        </is>
      </c>
      <c r="N13" s="34" t="inlineStr">
        <is>
          <t>ข้อ 11 Pharma Plus เล่มม่วง (เฉลยข้อ ก)</t>
        </is>
      </c>
      <c r="O13" s="35" t="inlineStr">
        <is>
          <t>Mock</t>
        </is>
      </c>
      <c r="P13" s="35" t="inlineStr">
        <is>
          <t>Pharma Plus เล่มม่วง</t>
        </is>
      </c>
    </row>
    <row r="14" ht="13.2" customHeight="1" s="49">
      <c r="A14" s="33" t="n">
        <v>12</v>
      </c>
      <c r="B14" s="34"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35" t="n"/>
      <c r="D14" s="34" t="inlineStr">
        <is>
          <t>IPV vaccine</t>
        </is>
      </c>
      <c r="E14" s="34" t="inlineStr">
        <is>
          <t>MMR vaccine</t>
        </is>
      </c>
      <c r="F14" s="34" t="inlineStr">
        <is>
          <t>HBV vaccine</t>
        </is>
      </c>
      <c r="G14" s="34" t="inlineStr">
        <is>
          <t>Haemophilus influenzae B vaccine</t>
        </is>
      </c>
      <c r="H14" s="34" t="inlineStr">
        <is>
          <t>Japanese encephalitis vaccine</t>
        </is>
      </c>
      <c r="I14" s="33" t="inlineStr">
        <is>
          <t>2</t>
        </is>
      </c>
      <c r="J14" s="34"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5" t="n"/>
      <c r="L14" s="34" t="inlineStr">
        <is>
          <t>EPI Vaccines</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ควรฉีดวัคซีนที่กล้ามเนื้อชนิดใด</t>
        </is>
      </c>
      <c r="C15" s="35" t="n"/>
      <c r="D15" s="34" t="inlineStr">
        <is>
          <t>Deltoid</t>
        </is>
      </c>
      <c r="E15" s="34" t="inlineStr">
        <is>
          <t>Gluteus maximus</t>
        </is>
      </c>
      <c r="F15" s="34" t="inlineStr">
        <is>
          <t>Gluteus medis</t>
        </is>
      </c>
      <c r="G15" s="34" t="inlineStr">
        <is>
          <t>Gastrocnemius</t>
        </is>
      </c>
      <c r="H15" s="34" t="inlineStr">
        <is>
          <t>Anterolateral</t>
        </is>
      </c>
      <c r="I15" s="33" t="inlineStr">
        <is>
          <t>1</t>
        </is>
      </c>
      <c r="J15" s="34"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35" t="n"/>
      <c r="L15" s="34" t="inlineStr">
        <is>
          <t>EPI Vaccines</t>
        </is>
      </c>
      <c r="M15" s="35" t="inlineStr">
        <is>
          <t>Clinic</t>
        </is>
      </c>
      <c r="N15" s="34" t="inlineStr">
        <is>
          <t>ข้อ 13 Pharma Plus เล่มม่วง (เฉลยข้อ ก)</t>
        </is>
      </c>
      <c r="O15" s="35" t="inlineStr">
        <is>
          <t>Mock</t>
        </is>
      </c>
      <c r="P15" s="35" t="inlineStr">
        <is>
          <t>Pharma Plus เล่มม่วง</t>
        </is>
      </c>
    </row>
    <row r="16" ht="13.2" customHeight="1" s="49">
      <c r="A16" s="33" t="n">
        <v>14</v>
      </c>
      <c r="B16" s="34" t="inlineStr">
        <is>
          <t>การฉีดวัคซีนกระตุ้นเข็มแรก จะมี antibody ชนิดใดเริ่มสร้างตัวแรก</t>
        </is>
      </c>
      <c r="C16" s="35" t="n"/>
      <c r="D16" s="34" t="inlineStr">
        <is>
          <t>Immunoglobulin A</t>
        </is>
      </c>
      <c r="E16" s="34" t="inlineStr">
        <is>
          <t>Immunoglobulin D</t>
        </is>
      </c>
      <c r="F16" s="34" t="inlineStr">
        <is>
          <t>Immunoglobulin E</t>
        </is>
      </c>
      <c r="G16" s="34" t="inlineStr">
        <is>
          <t>Immunoglobulin G</t>
        </is>
      </c>
      <c r="H16" s="34" t="inlineStr">
        <is>
          <t>Immunoglobulin M</t>
        </is>
      </c>
      <c r="I16" s="33" t="inlineStr">
        <is>
          <t>5</t>
        </is>
      </c>
      <c r="J16" s="34"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5" t="n"/>
      <c r="L16" s="34" t="inlineStr">
        <is>
          <t>EPI Vaccines</t>
        </is>
      </c>
      <c r="M16" s="35" t="inlineStr">
        <is>
          <t>Clinic</t>
        </is>
      </c>
      <c r="N16" s="34" t="inlineStr">
        <is>
          <t>ข้อ 14 Pharma Plus เล่มม่วง (เฉลยข้อ จ)</t>
        </is>
      </c>
      <c r="O16" s="35" t="inlineStr">
        <is>
          <t>Mock</t>
        </is>
      </c>
      <c r="P16" s="35" t="inlineStr">
        <is>
          <t>Pharma Plus เล่มม่วง</t>
        </is>
      </c>
    </row>
    <row r="17" ht="13.2" customHeight="1" s="49">
      <c r="A17" s="33" t="n">
        <v>15</v>
      </c>
      <c r="B17" s="34" t="inlineStr">
        <is>
          <t>ข้อใดผิดเกี่ยวกับการให้วัคซีนในเด็ก</t>
        </is>
      </c>
      <c r="C17" s="35" t="n"/>
      <c r="D17" s="34" t="inlineStr">
        <is>
          <t>วัคซีนที่มีชีวิตสามารถให้พร้อมกันในวันเดียวกันได้</t>
        </is>
      </c>
      <c r="E17" s="34" t="inlineStr">
        <is>
          <t>ถ้าฉีดวัคซีนในวันนัดไม่ได้ ให้มาก่อนจะได้กว่ามาฉีดช้ากว่ากำหนด</t>
        </is>
      </c>
      <c r="F17" s="34" t="inlineStr">
        <is>
          <t>วัคซีนชนิดกินเป็น IgA</t>
        </is>
      </c>
      <c r="G17" s="34" t="inlineStr">
        <is>
          <t>ถ้าเด็กเป็นไข้สูงยังไม่ฉีดวัคซีนให้ แต่ถ้าเป็นหวัด ไอ สามารถให้วัคซีนได้</t>
        </is>
      </c>
      <c r="H17" s="34" t="inlineStr">
        <is>
          <t>[NEED_REVIEW]</t>
        </is>
      </c>
      <c r="I17" s="33" t="inlineStr">
        <is>
          <t>2</t>
        </is>
      </c>
      <c r="J17" s="34"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ส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5" t="n"/>
      <c r="L17" s="34" t="inlineStr">
        <is>
          <t>EPI Vaccines</t>
        </is>
      </c>
      <c r="M17" s="35" t="inlineStr">
        <is>
          <t>Clinic</t>
        </is>
      </c>
      <c r="N17" s="34" t="inlineStr">
        <is>
          <t>ข้อ 15 Pharma Plus เล่มม่วง (เฉลยข้อ ข ค)</t>
        </is>
      </c>
      <c r="O17" s="35" t="inlineStr">
        <is>
          <t>Mock</t>
        </is>
      </c>
      <c r="P17" s="35" t="inlineStr">
        <is>
          <t>Pharma Plus เล่มม่วง</t>
        </is>
      </c>
    </row>
    <row r="18" ht="13.2" customHeight="1" s="49">
      <c r="A18" s="33" t="n">
        <v>16</v>
      </c>
      <c r="B18" s="34"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35" t="n"/>
      <c r="D18" s="34" t="inlineStr">
        <is>
          <t>ทำความสะอาดด้วย alcohol 70% วันละ 2 ครั้ง</t>
        </is>
      </c>
      <c r="E18" s="34" t="inlineStr">
        <is>
          <t>ไม่ต้องใส่ยาหรือปิดแผล ให้เช็ดด้วยสำลีชุบน้ำสะอาดก็เพียงพอ</t>
        </is>
      </c>
      <c r="F18" s="34" t="inlineStr">
        <is>
          <t>ใช้เข็มสะอาดเจาะฝีให้แตก แล้วทาด้วย povidone iodine วันละ 2 ครั้ง</t>
        </is>
      </c>
      <c r="G18" s="34" t="inlineStr">
        <is>
          <t>เมื่อฝีแตกให้เอาพาสเตอร์ปิดแผลไว้ เพื่อป้องกันแผลสกปรกและติดเชื้อ</t>
        </is>
      </c>
      <c r="H18" s="34" t="inlineStr">
        <is>
          <t>จ่ายยา cloxacillin syrup เพื่อรักษาฝี โดยให้รับประทานเป็นเวลา 1 สัปดาห์</t>
        </is>
      </c>
      <c r="I18" s="33" t="inlineStr">
        <is>
          <t>2</t>
        </is>
      </c>
      <c r="J18" s="34"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5" t="n"/>
      <c r="L18" s="34" t="inlineStr">
        <is>
          <t>EPI Vaccines</t>
        </is>
      </c>
      <c r="M18" s="35" t="inlineStr">
        <is>
          <t>Clinic</t>
        </is>
      </c>
      <c r="N18" s="34" t="inlineStr">
        <is>
          <t>ข้อ 16 Pharma Plus เล่มม่วง (เฉลยข้อ ข)</t>
        </is>
      </c>
      <c r="O18" s="35" t="inlineStr">
        <is>
          <t>Mock</t>
        </is>
      </c>
      <c r="P18" s="35" t="inlineStr">
        <is>
          <t>Pharma Plus เล่มม่วง</t>
        </is>
      </c>
    </row>
    <row r="19" ht="13.2" customHeight="1" s="49">
      <c r="A19" s="33" t="n">
        <v>17</v>
      </c>
      <c r="B19" s="34"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35" t="n"/>
      <c r="D19" s="34" t="inlineStr">
        <is>
          <t>ต้องตั้งต้นฉีดเข็มที่ 1 ใหม่ เพราะเลยเวลานัดแล้ว</t>
        </is>
      </c>
      <c r="E19" s="34" t="inlineStr">
        <is>
          <t>ต้องตั้งต้นฉีดเข็มที่ 1 ใหม่ และเป็นวัคซีนคนละบริษัท</t>
        </is>
      </c>
      <c r="F19" s="34" t="inlineStr">
        <is>
          <t>สามารถฉีดเข็มที่ 2 ต่อได้เลย แต่ต้องไปฉีดที่โรงพยาบาลเดิมเพื่อที่จะได้รับวัคซีนของบริษัทเดิม</t>
        </is>
      </c>
      <c r="G19" s="34" t="inlineStr">
        <is>
          <t>สามารถฉีดเข็มที่ 2 ต่อได้เลย และวัคซีนคนละบริษัทสามารถใช้แทนกันได้</t>
        </is>
      </c>
      <c r="H19" s="34" t="inlineStr">
        <is>
          <t>ให้งดฉีดเข็มที่ 2 ไปเลย และให้ไปฉีดเข็มที่ 3 ตอนบุตรชายอายุ 6 เดือน</t>
        </is>
      </c>
      <c r="I19" s="33" t="inlineStr">
        <is>
          <t>4</t>
        </is>
      </c>
      <c r="J19" s="34"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35" t="n"/>
      <c r="L19" s="34" t="inlineStr">
        <is>
          <t>EPI Vaccines</t>
        </is>
      </c>
      <c r="M19" s="35" t="inlineStr">
        <is>
          <t>Clinic</t>
        </is>
      </c>
      <c r="N19" s="34" t="inlineStr">
        <is>
          <t>ข้อ 17 Pharma Plus เล่มม่วง (เฉลยข้อ ง)</t>
        </is>
      </c>
      <c r="O19" s="35" t="inlineStr">
        <is>
          <t>Mock</t>
        </is>
      </c>
      <c r="P19" s="35" t="inlineStr">
        <is>
          <t>Pharma Plus เล่มม่วง</t>
        </is>
      </c>
    </row>
    <row r="20" ht="13.2" customHeight="1" s="49">
      <c r="A20" s="33" t="n">
        <v>18</v>
      </c>
      <c r="B20" s="34" t="inlineStr">
        <is>
          <t>วัคซีนชนิดใดมีวิธีการบริหารโดยให้ทางปาก</t>
        </is>
      </c>
      <c r="C20" s="35" t="n"/>
      <c r="D20" s="34" t="inlineStr">
        <is>
          <t>DTP</t>
        </is>
      </c>
      <c r="E20" s="34" t="inlineStr">
        <is>
          <t>HBV</t>
        </is>
      </c>
      <c r="F20" s="34" t="inlineStr">
        <is>
          <t>Hib</t>
        </is>
      </c>
      <c r="G20" s="34" t="inlineStr">
        <is>
          <t>OPV</t>
        </is>
      </c>
      <c r="H20" s="34" t="inlineStr">
        <is>
          <t>Influenza vaccine</t>
        </is>
      </c>
      <c r="I20" s="33" t="inlineStr">
        <is>
          <t>4</t>
        </is>
      </c>
      <c r="J20" s="34"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5" t="n"/>
      <c r="L20" s="34" t="inlineStr">
        <is>
          <t>EPI Vaccines</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วัคซีนชนิดใดที่เมื่อได้รับแล้วจะมีโอกาสเป็นไข้น้อยที่สุด</t>
        </is>
      </c>
      <c r="C21" s="35" t="n"/>
      <c r="D21" s="34" t="inlineStr">
        <is>
          <t>OPV</t>
        </is>
      </c>
      <c r="E21" s="34" t="inlineStr">
        <is>
          <t>MMR</t>
        </is>
      </c>
      <c r="F21" s="34" t="inlineStr">
        <is>
          <t>Tetanus toxoid</t>
        </is>
      </c>
      <c r="G21" s="34" t="inlineStr">
        <is>
          <t>Rabies vaccines</t>
        </is>
      </c>
      <c r="H21" s="34" t="inlineStr">
        <is>
          <t>Phenol killed typhoid vaccine</t>
        </is>
      </c>
      <c r="I21" s="33" t="inlineStr">
        <is>
          <t>1</t>
        </is>
      </c>
      <c r="J21" s="34"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35" t="n"/>
      <c r="L21" s="34" t="inlineStr">
        <is>
          <t>EPI Vaccines</t>
        </is>
      </c>
      <c r="M21" s="35" t="inlineStr">
        <is>
          <t>Clinic</t>
        </is>
      </c>
      <c r="N21" s="34" t="inlineStr">
        <is>
          <t>ข้อ 19 Pharma Plus เล่มม่วง (เฉลยข้อ ก)</t>
        </is>
      </c>
      <c r="O21" s="35" t="inlineStr">
        <is>
          <t>Mock</t>
        </is>
      </c>
      <c r="P21" s="35" t="inlineStr">
        <is>
          <t>Pharma Plus เล่มม่วง</t>
        </is>
      </c>
    </row>
    <row r="22" ht="13.2" customHeight="1" s="49">
      <c r="A22" s="33" t="n">
        <v>20</v>
      </c>
      <c r="B22" s="34" t="inlineStr">
        <is>
          <t>ผู้ป่วยภูมิคุ้มกันบกพร่องไม่ควรใช้วัคซีนใด</t>
        </is>
      </c>
      <c r="C22" s="35" t="n"/>
      <c r="D22" s="34" t="inlineStr">
        <is>
          <t>MMR</t>
        </is>
      </c>
      <c r="E22" s="34" t="inlineStr">
        <is>
          <t>Tetanus toxoid</t>
        </is>
      </c>
      <c r="F22" s="34" t="inlineStr">
        <is>
          <t>Inactivated polio vaccine</t>
        </is>
      </c>
      <c r="G22" s="34" t="inlineStr">
        <is>
          <t>Acellular pertussis vaccine</t>
        </is>
      </c>
      <c r="H22" s="34" t="inlineStr">
        <is>
          <t>Phenol killed typhoid vaccine</t>
        </is>
      </c>
      <c r="I22" s="33" t="inlineStr">
        <is>
          <t>1</t>
        </is>
      </c>
      <c r="J22" s="34"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5" t="n"/>
      <c r="L22" s="34" t="inlineStr">
        <is>
          <t>EPI Vaccines</t>
        </is>
      </c>
      <c r="M22" s="35" t="inlineStr">
        <is>
          <t>Clinic</t>
        </is>
      </c>
      <c r="N22" s="34" t="inlineStr">
        <is>
          <t>ข้อ 20 Pharma Plus เล่มม่วง (เฉลยข้อ ก)</t>
        </is>
      </c>
      <c r="O22" s="35" t="inlineStr">
        <is>
          <t>Mock</t>
        </is>
      </c>
      <c r="P22" s="35" t="inlineStr">
        <is>
          <t>Pharma Plus เล่มม่วง</t>
        </is>
      </c>
    </row>
    <row r="23" ht="13.2" customHeight="1" s="49">
      <c r="A23" s="33" t="n">
        <v>21</v>
      </c>
      <c r="B23" s="34" t="inlineStr">
        <is>
          <t>วัคซีนส่วนใหญ่ได้มาจากเชื้อไวรัสยกเว้นข้อใด</t>
        </is>
      </c>
      <c r="C23" s="35" t="n"/>
      <c r="D23" s="34" t="inlineStr">
        <is>
          <t>JE</t>
        </is>
      </c>
      <c r="E23" s="34" t="inlineStr">
        <is>
          <t>BCG</t>
        </is>
      </c>
      <c r="F23" s="34" t="inlineStr">
        <is>
          <t>HBV</t>
        </is>
      </c>
      <c r="G23" s="34" t="inlineStr">
        <is>
          <t>MMR</t>
        </is>
      </c>
      <c r="H23" s="34" t="inlineStr">
        <is>
          <t>OPV</t>
        </is>
      </c>
      <c r="I23" s="33" t="inlineStr">
        <is>
          <t>2</t>
        </is>
      </c>
      <c r="J23" s="34"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5" t="n"/>
      <c r="L23" s="34" t="inlineStr">
        <is>
          <t>EPI Vaccines</t>
        </is>
      </c>
      <c r="M23" s="35" t="inlineStr">
        <is>
          <t>Clinic</t>
        </is>
      </c>
      <c r="N23" s="34" t="inlineStr">
        <is>
          <t>ข้อ 21 Pharma Plus เล่มม่วง (เฉลยข้อ ข)</t>
        </is>
      </c>
      <c r="O23" s="35" t="inlineStr">
        <is>
          <t>Mock</t>
        </is>
      </c>
      <c r="P23" s="35" t="inlineStr">
        <is>
          <t>Pharma Plus เล่มม่วง</t>
        </is>
      </c>
    </row>
    <row r="24" ht="13.2" customHeight="1" s="49">
      <c r="A24" s="33" t="n">
        <v>22</v>
      </c>
      <c r="B24" s="34"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35" t="n"/>
      <c r="D24" s="34" t="inlineStr">
        <is>
          <t>สอบถามประวัติการแพ้ยา</t>
        </is>
      </c>
      <c r="E24" s="34" t="inlineStr">
        <is>
          <t>สอบถามโรคประจำตัว</t>
        </is>
      </c>
      <c r="F24" s="34" t="inlineStr">
        <is>
          <t>สอบถามประวัติการได้รับวัคซีน</t>
        </is>
      </c>
      <c r="G24" s="34" t="inlineStr">
        <is>
          <t>สอบถามการได้สัมผัสสัตว์ปีกที่มีชีวิต</t>
        </is>
      </c>
      <c r="H24" s="34" t="inlineStr">
        <is>
          <t>สอบถามเกี่ยวกับใกล้ชิดที่มีอาการผื่นแดง</t>
        </is>
      </c>
      <c r="I24" s="33" t="inlineStr">
        <is>
          <t>1</t>
        </is>
      </c>
      <c r="J24" s="34" t="inlineStr">
        <is>
          <t>✅ คำตอบที่ถูกต้อง: ข้อ ก. สอบถามประวัติการแพ้ยา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35" t="n"/>
      <c r="L24" s="34" t="inlineStr">
        <is>
          <t>Allergic rhinitis</t>
        </is>
      </c>
      <c r="M24" s="35" t="inlineStr">
        <is>
          <t>Clinic</t>
        </is>
      </c>
      <c r="N24" s="34" t="inlineStr">
        <is>
          <t>ข้อ 22 Pharma Plus เล่มม่วง (เฉลยข้อ )</t>
        </is>
      </c>
      <c r="O24" s="35" t="inlineStr">
        <is>
          <t>Mock</t>
        </is>
      </c>
      <c r="P24" s="35" t="inlineStr">
        <is>
          <t>Pharma Plus เล่มม่วง</t>
        </is>
      </c>
    </row>
    <row r="25" ht="13.2" customHeight="1" s="49">
      <c r="A25" s="33" t="n">
        <v>23</v>
      </c>
      <c r="B25" s="34"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35" t="n"/>
      <c r="D25" s="34" t="inlineStr">
        <is>
          <t>หวัดนก</t>
        </is>
      </c>
      <c r="E25" s="34" t="inlineStr">
        <is>
          <t>หัด</t>
        </is>
      </c>
      <c r="F25" s="34" t="inlineStr">
        <is>
          <t>อีสุกอีใส</t>
        </is>
      </c>
      <c r="G25" s="34" t="inlineStr">
        <is>
          <t>โรคภูมิคุ้มกันบกพร่อง</t>
        </is>
      </c>
      <c r="H25" s="34" t="inlineStr">
        <is>
          <t>โรคภูมิแพ้</t>
        </is>
      </c>
      <c r="I25" s="33" t="inlineStr">
        <is>
          <t>2</t>
        </is>
      </c>
      <c r="J25" s="34"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35" t="n"/>
      <c r="L25" s="34" t="inlineStr">
        <is>
          <t>Systemic lupus</t>
        </is>
      </c>
      <c r="M25" s="35" t="inlineStr">
        <is>
          <t>Clinic</t>
        </is>
      </c>
      <c r="N25" s="34" t="inlineStr">
        <is>
          <t>ข้อ 23 Pharma Plus เล่มม่วง (เฉลยข้อ ข)</t>
        </is>
      </c>
      <c r="O25" s="35" t="inlineStr">
        <is>
          <t>Mock</t>
        </is>
      </c>
      <c r="P25" s="35" t="inlineStr">
        <is>
          <t>Pharma Plus เล่มม่วง</t>
        </is>
      </c>
    </row>
    <row r="26" ht="13.2" customHeight="1" s="49">
      <c r="A26" s="33" t="n">
        <v>24</v>
      </c>
      <c r="B26" s="34" t="inlineStr">
        <is>
          <t>ท่านคิดว่า จะแก้ปัญหานี้ได้อย่างไรให้เกิดผลดีที่สุด</t>
        </is>
      </c>
      <c r="C26" s="35" t="n"/>
      <c r="D26" s="34" t="inlineStr">
        <is>
          <t>ไม่ต้องตกใจ เป็นอาการข้างเคียงของวัคซีน</t>
        </is>
      </c>
      <c r="E26" s="34" t="inlineStr">
        <is>
          <t>จ่ายยาลดไข้ ถ้าไข้ไม่ลด ให้มาพบที่ร้านยาอีกครั้ง</t>
        </is>
      </c>
      <c r="F26" s="34" t="inlineStr">
        <is>
          <t>ให้เช็ดตัวเด็กเป็นระยะ ๆ ถ้าไข้ไม่ลดลง นำส่ง ร.พ.</t>
        </is>
      </c>
      <c r="G26" s="34" t="inlineStr">
        <is>
          <t>ให้เช็ดตัวเด็กเป็นระยะ ๆ จ่ายยาลดไข้ และโทรรายงานแพทย์หรือพยาบาล ปรึกษาและบันทึกประวัติการแพ้วัคซีน</t>
        </is>
      </c>
      <c r="H26" s="34" t="inlineStr">
        <is>
          <t>จ่ายยาลดไข้และให้เช็ดตัวเด็กเป็นระยะ ๆ อาการจะดีขึ้น</t>
        </is>
      </c>
      <c r="I26" s="33" t="inlineStr">
        <is>
          <t>5</t>
        </is>
      </c>
      <c r="J26" s="34" t="inlineStr">
        <is>
          <t>✅ คำตอบที่ถูกต้อง: ข้อ จ. จ่ายยาลดไข้และให้เช็ดตัวเด็กเป็นระยะ ๆ อาการจะดีขึ้น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35" t="n"/>
      <c r="L26" s="34" t="inlineStr">
        <is>
          <t>Allergic rhinitis</t>
        </is>
      </c>
      <c r="M26" s="35" t="inlineStr">
        <is>
          <t>Clinic</t>
        </is>
      </c>
      <c r="N26" s="34" t="inlineStr">
        <is>
          <t>ข้อ 24 Pharma Plus เล่มม่วง (เฉลยข้อ จ)</t>
        </is>
      </c>
      <c r="O26" s="35" t="inlineStr">
        <is>
          <t>Mock</t>
        </is>
      </c>
      <c r="P26" s="35" t="inlineStr">
        <is>
          <t>Pharma Plus เล่มม่วง</t>
        </is>
      </c>
    </row>
    <row r="27" ht="13.2" customHeight="1" s="49">
      <c r="A27" s="33" t="n">
        <v>25</v>
      </c>
      <c r="B27" s="34" t="inlineStr">
        <is>
          <t>DTP และ MMR vaccine มีความแตกต่างกันทั้งประเภทของจุลินทรีย์ที่ใช้เตรียม ประเภทของวัคซีน ข้อใดไม่ถูกต้อง</t>
        </is>
      </c>
      <c r="C27" s="35" t="n"/>
      <c r="D27" s="34" t="inlineStr">
        <is>
          <t>DTP vaccine เตรียมจากไวรัส ส่วน MMR vaccine เตรียมจากแบคทีเรีย</t>
        </is>
      </c>
      <c r="E27" s="34"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34" t="inlineStr">
        <is>
          <t>DTP vaccine เป็น inactivated vaccine ส่วน MMR เป็น live-attenuated vaccine</t>
        </is>
      </c>
      <c r="G27" s="34" t="inlineStr">
        <is>
          <t>DTP vaccine เป็น toxoid ทั้งหมด ส่วน MMR vaccine เป็น subunit vaccine ทั้งหมด</t>
        </is>
      </c>
      <c r="H27" s="34" t="inlineStr">
        <is>
          <t>DTP vaccine เป็น subunit vaccine ส่วน MMR vaccine เป็น toxoid</t>
        </is>
      </c>
      <c r="I27" s="33" t="inlineStr">
        <is>
          <t>1</t>
        </is>
      </c>
      <c r="J27" s="34"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35" t="n"/>
      <c r="L27" s="34" t="inlineStr">
        <is>
          <t>EPI Vaccines</t>
        </is>
      </c>
      <c r="M27" s="35" t="inlineStr">
        <is>
          <t>Clinic</t>
        </is>
      </c>
      <c r="N27" s="34" t="inlineStr">
        <is>
          <t>ข้อ 25 Pharma Plus เล่มม่วง (เฉลยข้อ ก ข)</t>
        </is>
      </c>
      <c r="O27" s="35" t="inlineStr">
        <is>
          <t>Mock</t>
        </is>
      </c>
      <c r="P27" s="35" t="inlineStr">
        <is>
          <t>Pharma Plus เล่มม่วง</t>
        </is>
      </c>
    </row>
    <row r="28" ht="13.2" customHeight="1" s="49">
      <c r="A28" s="33" t="n">
        <v>26</v>
      </c>
      <c r="B28" s="34" t="inlineStr">
        <is>
          <t>ในโปรแกรมสร้างภูมิคุ้มกัน วัคซีนบางประเภทเป็น live-attenuated vaccine มีข้อดีกว่าวัคซีนประเภทอื่นอย่างไร</t>
        </is>
      </c>
      <c r="C28" s="35" t="n"/>
      <c r="D28" s="34" t="inlineStr">
        <is>
          <t>ปลอดภัยมากกว่า</t>
        </is>
      </c>
      <c r="E28" s="34" t="inlineStr">
        <is>
          <t>กระตุ้นภูมิคุ้มกันระยะยาว</t>
        </is>
      </c>
      <c r="F28" s="34" t="inlineStr">
        <is>
          <t>อาการข้างเคียงน้อยกว่า</t>
        </is>
      </c>
      <c r="G28" s="34" t="inlineStr">
        <is>
          <t>เป็นภูมิคุ้มกันสำเร็จรูป คือภูมิคุ้มกันทันที</t>
        </is>
      </c>
      <c r="H28" s="34" t="inlineStr">
        <is>
          <t>กระตุ้นภูมิคุ้มกันเร็วกว่า</t>
        </is>
      </c>
      <c r="I28" s="33" t="inlineStr">
        <is>
          <t>2</t>
        </is>
      </c>
      <c r="J28" s="34"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35" t="n"/>
      <c r="L28" s="34" t="inlineStr">
        <is>
          <t>Hypersensitivity</t>
        </is>
      </c>
      <c r="M28" s="35" t="inlineStr">
        <is>
          <t>Clinic</t>
        </is>
      </c>
      <c r="N28" s="34" t="inlineStr">
        <is>
          <t>ข้อ 26 Pharma Plus เล่มม่วง (เฉลยข้อ ข)</t>
        </is>
      </c>
      <c r="O28" s="35" t="inlineStr">
        <is>
          <t>Mock</t>
        </is>
      </c>
      <c r="P28" s="35" t="inlineStr">
        <is>
          <t>Pharma Plus เล่มม่วง</t>
        </is>
      </c>
    </row>
    <row r="29" ht="13.2" customHeight="1" s="49">
      <c r="A29" s="33" t="n">
        <v>27</v>
      </c>
      <c r="B29" s="34" t="inlineStr">
        <is>
          <t>ในโปรแกรมสร้างภูมิคุ้มกันไม่ครอบคลุมวัคซีนป้องกันโรคใด</t>
        </is>
      </c>
      <c r="C29" s="35" t="n"/>
      <c r="D29" s="34" t="inlineStr">
        <is>
          <t>หัด</t>
        </is>
      </c>
      <c r="E29" s="34" t="inlineStr">
        <is>
          <t>โปลิโอ</t>
        </is>
      </c>
      <c r="F29" s="34" t="inlineStr">
        <is>
          <t>อีสุกอีใส</t>
        </is>
      </c>
      <c r="G29" s="34" t="inlineStr">
        <is>
          <t>บาดทะยัก</t>
        </is>
      </c>
      <c r="H29" s="34" t="inlineStr">
        <is>
          <t>คางทูม</t>
        </is>
      </c>
      <c r="I29" s="33" t="inlineStr">
        <is>
          <t>3</t>
        </is>
      </c>
      <c r="J29" s="34"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35" t="n"/>
      <c r="L29" s="34" t="inlineStr">
        <is>
          <t>EPI Vaccines</t>
        </is>
      </c>
      <c r="M29" s="35" t="inlineStr">
        <is>
          <t>Clinic</t>
        </is>
      </c>
      <c r="N29" s="34" t="inlineStr">
        <is>
          <t>ข้อ 27 Pharma Plus เล่มม่วง (เฉลยข้อ ค)</t>
        </is>
      </c>
      <c r="O29" s="35" t="inlineStr">
        <is>
          <t>Mock</t>
        </is>
      </c>
      <c r="P29" s="35" t="inlineStr">
        <is>
          <t>Pharma Plus เล่มม่วง</t>
        </is>
      </c>
    </row>
    <row r="30" ht="13.2" customHeight="1" s="49">
      <c r="A30" s="33" t="n">
        <v>28</v>
      </c>
      <c r="B30" s="34"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35" t="n"/>
      <c r="D30" s="34" t="inlineStr">
        <is>
          <t>Chlorphenamine maleate tablet</t>
        </is>
      </c>
      <c r="E30" s="34" t="inlineStr">
        <is>
          <t>Hydroxyzine HCl tablet</t>
        </is>
      </c>
      <c r="F30" s="34" t="inlineStr">
        <is>
          <t>Neomycin/bacitracin ointment</t>
        </is>
      </c>
      <c r="G30" s="34" t="inlineStr">
        <is>
          <t>Calamine lotion</t>
        </is>
      </c>
      <c r="H30" s="34" t="inlineStr">
        <is>
          <t>Prednisolone cream</t>
        </is>
      </c>
      <c r="I30" s="33" t="inlineStr">
        <is>
          <t>5</t>
        </is>
      </c>
      <c r="J30" s="34" t="inlineStr">
        <is>
          <t>✅ คำตอบที่ถูกต้อง: ข้อ จ. Prednisolone cream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35" t="n"/>
      <c r="L30" s="34" t="inlineStr">
        <is>
          <t>Allergic rhinitis</t>
        </is>
      </c>
      <c r="M30" s="35" t="inlineStr">
        <is>
          <t>Clinic</t>
        </is>
      </c>
      <c r="N30" s="34" t="inlineStr">
        <is>
          <t>ข้อ 28 Pharma Plus เล่มม่วง (เฉลยข้อ จ)</t>
        </is>
      </c>
      <c r="O30" s="35" t="inlineStr">
        <is>
          <t>Mock</t>
        </is>
      </c>
      <c r="P30" s="35" t="inlineStr">
        <is>
          <t>Pharma Plus เล่มม่วง</t>
        </is>
      </c>
    </row>
    <row r="31" ht="13.2" customHeight="1" s="49">
      <c r="A31" s="33" t="n">
        <v>29</v>
      </c>
      <c r="B31" s="34"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35" t="n"/>
      <c r="D31" s="34" t="inlineStr">
        <is>
          <t>ประวัติการสูบบุหรี่เพราะสาร hydrazine ในบุหรี่กระตุ้นอาการ Lupus ได้</t>
        </is>
      </c>
      <c r="E31" s="34" t="inlineStr">
        <is>
          <t>การใช้ sunscreen SPF 15 ขึ้นไปก่อนออกแดด</t>
        </is>
      </c>
      <c r="F31" s="34" t="inlineStr">
        <is>
          <t>ประวัติความเจ็บป่วยด้วยโรคติดเชื้อในอดีต</t>
        </is>
      </c>
      <c r="G31" s="34" t="inlineStr">
        <is>
          <t>ประวัติการใช้ยาเพราะยาบางตัว เช่น hydralazine chlorpropamide หรือยาในกลุ่ม anticonvulsant สามารถกระตุ้นการเกิด lupus ได้</t>
        </is>
      </c>
      <c r="H31" s="34" t="inlineStr">
        <is>
          <t>ประวัติการได้รับเลือดในอดีต</t>
        </is>
      </c>
      <c r="I31" s="33" t="inlineStr">
        <is>
          <t>5</t>
        </is>
      </c>
      <c r="J31" s="34" t="inlineStr">
        <is>
          <t>✅ คำตอบที่ถูกต้อง: ข้อ ง. ผื่นแดงรูปปีกผีเสื้อที่ใบหน้า (Malar rash / Butterfly rash)
💡 Background: โรคแพ้ภูมิตัวเอง Systemic Lupus Erythematosus (SLE) เป็นโรคภูมิต้านตนเองที่มีความผิดปกติหลายระบบ
🎯 ทำไมข้อนี้ถึงถูก: หญิงวัยเจริญพันธุ์ที่มาด้วยอาการผื่นแดงนูนบริเวณสันจมูกและแก้มทั้งสองข้างโดยเว้นร่องแก้ม (Nasolabial fold) เรียกว่า Malar rash หรือ Butterfly rash ซึ่งเป็นอาการแสดงจำเพาะตามเกณฑ์การวินิจฉัย SLE (ACR/EULAR criteria)
🔍 ข้ออื่นผิดเพราะอะไร:
- ข้อ ก. ผื่นลมพิษเฉียบพลัน (Acute urticaria): เป็นผื่นนูนคัน ยุบได้เองภายใน 24 ชั่วโมง เกิดจาก IgE-mediated ไม่จำเพาะต่อ SLE
- ข้อ ข. ผื่น Psoriasis: เป็นปื้นแดงหนามีขุยสีเงิน มักพบที่ศอก เข่า หนังศีรษะ
- ข้อ ค. ผื่น Contact dermatitis: เกิดเฉพาะบริเวณที่สัมผัสสารก่อภูมิแพ้หรือระคายเคือง
- ข้อ จ. ผื่น Seborrheic dermatitis: เป็นผื่นแดงมันมีขุยสีเหลือง มักเกิดที่ร่องแก้ม คิ้ว และไรผม
📖 Guideline อ้างอิง: แนวทางเวชปฏิบัติการดูแลรักษาผู้ป่วยโรคลูปัส (Systemic Lupus Erythematosus) ในประเทศไทย พ.ศ. 2562 (สมาคมรูมาติสซั่มแห่งประเทศไทย)
📌 จุดจำก่อนสอบ: Malar rash (Butterfly rash) ใน SLE เป็นผื่นแดงข้ามสันจมูกและโหนกแก้ม แต่เว้น Nasolabial fold เสมอ</t>
        </is>
      </c>
      <c r="K31" s="35" t="n"/>
      <c r="L31" s="34" t="inlineStr">
        <is>
          <t>Systemic lupus</t>
        </is>
      </c>
      <c r="M31" s="35" t="inlineStr">
        <is>
          <t>Clinic</t>
        </is>
      </c>
      <c r="N31" s="34" t="inlineStr">
        <is>
          <t>ข้อ 29 Pharma Plus เล่มม่วง (เฉลยข้อ จ)</t>
        </is>
      </c>
      <c r="O31" s="35" t="inlineStr">
        <is>
          <t>Mock</t>
        </is>
      </c>
      <c r="P31" s="35" t="inlineStr">
        <is>
          <t>Pharma Plus เล่มม่วง</t>
        </is>
      </c>
    </row>
    <row r="32" ht="13.2" customHeight="1" s="49">
      <c r="A32" s="33" t="n">
        <v>30</v>
      </c>
      <c r="B32" s="34"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35" t="n"/>
      <c r="D32" s="34" t="inlineStr">
        <is>
          <t>Ocular examination</t>
        </is>
      </c>
      <c r="E32" s="34" t="inlineStr">
        <is>
          <t>Chest x-ray</t>
        </is>
      </c>
      <c r="F32" s="34" t="inlineStr">
        <is>
          <t>Liver function test</t>
        </is>
      </c>
      <c r="G32" s="34" t="inlineStr">
        <is>
          <t>Urinalysis</t>
        </is>
      </c>
      <c r="H32" s="34" t="inlineStr">
        <is>
          <t>EKG</t>
        </is>
      </c>
      <c r="I32" s="33" t="inlineStr">
        <is>
          <t>1</t>
        </is>
      </c>
      <c r="J32" s="34" t="inlineStr">
        <is>
          <t>✅ คำตอบที่ถูกต้อง: ข้อ ข. Hydroxychloroquine (HCQ)
💡 Background: การรักษาพื้นฐานในผู้ป่วยโรคลูปัส (SLE) ทุกรายที่ไม่มีข้อห้ามใช้
🎯 ทำไมข้อนี้ถึงถูก: Hydroxychloroquine เป็นยาหลัก (Core therapy / Anchor drug) ที่ผู้ป่วย SLE ทุกรายควรได้รับในระยะยาว ช่วยลดการกำเริบของโรค (Flares) ลดความเสี่ยงต่อการเกิดลิ่มเลือดอุดตัน และลดอัตราการเสียชีวิตอย่างมีนัยสำคัญ
🔍 ข้ออื่นผิดเพราะอะไร:
- ข้อ ก. Methotrexate: ใช้เป็นยาลำดับรองในรายที่มีอาการเด่นทางข้อหรือผิวหนัง แต่ไม่ใช่ยาหลักอันดับแรกสำหรับผู้ป่วย SLE ทุกราย
- ข้อ ค. Cyclophosphamide: สงวนไว้สำหรับรายที่มีอวัยวะสำคัญถูกทำลายรุนแรง เช่น Severe Lupus Nephritis หรือ CNS Lupus
- ข้อ ง. Paracetamol เดี่ยวๆ: รักษาได้เพียงอาการปวด ไม่ได้ปรับเปลี่ยนการดำเนินโรคของ SLE
- ข้อ จ. Allopurinol: เป็นยาลดกรดยูริกในโรคเกาต์ ไม่มีบทบาทในการรักษา SLE
📖 Guideline อ้างอิง: EULAR recommendations for the management of systemic lupus erythematosus (2023 update)
📌 จุดจำก่อนสอบ: ผู้ป่วย SLE ทุกรายควรได้รับ Hydroxychloroquine (HCQ) เว้นแต่มีข้อห้ามใช้ เพื่อป้องกัน Flares และลดอัตราการเสียชีวิต</t>
        </is>
      </c>
      <c r="K32" s="35" t="n"/>
      <c r="L32" s="34" t="inlineStr">
        <is>
          <t>Systemic lupus</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35" t="n"/>
      <c r="D33" s="34" t="inlineStr">
        <is>
          <t>Ioniazid</t>
        </is>
      </c>
      <c r="E33" s="34" t="inlineStr">
        <is>
          <t>Rifampicin</t>
        </is>
      </c>
      <c r="F33" s="34" t="inlineStr">
        <is>
          <t>Pyrazinamide</t>
        </is>
      </c>
      <c r="G33" s="34" t="inlineStr">
        <is>
          <t>Ethambutol</t>
        </is>
      </c>
      <c r="H33" s="34" t="inlineStr">
        <is>
          <t>Pyrazinamide ร่วมกับ ethambutol</t>
        </is>
      </c>
      <c r="I33" s="33" t="inlineStr">
        <is>
          <t>1</t>
        </is>
      </c>
      <c r="J33" s="34"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35" t="n"/>
      <c r="L33" s="34" t="inlineStr">
        <is>
          <t>Systemic lupus</t>
        </is>
      </c>
      <c r="M33" s="35" t="inlineStr">
        <is>
          <t>Clinic</t>
        </is>
      </c>
      <c r="N33" s="34" t="inlineStr">
        <is>
          <t>ข้อ 31 Pharma Plus เล่มม่วง (เฉลยข้อ ก)</t>
        </is>
      </c>
      <c r="O33" s="35" t="inlineStr">
        <is>
          <t>Mock</t>
        </is>
      </c>
      <c r="P33" s="35" t="inlineStr">
        <is>
          <t>Pharma Plus เล่มม่วง</t>
        </is>
      </c>
    </row>
    <row r="34" ht="13.2" customHeight="1" s="49">
      <c r="A34" s="33" t="n">
        <v>32</v>
      </c>
      <c r="B34" s="34" t="inlineStr">
        <is>
          <t>แพทย์สั่งจ่าย prednisolone แต่โรงพยาบาลมียา dexamethasone เท่านั้นในฐานะเภสัชกรทำอย่างไร</t>
        </is>
      </c>
      <c r="C34" s="35" t="n"/>
      <c r="D34" s="34" t="inlineStr">
        <is>
          <t>ให้ยา dexamethasone แทนได้เพราะยาทั้งสองตัวเป็น steroid ประเภท short acting steroid เหมือนกัน</t>
        </is>
      </c>
      <c r="E34" s="34" t="inlineStr">
        <is>
          <t>ให้ยา dexamethasone แทนได้เพราะยาทั้งสองตัวเป็น steroid ประเภท long acting steroid เหมือนกัน</t>
        </is>
      </c>
      <c r="F34" s="34" t="inlineStr">
        <is>
          <t>ต้องคำนวณ equivalent dose ของยาทั้งสองตัวก่อนทำการเปลี่ยนยาเนื่องจากยาทั้งสองตัวมี potency ต่างกัน</t>
        </is>
      </c>
      <c r="G34" s="34" t="inlineStr">
        <is>
          <t>ไม่สามารถให้ยาแทนกันได้เพราะ prednisolone เป็น glucocorticoid แต่ dexamethasone เป็น mineralocorticoid</t>
        </is>
      </c>
      <c r="H34" s="34" t="inlineStr">
        <is>
          <t>ไม่สามารถให้ยาแทนกันได้และควรแจ้งให้แพทย์ทราบ</t>
        </is>
      </c>
      <c r="I34" s="33" t="inlineStr">
        <is>
          <t>3</t>
        </is>
      </c>
      <c r="J34" s="34" t="inlineStr">
        <is>
          <t>✅ คำตอบที่ถูกต้อง: ข้อ ค. ยาเม็ด Dexamethasone 0.5 mg จำนวน 3 เม็ด วันละ 1 ครั้ง
💡 Background: การเทียบเคียงขนาดยาคอร์ติโคสเตียรอยด์ (Glucocorticoid equivalent dose) เมื่อเกิดปัญหายาขาดคราว
🎯 ทำไมข้อนี้ถึงถูก: เทียบความแรงของสเตียรอยด์: Prednisolone 5 mg มีความแรงต้านการอักเสบเทียบเท่ากับ Dexamethasone 0.75 mg ดังนั้นหากต้องการขนาดยาเทียบเท่า Prednisolone 10 mg จะต้องใช้ Dexamethasone = 1.5 mg ซึ่งเท่ากับยาเม็ด Dexamethasone 0.5 mg จำนวน 3 เม็ด
🔍 ข้ออื่นผิดเพราะอะไร:
- ข้อ ก. Dexamethasone 0.5 mg 1 เม็ด: ได้ขนาดเพียง 0.5 mg (เทียบเท่า Prednisolone เพียง 3.3 mg) ซึ่งขนาดยาต่ำเกินไป
- ข้อ ข. Hydrocortisone 10 mg: Hydrocortisone 20 mg เทียบเท่า Prednisolone 5 mg ดังนั้น 10 mg จะเทียบเท่าเพียง 2.5 mg ขนาดยาต่ำไปมาก
- ข้อ ง. Dexamethasone 4 mg 1 เม็ด: ขนาดยาสูงเกินไปมาก (เทียบเท่า Prednisolone ถึงเกือบ 27 mg)
- ข้อ จ. Methylprednisolone 16 mg: Methylprednisolone 4 mg เทียบเท่า Prednisolone 5 mg ดังนั้น 16 mg จะเทียบเท่ากับ 20 mg ซึ่งสูงเกินไปเท่าตัว
📖 Guideline อ้างอิง: Goodman &amp; Gilman's: The Pharmacological Basis of Therapeutics (14th Edition)
📌 จุดจำก่อนสอบ: อัตราส่วนความแรงสเตียรอยด์: Hydrocortisone 20 mg = Prednisolone 5 mg = Methylprednisolone 4 mg = Triamcinolone 4 mg = Dexamethasone 0.75 mg</t>
        </is>
      </c>
      <c r="K34" s="35" t="n"/>
      <c r="L34" s="34" t="inlineStr">
        <is>
          <t>Systemic lupus</t>
        </is>
      </c>
      <c r="M34" s="35" t="inlineStr">
        <is>
          <t>Clinic</t>
        </is>
      </c>
      <c r="N34" s="34" t="inlineStr">
        <is>
          <t>ข้อ 32 Pharma Plus เล่มม่วง (เฉลยข้อ ค)</t>
        </is>
      </c>
      <c r="O34" s="35" t="inlineStr">
        <is>
          <t>Mock</t>
        </is>
      </c>
      <c r="P34" s="35" t="inlineStr">
        <is>
          <t>Pharma Plus เล่มม่วง</t>
        </is>
      </c>
    </row>
    <row r="35" ht="13.2" customHeight="1" s="49">
      <c r="A35" s="33" t="n">
        <v>33</v>
      </c>
      <c r="B35" s="34" t="inlineStr">
        <is>
          <t>ยากดภูมิคุ้มกัน (immunosuppression) มีประโยชน์กับภาวะยกเว้น</t>
        </is>
      </c>
      <c r="C35" s="35" t="n"/>
      <c r="D35" s="34" t="inlineStr">
        <is>
          <t>การเปลี่ยนถ่ายอวัยวะ</t>
        </is>
      </c>
      <c r="E35" s="34" t="inlineStr">
        <is>
          <t>Rh hemolytic disease ในเด็กแรกเกิด</t>
        </is>
      </c>
      <c r="F35" s="34" t="inlineStr">
        <is>
          <t>Rheumatoid arthritis</t>
        </is>
      </c>
      <c r="G35" s="34" t="inlineStr">
        <is>
          <t>มะเร็ง</t>
        </is>
      </c>
      <c r="H35" s="34" t="inlineStr">
        <is>
          <t>SLE</t>
        </is>
      </c>
      <c r="I35" s="33" t="inlineStr">
        <is>
          <t>2</t>
        </is>
      </c>
      <c r="J35" s="34" t="inlineStr">
        <is>
          <t>✅ คำตอบที่ถูกต้อง: ข้อ ข. Rh hemolytic disease ในเด็กแรกเกิด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35" t="n"/>
      <c r="L35" s="34" t="inlineStr">
        <is>
          <t>Allergic rhinitis</t>
        </is>
      </c>
      <c r="M35" s="35" t="inlineStr">
        <is>
          <t>Clinic</t>
        </is>
      </c>
      <c r="N35" s="34" t="inlineStr">
        <is>
          <t>ข้อ 33 Pharma Plus เล่มม่วง (เฉลยข้อ ข)</t>
        </is>
      </c>
      <c r="O35" s="35" t="inlineStr">
        <is>
          <t>Mock</t>
        </is>
      </c>
      <c r="P35" s="35" t="inlineStr">
        <is>
          <t>Pharma Plus เล่มม่วง</t>
        </is>
      </c>
    </row>
    <row r="36" ht="13.2" customHeight="1" s="49">
      <c r="A36" s="33" t="n">
        <v>34</v>
      </c>
      <c r="B36" s="34"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35" t="n"/>
      <c r="D36" s="34" t="inlineStr">
        <is>
          <t>ให้ยาขนาด 24 ชม. ทุกวัน วันละครั้ง</t>
        </is>
      </c>
      <c r="E36" s="34" t="inlineStr">
        <is>
          <t>ให้ยาขนาด 24 ชม. แบ่งให้ 2 ครั้ง ทุกวัน</t>
        </is>
      </c>
      <c r="F36" s="34" t="inlineStr">
        <is>
          <t>ให้ยาขนาด 24 ชม. วันเว้นวัน วันละครั้ง</t>
        </is>
      </c>
      <c r="G36" s="34" t="inlineStr">
        <is>
          <t>ให้ยาขนาด 48 ชม. วันเว้นวัน วันละครั้ง</t>
        </is>
      </c>
      <c r="H36" s="34" t="inlineStr">
        <is>
          <t>ให้ยาขนาด 48 ชม. วันเว้นวัน แบ่งให้ 2 ครั้ง</t>
        </is>
      </c>
      <c r="I36" s="33" t="inlineStr">
        <is>
          <t>1</t>
        </is>
      </c>
      <c r="J36" s="34" t="inlineStr">
        <is>
          <t>✅ คำตอบที่ถูกต้อง: ข้อ ง. ตรวจจอประสาทตา (Ophthalmologic examination / Fundoscopy)
💡 Background: ความปลอดภัยและการติดตามอาการไม่พึงประสงค์ระยะยาวจากการใช้ยา Hydroxychloroquine (HCQ)
🎯 ทำไมข้อนี้ถึงถูก: Hydroxychloroquine มีความเสี่ยงสำคัญต่อการเกิดภาวะเป็นพิษต่อจอประสาทตา (Retinopathy / Bull's eye maculopathy) ซึ่งอาจทำให้สูญเสียการมองเห็นอย่างถาวรหากตรวจพบช้า จึงต้องตรวจจอประสาทตาก่อนเริ่มยาและติดตามอย่างน้อยปีละครั้งหลังจากใช้ยาครบ 5 ปี
🔍 ข้ออื่นผิดเพราะอะไร:
- ข้อ ก. ตรวจระดับ Serum Uric acid: ไม่เกี่ยวข้องกับพิษของ Hydroxychloroquine
- ข้อ ข. ตรวจคัดกรองมะเร็งปากมดลูก: ไม่ใช่การตรวจติดตามจำเพาะของ HCQ
- ข้อ ค. ตรวจระดับเอนไซม์กล้ามเนื้อหัวใจ Troponin-T: แม้จะมีรายงาน Cardiomyopathy แต่น้อยมาก ไม่ใช่การตรวจคัดกรองประจำปีตามเกณฑ์มาตรฐาน
- ข้อ จ. ตรวจความหนาแน่นมวลกระดูกทุก 3 เดือน: ระยะเวลาถี่เกินไปและไม่ได้เป็นผลโดยตรงจาก HCQ (เป็นผลจากสเตียรอยด์)
📖 Guideline อ้างอิง: Recommendations on Screening for Chloroquine and Hydroxychloroquine Retinopathy (American Academy of Ophthalmology, AAO 2016 Revision)
📌 จุดจำก่อนสอบ: Hydroxychloroquine (HCQ) ต้องตรวจคัดกรอง Retinopathy (จอประสาทตา) เพื่อป้องกัน Bull's eye maculopathy</t>
        </is>
      </c>
      <c r="K36" s="35" t="n"/>
      <c r="L36" s="34" t="inlineStr">
        <is>
          <t>Systemic lupus</t>
        </is>
      </c>
      <c r="M36" s="35" t="inlineStr">
        <is>
          <t>Clinic</t>
        </is>
      </c>
      <c r="N36" s="34" t="inlineStr">
        <is>
          <t>ข้อ 34 Pharma Plus เล่มม่วง (เฉลยข้อ )</t>
        </is>
      </c>
      <c r="O36" s="35" t="inlineStr">
        <is>
          <t>Mock</t>
        </is>
      </c>
      <c r="P36" s="35" t="inlineStr">
        <is>
          <t>Pharma Plus เล่มม่วง</t>
        </is>
      </c>
    </row>
    <row r="37" ht="13.2" customHeight="1" s="49">
      <c r="A37" s="33" t="n">
        <v>35</v>
      </c>
      <c r="B37" s="34" t="inlineStr">
        <is>
          <t>การให้ prednisolone ให้ผู้ป่วย SLE เพื่ออะไร</t>
        </is>
      </c>
      <c r="C37" s="35" t="n"/>
      <c r="D37" s="34" t="inlineStr">
        <is>
          <t>ลดปฏิกิริยา antibody immune complex</t>
        </is>
      </c>
      <c r="E37" s="34" t="inlineStr">
        <is>
          <t>ลดการทำลายของ LE cell</t>
        </is>
      </c>
      <c r="F37" s="34" t="inlineStr">
        <is>
          <t>ยับยั้งการจับ antigen กับ antibody</t>
        </is>
      </c>
      <c r="G37" s="34" t="inlineStr">
        <is>
          <t>ลดการสร้าง antibody</t>
        </is>
      </c>
      <c r="H37" s="34" t="inlineStr">
        <is>
          <t>ยับยั้ง histamine กับ bradykinin</t>
        </is>
      </c>
      <c r="I37" s="33" t="inlineStr">
        <is>
          <t>4</t>
        </is>
      </c>
      <c r="J37" s="34" t="inlineStr">
        <is>
          <t>✅ คำตอบที่ถูกต้อง: ข้อ ข. ลดการอักเสบและควบคุมภาวะภูมิคุ้มกันกำเริบเฉียบพลัน (Induction of remission)
💡 Background: บทบาทของยาสเตียรอยด์ชนิดรับประทานในการรักษาโรคลูปัส (SLE)
🎯 ทำไมข้อนี้ถึงถูก: Prednisolone เป็นยากดภูมิคุ้มกันและต้านการอักเสบที่ออกฤทธิ์เร็ว เหมาะสำหรับใช้ควบคุมอาการกำเริบเฉียบพลันของ SLE (Induction therapy) จากนั้นเมื่ออาการสงบจะค่อยๆ ปรับลดขนาดยาลง (Tapering) เพื่อลดผลข้างเคียงระยะยาว
🔍 ข้ออื่นผิดเพราะอะไร:
- ข้อ ก. รักษาให้หายขาดจากโรค: SLE เป็นโรคเรื้อรังที่ไม่สามารถรักษาให้หายขาดได้
- ข้อ ค. ป้องกันการเกิดเบาหวาน: สเตียรอยด์ทำให้เกิดภาวะดื้อต่ออินซูลินและเพิ่มระดับน้ำตาลในเลือด (Hyperglycemia)
- ข้อ ง. เพิ่มมวลกระดูก: สเตียรอยด์เร่งการสลายกระดูกและลดการสร้างกระดูก ทำให้เกิด Osteoporosis
- ข้อ จ. ลดความดันโลหิต: สเตียรอยด์ทำให้เกิดการคั่งของโซเดียมและน้ำ ส่งผลให้ความดันโลหิตสูงขึ้น
📖 Guideline อ้างอิง: แนวทางเวชปฏิบัติการดูแลรักษาผู้ป่วยโรคลูปัสในประเทศไทย พ.ศ. 2562
📌 จุดจำก่อนสอบ: สเตียรอยด์ใน SLE ใช้ควบคุมการอักเสบเฉียบพลัน (Induction) จากนั้นต้อง Tapering ลงเสมอเพื่อหลีกเลี่ยง ADRs ระยะยาว</t>
        </is>
      </c>
      <c r="K37" s="35" t="n"/>
      <c r="L37" s="34" t="inlineStr">
        <is>
          <t>Systemic lupus</t>
        </is>
      </c>
      <c r="M37" s="35" t="inlineStr">
        <is>
          <t>Clinic</t>
        </is>
      </c>
      <c r="N37" s="34" t="inlineStr">
        <is>
          <t>ข้อ 35 Pharma Plus เล่มม่วง (เฉลยข้อ ง)</t>
        </is>
      </c>
      <c r="O37" s="35" t="inlineStr">
        <is>
          <t>Mock</t>
        </is>
      </c>
      <c r="P37" s="35" t="inlineStr">
        <is>
          <t>Pharma Plus เล่มม่วง</t>
        </is>
      </c>
    </row>
    <row r="38" ht="13.2" customHeight="1" s="49">
      <c r="A38" s="33" t="n">
        <v>36</v>
      </c>
      <c r="B38" s="34" t="inlineStr">
        <is>
          <t>ยากดภูมิคุ้มกัน (immunosuppressive) สามารถนำมาใช้ประโยชน์ในด้านใด</t>
        </is>
      </c>
      <c r="C38" s="35" t="n"/>
      <c r="D38" s="34" t="inlineStr">
        <is>
          <t>AIDs</t>
        </is>
      </c>
      <c r="E38" s="34" t="inlineStr">
        <is>
          <t>COPD</t>
        </is>
      </c>
      <c r="F38" s="34" t="inlineStr">
        <is>
          <t>TB</t>
        </is>
      </c>
      <c r="G38" s="34" t="inlineStr">
        <is>
          <t>Leprosy</t>
        </is>
      </c>
      <c r="H38" s="34" t="inlineStr">
        <is>
          <t>Organ tissue transplantation</t>
        </is>
      </c>
      <c r="I38" s="33" t="inlineStr">
        <is>
          <t>5</t>
        </is>
      </c>
      <c r="J38" s="34" t="inlineStr">
        <is>
          <t>✅ คำตอบที่ถูกต้อง: ข้อ จ. Organ tissue transplantation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35" t="n"/>
      <c r="L38" s="34" t="inlineStr">
        <is>
          <t>Allergic rhinitis</t>
        </is>
      </c>
      <c r="M38" s="35" t="inlineStr">
        <is>
          <t>Clinic</t>
        </is>
      </c>
      <c r="N38" s="34" t="inlineStr">
        <is>
          <t>ข้อ 36 Pharma Plus เล่มม่วง (เฉลยข้อ จ)</t>
        </is>
      </c>
      <c r="O38" s="35" t="inlineStr">
        <is>
          <t>Mock</t>
        </is>
      </c>
      <c r="P38" s="35" t="inlineStr">
        <is>
          <t>Pharma Plus เล่มม่วง</t>
        </is>
      </c>
    </row>
    <row r="39" ht="13.2" customHeight="1" s="49">
      <c r="A39" s="33" t="n">
        <v>37</v>
      </c>
      <c r="B39" s="34" t="inlineStr">
        <is>
          <t>Cyclosporine ยากดภูมิคุ้มกันข้อใดถูกต้อง</t>
        </is>
      </c>
      <c r="C39" s="35" t="n"/>
      <c r="D39" s="34" t="inlineStr">
        <is>
          <t>ออกฤทธิ์กดการทำงานของ B-cell อย่างเฉพาะเจาะจง</t>
        </is>
      </c>
      <c r="E39" s="34" t="inlineStr">
        <is>
          <t>ค่าของ pharmacokinetic profile สม่ำเสมอในผู้ป่วยทุกราย</t>
        </is>
      </c>
      <c r="F39" s="34" t="inlineStr">
        <is>
          <t>มีฤทธิ์ต่อตับและไตน้อย</t>
        </is>
      </c>
      <c r="G39" s="34" t="inlineStr">
        <is>
          <t>ประสิทธิภาพในการปลูกถ่ายอวัยวะ</t>
        </is>
      </c>
      <c r="H39" s="34" t="inlineStr">
        <is>
          <t>ถูกทุกข้อ</t>
        </is>
      </c>
      <c r="I39" s="33" t="inlineStr">
        <is>
          <t>4</t>
        </is>
      </c>
      <c r="J39" s="34" t="inlineStr">
        <is>
          <t>✅ คำตอบที่ถูกต้อง: ข้อ ง. ประสิทธิภาพในการปลูกถ่ายอวัยวะ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35" t="n"/>
      <c r="L39" s="34" t="inlineStr">
        <is>
          <t>Allergic rhinitis</t>
        </is>
      </c>
      <c r="M39" s="35" t="inlineStr">
        <is>
          <t>Clinic</t>
        </is>
      </c>
      <c r="N39" s="34" t="inlineStr">
        <is>
          <t>ข้อ 37 Pharma Plus เล่มม่วง (เฉลยข้อ ง)</t>
        </is>
      </c>
      <c r="O39" s="35" t="inlineStr">
        <is>
          <t>Mock</t>
        </is>
      </c>
      <c r="P39" s="35" t="inlineStr">
        <is>
          <t>Pharma Plus เล่มม่วง</t>
        </is>
      </c>
    </row>
    <row r="40" ht="13.2" customHeight="1" s="49">
      <c r="A40" s="33" t="n">
        <v>38</v>
      </c>
      <c r="B40" s="34" t="inlineStr">
        <is>
          <t>ข้อใดเป็นผลข้างเคียงของ corticosteroid ยกเว้น</t>
        </is>
      </c>
      <c r="C40" s="35" t="n"/>
      <c r="D40" s="34" t="inlineStr">
        <is>
          <t>Suppression of pituitary-adrenaline</t>
        </is>
      </c>
      <c r="E40" s="34" t="inlineStr">
        <is>
          <t>Increase susceptibility to infection</t>
        </is>
      </c>
      <c r="F40" s="34" t="inlineStr">
        <is>
          <t>Peptic ulceration</t>
        </is>
      </c>
      <c r="G40" s="34" t="inlineStr">
        <is>
          <t>Muscle hypertrophy</t>
        </is>
      </c>
      <c r="H40" s="34" t="inlineStr">
        <is>
          <t>Physiological disturbances</t>
        </is>
      </c>
      <c r="I40" s="33" t="inlineStr">
        <is>
          <t>4</t>
        </is>
      </c>
      <c r="J40" s="34" t="inlineStr">
        <is>
          <t>✅ คำตอบที่ถูกต้อง: ข้อ ง. Muscle hypertrophy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35" t="n"/>
      <c r="L40" s="34" t="inlineStr">
        <is>
          <t>Allergic rhinitis</t>
        </is>
      </c>
      <c r="M40" s="35" t="inlineStr">
        <is>
          <t>Clinic</t>
        </is>
      </c>
      <c r="N40" s="34" t="inlineStr">
        <is>
          <t>ข้อ 38 Pharma Plus เล่มม่วง (เฉลยข้อ ง)</t>
        </is>
      </c>
      <c r="O40" s="35" t="inlineStr">
        <is>
          <t>Mock</t>
        </is>
      </c>
      <c r="P40" s="35" t="inlineStr">
        <is>
          <t>Pharma Plus เล่มม่วง</t>
        </is>
      </c>
    </row>
    <row r="41" ht="13.2" customHeight="1" s="49">
      <c r="A41" s="33" t="n">
        <v>39</v>
      </c>
      <c r="B41" s="34"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35" t="n"/>
      <c r="D41" s="34" t="inlineStr">
        <is>
          <t>มีน้ำมูก</t>
        </is>
      </c>
      <c r="E41" s="34" t="inlineStr">
        <is>
          <t>ปวดข้อ</t>
        </is>
      </c>
      <c r="F41" s="34" t="inlineStr">
        <is>
          <t>มีไข้</t>
        </is>
      </c>
      <c r="G41" s="34" t="inlineStr">
        <is>
          <t>น้ำหนักลด</t>
        </is>
      </c>
      <c r="H41" s="34" t="inlineStr">
        <is>
          <t>ผีเสื้อที่หน้า</t>
        </is>
      </c>
      <c r="I41" s="33" t="inlineStr">
        <is>
          <t>1</t>
        </is>
      </c>
      <c r="J41" s="34" t="inlineStr">
        <is>
          <t>✅ คำตอบที่ถูกต้อง: ข้อ ก. มีน้ำมูก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35" t="n"/>
      <c r="L41" s="34" t="inlineStr">
        <is>
          <t>Allergic rhinitis</t>
        </is>
      </c>
      <c r="M41" s="35" t="inlineStr">
        <is>
          <t>Clinic</t>
        </is>
      </c>
      <c r="N41" s="34" t="inlineStr">
        <is>
          <t>ข้อ 39 Pharma Plus เล่มม่วง (เฉลยข้อ ก)</t>
        </is>
      </c>
      <c r="O41" s="35" t="inlineStr">
        <is>
          <t>Mock</t>
        </is>
      </c>
      <c r="P41" s="35" t="inlineStr">
        <is>
          <t>Pharma Plus เล่มม่วง</t>
        </is>
      </c>
    </row>
    <row r="42" ht="13.2" customHeight="1" s="49">
      <c r="A42" s="33" t="n">
        <v>40</v>
      </c>
      <c r="B42" s="34" t="inlineStr">
        <is>
          <t>ถ้าต้องการใช้ยารักษาโรคในกรณีเฉียบพลันใช้ยา</t>
        </is>
      </c>
      <c r="C42" s="35" t="n"/>
      <c r="D42" s="34" t="inlineStr">
        <is>
          <t>Indomethacin</t>
        </is>
      </c>
      <c r="E42" s="34" t="inlineStr">
        <is>
          <t>Ibuprofen</t>
        </is>
      </c>
      <c r="F42" s="34" t="inlineStr">
        <is>
          <t>Diclofenac or Piroxicam</t>
        </is>
      </c>
      <c r="G42" s="34" t="inlineStr">
        <is>
          <t>Aspirin</t>
        </is>
      </c>
      <c r="H42" s="34" t="inlineStr">
        <is>
          <t>Methylprednisolone</t>
        </is>
      </c>
      <c r="I42" s="33" t="inlineStr">
        <is>
          <t>5</t>
        </is>
      </c>
      <c r="J42" s="34" t="inlineStr">
        <is>
          <t>✅ คำตอบที่ถูกต้อง: ข้อ ก. Adrenaline (Epinephrine) 1:1,000 ขนาด 0.3-0.5 mg ฉีดเข้ากล้ามเนื้อ (Intramuscular: IM) ทันที
💡 Background: ภาวะแพ้รุนแรงเฉียบพลัน Anaphylaxis เป็นภาวะฉุกเฉินทางการแพทย์ที่คุกคามต่อชีวิต
🎯 ทำไมข้อนี้ถึงถูก: Adrenaline (Epinephrine) IM บริเวณต้นขาด้านข้าง (Anterolateral thigh) เป็นยาทางเลือกแรก (First-line drug) ที่ต้องให้ทันทีโดยไม่ต้องรอช้า ช่วยกระตุ้น alpha-1 (เพิ่มความดันโลหิต ลดบวมในทางเดินหายใจ) และ beta-2 (ขยายหลอดลม ลดการหลั่งสารก่อภูมิแพ้จาก mast cells)
🔍 ข้ออื่นผิดเพราะอะไร:
- ข้อ ข. Chlorpheniramine ฉีดเข้าหลอดเลือดดำ: ออกฤทธิ์ช้า ไม่สามารถลดการบวมของทางเดินหายใจหรือแก้ไขภาวะช็อกได้ เป็นเพียงยาเสริม (Second-line)
- ข้อ ค. Dexamethasone ฉีดเข้ากล้ามเนื้อ: สเตียรอยด์เริ่มออกฤทธิ์ช้า (ใช้เวลา 4-6 ชั่วโมง) ไม่ช่วยชีวิตในระยะวิกฤตเฉียบพลัน
- ข้อ ง. Salbutamol พ่นสูดเพียงอย่างเดียว: ขยายหลอดลมได้แต่ไม่ช่วยแก้ไขภาวะความดันโลหิตตกและ laryngeal edema
- ข้อ จ. Dopamine infusion: ให้เฉพาะในรายที่เกิด Refractory anaphylactic shock หลังได้รับ Adrenaline และสารน้ำอย่างเพียงพอแล้ว
📖 Guideline อ้างอิง: แนวทางเวชปฏิบัติการดูแลรักษาภาวะแพ้รุนแรง (Anaphylaxis) ในประเทศไทย พ.ศ. 2564 (สมาคมโรคภูมิแพ้ โรคหืด และวิทยาภูมิคุ้มกันแห่งประเทศไทย)
📌 จุดจำก่อนสอบ: First-line ใน Anaphylaxis คือ Adrenaline 1:1,000 (1 mg/mL) ขนาด 0.01 mg/kg (ผู้ใหญ่ 0.3-0.5 mg) ฉีด IM ที่ต้นขาด้านข้างทันที</t>
        </is>
      </c>
      <c r="K42" s="35" t="n"/>
      <c r="L42" s="34" t="inlineStr">
        <is>
          <t>Systemic lupus</t>
        </is>
      </c>
      <c r="M42" s="35" t="inlineStr">
        <is>
          <t>Clinic</t>
        </is>
      </c>
      <c r="N42" s="34" t="inlineStr">
        <is>
          <t>ข้อ 40 Pharma Plus เล่มม่วง (เฉลยข้อ จ)</t>
        </is>
      </c>
      <c r="O42" s="35" t="inlineStr">
        <is>
          <t>Mock</t>
        </is>
      </c>
      <c r="P42" s="35" t="inlineStr">
        <is>
          <t>Pharma Plus เล่มม่วง</t>
        </is>
      </c>
    </row>
    <row r="43" ht="13.2" customHeight="1" s="49">
      <c r="A43" s="33" t="n">
        <v>41</v>
      </c>
      <c r="B43" s="34"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35" t="n"/>
      <c r="D43" s="34" t="inlineStr">
        <is>
          <t>Allergic rhinitis-mild intermittent</t>
        </is>
      </c>
      <c r="E43" s="34" t="inlineStr">
        <is>
          <t>Allergic rhinitis-mod-severe intermittent</t>
        </is>
      </c>
      <c r="F43" s="34" t="inlineStr">
        <is>
          <t>Allergic rhinitis-mod-severe persistent</t>
        </is>
      </c>
      <c r="G43" s="34" t="inlineStr">
        <is>
          <t>Allergic Asthma-mild persistent</t>
        </is>
      </c>
      <c r="H43" s="34" t="inlineStr">
        <is>
          <t>Allergic asthma-mod-severe intermittent</t>
        </is>
      </c>
      <c r="I43" s="33" t="inlineStr">
        <is>
          <t>1</t>
        </is>
      </c>
      <c r="J43" s="34" t="inlineStr">
        <is>
          <t>✅ คำตอบที่ถูกต้อง: ข้อ ก. Allergic rhinitis-mild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สากล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35" t="n"/>
      <c r="L43" s="34" t="inlineStr">
        <is>
          <t>Allergic rhinitis</t>
        </is>
      </c>
      <c r="M43" s="35" t="inlineStr">
        <is>
          <t>Clinic</t>
        </is>
      </c>
      <c r="N43" s="34" t="inlineStr">
        <is>
          <t>Mock PLE-CC 1 ข้อ 41</t>
        </is>
      </c>
      <c r="O43" s="35" t="inlineStr">
        <is>
          <t>Mock</t>
        </is>
      </c>
      <c r="P43" s="35" t="inlineStr">
        <is>
          <t>Mock RxCU83</t>
        </is>
      </c>
      <c r="Q43" s="2" t="n"/>
    </row>
    <row r="44" ht="13.2" customHeight="1" s="49">
      <c r="A44" s="33" t="n">
        <v>42</v>
      </c>
      <c r="B44" s="34" t="inlineStr">
        <is>
          <t>ควรให้ยาอะไรตามการรักษาอาการภูมิแพ้กำเริบในประเทศไทย พ.ศ.2565</t>
        </is>
      </c>
      <c r="C44" s="35" t="n"/>
      <c r="D44" s="34" t="inlineStr">
        <is>
          <t>CPM 4 mg ตามเดิม</t>
        </is>
      </c>
      <c r="E44" s="34" t="inlineStr">
        <is>
          <t>หยุด CPM และใช้ Fexofenadine 180 mg 1 เม็ดก่อน เมื่อมีอาการ</t>
        </is>
      </c>
      <c r="F44" s="34" t="inlineStr">
        <is>
          <t>Fexo 180 mg 1 เม็ดก่อนนอน ต่อเนื่อง 2 สัปดาห์</t>
        </is>
      </c>
      <c r="G44" s="34" t="inlineStr">
        <is>
          <t>Montelukast 10 mg วันละ 1 เม็ด ประเมินอีกครั้ง 2 สัปดาห์</t>
        </is>
      </c>
      <c r="H44" s="34" t="inlineStr">
        <is>
          <t>Mometasone พ่นจมูกเช้า-เย็น ประเมินอีกครั้ง 2 สัปดาห๋"</t>
        </is>
      </c>
      <c r="I44" s="33" t="inlineStr">
        <is>
          <t>3</t>
        </is>
      </c>
      <c r="J44" s="34" t="inlineStr">
        <is>
          <t>✅ คำตอบที่ถูกต้อง: ข้อ ค. Fexo 180 mg 1 เม็ดก่อนนอน ต่อเนื่อง 2 สัปดาห์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35" t="n"/>
      <c r="L44" s="34" t="inlineStr">
        <is>
          <t>Allergic rhinitis</t>
        </is>
      </c>
      <c r="M44" s="35" t="inlineStr">
        <is>
          <t>Clinic</t>
        </is>
      </c>
      <c r="N44" s="34" t="inlineStr">
        <is>
          <t>Mock PLE-CC 1 ข้อ 42</t>
        </is>
      </c>
      <c r="O44" s="35" t="inlineStr">
        <is>
          <t>Mock</t>
        </is>
      </c>
      <c r="P44" s="35" t="inlineStr">
        <is>
          <t>Mock RxCU83</t>
        </is>
      </c>
      <c r="Q44" s="2" t="n"/>
    </row>
    <row r="45" ht="13.2" customHeight="1" s="49">
      <c r="A45" s="33" t="n">
        <v>43</v>
      </c>
      <c r="B45" s="34" t="inlineStr">
        <is>
          <t>ผลข้างเคียงของการใช้ยา oxymetazoline ติดต่อกันหลายวัน</t>
        </is>
      </c>
      <c r="C45" s="35" t="n"/>
      <c r="D45" s="34" t="inlineStr">
        <is>
          <t>Glaucoma</t>
        </is>
      </c>
      <c r="E45" s="34" t="inlineStr">
        <is>
          <t>Epistaxis</t>
        </is>
      </c>
      <c r="F45" s="34" t="inlineStr">
        <is>
          <t>Rebound congestion</t>
        </is>
      </c>
      <c r="G45" s="34" t="inlineStr">
        <is>
          <t>HPA axis suppression</t>
        </is>
      </c>
      <c r="H45" s="34" t="inlineStr">
        <is>
          <t>nasal septal perforation</t>
        </is>
      </c>
      <c r="I45" s="33" t="inlineStr">
        <is>
          <t>1</t>
        </is>
      </c>
      <c r="J45" s="34" t="inlineStr">
        <is>
          <t>✅ คำตอบที่ถูกต้อง: ข้อ ก. Glaucoma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35" t="n"/>
      <c r="L45" s="34" t="inlineStr">
        <is>
          <t>Allergic rhinitis</t>
        </is>
      </c>
      <c r="M45" s="35" t="inlineStr">
        <is>
          <t>Clinic</t>
        </is>
      </c>
      <c r="N45" s="34" t="inlineStr">
        <is>
          <t>Mock PLE-CC 1 ข้อ 43</t>
        </is>
      </c>
      <c r="O45" s="35" t="inlineStr">
        <is>
          <t>Mock</t>
        </is>
      </c>
      <c r="P45" s="35" t="inlineStr">
        <is>
          <t>Mock RxCU83</t>
        </is>
      </c>
      <c r="Q45" s="2" t="n"/>
    </row>
    <row r="46" ht="13.2" customHeight="1" s="49">
      <c r="A46" s="33" t="n">
        <v>44</v>
      </c>
      <c r="B46" s="34" t="inlineStr">
        <is>
          <t>กลไกการออกฤทธิ์ของยาแก้คัดจมูก oxymetazoline</t>
        </is>
      </c>
      <c r="C46" s="35" t="n"/>
      <c r="D46" s="34" t="inlineStr">
        <is>
          <t>Alpha1,Alpha2 agonist</t>
        </is>
      </c>
      <c r="E46" s="34" t="inlineStr">
        <is>
          <t>Beta1 agonist</t>
        </is>
      </c>
      <c r="F46" s="34" t="inlineStr">
        <is>
          <t>Muscarinic agonist</t>
        </is>
      </c>
      <c r="G46" s="34" t="inlineStr">
        <is>
          <t>Acetylcholinesterase inhibitor</t>
        </is>
      </c>
      <c r="H46" s="34" t="inlineStr">
        <is>
          <t>Neuromuscular blocker</t>
        </is>
      </c>
      <c r="I46" s="33" t="inlineStr">
        <is>
          <t>1</t>
        </is>
      </c>
      <c r="J46" s="34" t="inlineStr">
        <is>
          <t>✅ คำตอบที่ถูกต้อง: ข้อ ก. Alpha1,Alpha2 agonist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35" t="n"/>
      <c r="L46" s="34" t="inlineStr">
        <is>
          <t>Allergic rhinitis</t>
        </is>
      </c>
      <c r="M46" s="35" t="inlineStr">
        <is>
          <t>Clinic</t>
        </is>
      </c>
      <c r="N46" s="34" t="inlineStr">
        <is>
          <t>Mock PLE-CC 1 ข้อ 44</t>
        </is>
      </c>
      <c r="O46" s="35" t="inlineStr">
        <is>
          <t>Mock</t>
        </is>
      </c>
      <c r="P46" s="35" t="inlineStr">
        <is>
          <t>Mock RxCU83</t>
        </is>
      </c>
      <c r="Q46" s="2" t="n"/>
    </row>
    <row r="47" ht="13.2" customHeight="1" s="49">
      <c r="A47" s="33" t="n">
        <v>45</v>
      </c>
      <c r="B47" s="34" t="inlineStr">
        <is>
          <t>CPM เป็น first gen antihistamine ห้ามใช้ในผู้ป่วยโรคใด</t>
        </is>
      </c>
      <c r="C47" s="35" t="n"/>
      <c r="D47" s="34" t="inlineStr">
        <is>
          <t>กลั้นปัสสาวะไม่อยู่</t>
        </is>
      </c>
      <c r="E47" s="34" t="inlineStr">
        <is>
          <t>หอบหืด</t>
        </is>
      </c>
      <c r="F47" s="34" t="inlineStr">
        <is>
          <t>ต่อมลูกหมากโต</t>
        </is>
      </c>
      <c r="G47" s="34" t="inlineStr">
        <is>
          <t>หัวใจเต้นผิดจังหวะ</t>
        </is>
      </c>
      <c r="H47" s="34" t="inlineStr">
        <is>
          <t>ใช้ยาปฏิชีวนะ (erythromycin,fluconazole)</t>
        </is>
      </c>
      <c r="I47" s="33" t="inlineStr">
        <is>
          <t>1</t>
        </is>
      </c>
      <c r="J47" s="34" t="inlineStr">
        <is>
          <t>✅ คำตอบที่ถูกต้อง: ข้อ ก. กลั้นปัสสาวะไม่อยู่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35" t="n"/>
      <c r="L47" s="34" t="inlineStr">
        <is>
          <t>Allergic rhinitis</t>
        </is>
      </c>
      <c r="M47" s="35" t="inlineStr">
        <is>
          <t>Clinic</t>
        </is>
      </c>
      <c r="N47" s="34" t="inlineStr">
        <is>
          <t>Mock PLE-CC 1 ข้อ 45</t>
        </is>
      </c>
      <c r="O47" s="35" t="inlineStr">
        <is>
          <t>Mock</t>
        </is>
      </c>
      <c r="P47" s="35" t="inlineStr">
        <is>
          <t>Mock RxCU83</t>
        </is>
      </c>
      <c r="Q47" s="2" t="n"/>
    </row>
    <row r="48" ht="13.2" customHeight="1" s="49">
      <c r="A48" s="33" t="n">
        <v>46</v>
      </c>
      <c r="B48" s="34" t="inlineStr">
        <is>
          <t>อาหารหรือปัจจัยใดกระตุ้นให้เกิด allergic rhinitis ได้</t>
        </is>
      </c>
      <c r="C48" s="35" t="n"/>
      <c r="D48" s="34" t="inlineStr">
        <is>
          <t>เครื่องดื่มแอลกอฮอล์</t>
        </is>
      </c>
      <c r="E48" s="34" t="inlineStr">
        <is>
          <t>อาหารที่มีสารกันบูด sulfite เช่น ไวน์ อาหารแปรรูป</t>
        </is>
      </c>
      <c r="F48" s="34" t="inlineStr">
        <is>
          <t>อาหารที่มีรสจัดหรือเผ็ดที่กระตุ้นอาการคัดจมูก</t>
        </is>
      </c>
      <c r="G48" s="34" t="inlineStr">
        <is>
          <t>สูบบุหรี่และควันบุหรี่</t>
        </is>
      </c>
      <c r="H48" s="34" t="inlineStr">
        <is>
          <t>ถูกทุกข้อ</t>
        </is>
      </c>
      <c r="I48" s="33" t="inlineStr">
        <is>
          <t>3</t>
        </is>
      </c>
      <c r="J48" s="34" t="inlineStr">
        <is>
          <t>✅ คำตอบที่ถูกต้อง: ข้อ ค. อาหารที่มีรสจัดหรือเผ็ดที่กระตุ้นอาการคัดจมูก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35" t="n"/>
      <c r="L48" s="34" t="inlineStr">
        <is>
          <t>Allergic rhinitis</t>
        </is>
      </c>
      <c r="M48" s="35" t="inlineStr">
        <is>
          <t>Clinic</t>
        </is>
      </c>
      <c r="N48" s="34" t="inlineStr">
        <is>
          <t>Mock PLE-CC 1 ข้อ 50</t>
        </is>
      </c>
      <c r="O48" s="35" t="inlineStr">
        <is>
          <t>Mock</t>
        </is>
      </c>
      <c r="P48" s="35" t="inlineStr">
        <is>
          <t>Mock RxCU83</t>
        </is>
      </c>
      <c r="Q48" s="2" t="n"/>
    </row>
    <row r="49" ht="13.2" customHeight="1" s="49">
      <c r="A49" s="33" t="n">
        <v>47</v>
      </c>
      <c r="B49" s="34"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35" t="n"/>
      <c r="D49" s="34" t="inlineStr">
        <is>
          <t>[NEED_REVIEW]</t>
        </is>
      </c>
      <c r="E49" s="34" t="inlineStr">
        <is>
          <t>ขายได้เพราะเป็นยาอันตรายตามกฎหมาย</t>
        </is>
      </c>
      <c r="F49" s="34" t="inlineStr">
        <is>
          <t>ขายไม่ได้เพราะปริมาณเกินกฎหมายกำหนดไว้</t>
        </is>
      </c>
      <c r="G49" s="34" t="inlineStr">
        <is>
          <t>ขายไม่ได้เพราะไม่ได้คำนึงถึงความปลอดภัยผู้มาซื้อ</t>
        </is>
      </c>
      <c r="H49" s="34" t="inlineStr">
        <is>
          <t>ขายไม่ได้เพราะไม่มีใบสั่งซื้อจากแพทย์</t>
        </is>
      </c>
      <c r="I49" s="33" t="inlineStr">
        <is>
          <t>1</t>
        </is>
      </c>
      <c r="J49" s="34" t="inlineStr">
        <is>
          <t>✅ คำตอบที่ถูกต้อง: ข้อ ก. ขายได้เพราะเป็นยาสามัญประจำบ้าน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35" t="n"/>
      <c r="L49" s="34" t="inlineStr">
        <is>
          <t>Allergic rhinitis</t>
        </is>
      </c>
      <c r="M49" s="35" t="inlineStr">
        <is>
          <t>Clinic</t>
        </is>
      </c>
      <c r="N49" s="34" t="inlineStr">
        <is>
          <t>PLE_CC1_2567_Key ข้อ 11</t>
        </is>
      </c>
      <c r="O49" s="35" t="inlineStr">
        <is>
          <t>ข้อสอบจริง</t>
        </is>
      </c>
      <c r="P49" s="35" t="inlineStr">
        <is>
          <t>ปี 2567</t>
        </is>
      </c>
      <c r="Q49" s="2" t="n"/>
    </row>
    <row r="50" ht="13.2" customHeight="1" s="49">
      <c r="A50" s="33" t="n">
        <v>48</v>
      </c>
      <c r="B50" s="34"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35" t="n"/>
      <c r="D50" s="34" t="inlineStr">
        <is>
          <t>[NEED_REVIEW]</t>
        </is>
      </c>
      <c r="E50" s="34" t="inlineStr">
        <is>
          <t>ขายได้เพราะเป็นยาอันตรายตามกฎหมาย</t>
        </is>
      </c>
      <c r="F50" s="34" t="inlineStr">
        <is>
          <t>ขายไม่ได้เพราะปริมาณเกินกฎหมายกำหนดไว้</t>
        </is>
      </c>
      <c r="G50" s="34" t="inlineStr">
        <is>
          <t>ขายไม่ได้เพราะไม่ได้คำนึงถึงความปลอดภัยผู้มาซื้อ</t>
        </is>
      </c>
      <c r="H50" s="34" t="inlineStr">
        <is>
          <t>ขายไม่ได้เพราะไม่มีใบสั่งซื้อจากแพทย์</t>
        </is>
      </c>
      <c r="I50" s="33" t="inlineStr">
        <is>
          <t>1</t>
        </is>
      </c>
      <c r="J50" s="34"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35" t="n"/>
      <c r="L50" s="34" t="inlineStr">
        <is>
          <t>Allergic rhinitis</t>
        </is>
      </c>
      <c r="M50" s="35" t="inlineStr">
        <is>
          <t>Clinic</t>
        </is>
      </c>
      <c r="N50" s="34" t="inlineStr">
        <is>
          <t>PLE_CC1_2567_Set1_Key ข้อ 11</t>
        </is>
      </c>
      <c r="O50" s="35" t="inlineStr">
        <is>
          <t>ข้อสอบจริง</t>
        </is>
      </c>
      <c r="P50" s="35" t="inlineStr">
        <is>
          <t>ปี 2567</t>
        </is>
      </c>
      <c r="Q50" s="2" t="n"/>
    </row>
    <row r="51" ht="13.2" customHeight="1" s="49">
      <c r="A51" s="33" t="n">
        <v>49</v>
      </c>
      <c r="B51" s="34"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35" t="n"/>
      <c r="D51" s="34" t="inlineStr">
        <is>
          <t>Fluticasone furoate nasal spray</t>
        </is>
      </c>
      <c r="E51" s="34" t="inlineStr">
        <is>
          <t>Budesonide nasal spray</t>
        </is>
      </c>
      <c r="F51" s="34" t="inlineStr">
        <is>
          <t>Epinephrine 0.3 mg IM stat</t>
        </is>
      </c>
      <c r="G51" s="34" t="inlineStr">
        <is>
          <t>Dexamethasone 4 mg IV</t>
        </is>
      </c>
      <c r="H51" s="34" t="inlineStr">
        <is>
          <t>Bromocriptine</t>
        </is>
      </c>
      <c r="I51" s="33" t="inlineStr">
        <is>
          <t>1</t>
        </is>
      </c>
      <c r="J51" s="34" t="inlineStr">
        <is>
          <t>✅ คำตอบที่ถูกต้อง: ข้อ ก.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35" t="n"/>
      <c r="L51" s="34" t="inlineStr">
        <is>
          <t>Allergic rhinitis</t>
        </is>
      </c>
      <c r="M51" s="35" t="inlineStr">
        <is>
          <t>Clinic</t>
        </is>
      </c>
      <c r="N51" s="34" t="inlineStr">
        <is>
          <t>PLE_CC1_2567_Set1_Key ข้อ 14</t>
        </is>
      </c>
      <c r="O51" s="35" t="inlineStr">
        <is>
          <t>ข้อสอบจริง</t>
        </is>
      </c>
      <c r="P51" s="35" t="inlineStr">
        <is>
          <t>ปี 2567</t>
        </is>
      </c>
      <c r="Q51" s="2" t="n"/>
    </row>
    <row r="52" ht="13.2" customHeight="1" s="49">
      <c r="A52" s="33" t="n">
        <v>50</v>
      </c>
      <c r="B52" s="34" t="inlineStr">
        <is>
          <t>คุณครูมาขอซื้อ CPM 4 มก. 5 กระปุก กระปุกละ 100 เม็ด เนื่องจากกำลังจะเปิดเรียน เภสัชกรขายให้ เภสัช กรผิดหรือไม่</t>
        </is>
      </c>
      <c r="C52" s="35" t="n"/>
      <c r="D52" s="34" t="inlineStr">
        <is>
          <t>Allergic rhinitis</t>
        </is>
      </c>
      <c r="E52" s="34" t="inlineStr">
        <is>
          <t>Dexamethasone 4 mg IV</t>
        </is>
      </c>
      <c r="F52" s="34" t="inlineStr">
        <is>
          <t>Prednisolone 20 mg OD</t>
        </is>
      </c>
      <c r="G52" s="34" t="inlineStr">
        <is>
          <t>Montelukast 10 mg HS</t>
        </is>
      </c>
      <c r="H52" s="34" t="inlineStr">
        <is>
          <t>Hydroxyzine 25 mg HS</t>
        </is>
      </c>
      <c r="I52" s="33" t="inlineStr">
        <is>
          <t>1</t>
        </is>
      </c>
      <c r="J52"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35" t="n"/>
      <c r="L52" s="34" t="inlineStr">
        <is>
          <t>Allergic rhinitis</t>
        </is>
      </c>
      <c r="M52" s="35" t="inlineStr">
        <is>
          <t>Clinic</t>
        </is>
      </c>
      <c r="N52" s="34" t="inlineStr">
        <is>
          <t>PLE_CC1_2567_Set1_Key ข้อ 47</t>
        </is>
      </c>
      <c r="O52" s="35" t="inlineStr">
        <is>
          <t>ข้อสอบจริง</t>
        </is>
      </c>
      <c r="P52" s="35" t="inlineStr">
        <is>
          <t>ปี 2567</t>
        </is>
      </c>
    </row>
    <row r="53" ht="13.2" customHeight="1" s="49">
      <c r="A53" s="33" t="n">
        <v>51</v>
      </c>
      <c r="B53" s="34" t="inlineStr">
        <is>
          <t>ข้อใดเป็นเกณฑ์ในการวินิจฉัยว่าผู้ป่วยคนนี้เป็นโรคไตเรื้อรัง CPM UACR = 282 ☆</t>
        </is>
      </c>
      <c r="C53" s="35" t="n"/>
      <c r="D53" s="34" t="inlineStr">
        <is>
          <t>Allergic rhinitis</t>
        </is>
      </c>
      <c r="E53" s="34" t="inlineStr">
        <is>
          <t>Hydroxyzine 25 mg HS</t>
        </is>
      </c>
      <c r="F53" s="34" t="inlineStr">
        <is>
          <t>Diphenhydramine 25 mg IV</t>
        </is>
      </c>
      <c r="G53" s="34" t="inlineStr">
        <is>
          <t>Cetirizine 10 mg OD</t>
        </is>
      </c>
      <c r="H53" s="34" t="inlineStr">
        <is>
          <t>Loratadine 10 mg OD</t>
        </is>
      </c>
      <c r="I53" s="33" t="inlineStr">
        <is>
          <t>1</t>
        </is>
      </c>
      <c r="J53"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35" t="n"/>
      <c r="L53" s="34" t="inlineStr">
        <is>
          <t>Allergic rhinitis</t>
        </is>
      </c>
      <c r="M53" s="35" t="inlineStr">
        <is>
          <t>Clinic</t>
        </is>
      </c>
      <c r="N53" s="34" t="inlineStr">
        <is>
          <t>PLE_CC1_2567_Set1_Key ข้อ 50</t>
        </is>
      </c>
      <c r="O53" s="35" t="inlineStr">
        <is>
          <t>ข้อสอบจริง</t>
        </is>
      </c>
      <c r="P53" s="35" t="inlineStr">
        <is>
          <t>ปี 2567</t>
        </is>
      </c>
    </row>
    <row r="54" ht="13.2" customHeight="1" s="49">
      <c r="A54" s="33" t="n">
        <v>52</v>
      </c>
      <c r="B54" s="34"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35" t="n"/>
      <c r="D54" s="34" t="inlineStr">
        <is>
          <t>Sildenafil</t>
        </is>
      </c>
      <c r="E54" s="34" t="inlineStr">
        <is>
          <t>Alprazolam</t>
        </is>
      </c>
      <c r="F54" s="34" t="inlineStr">
        <is>
          <t>Tramadol</t>
        </is>
      </c>
      <c r="G54" s="34" t="inlineStr">
        <is>
          <t>Dexamethasone</t>
        </is>
      </c>
      <c r="H54" s="34" t="inlineStr">
        <is>
          <t>Prednisolone eดfา combine 3นเอา synergistic effect เลยHกfา gก เหhผลjงkอ:lวยR Na mUงไnอยากเ^มขนาด HCTZ</t>
        </is>
      </c>
      <c r="I54" s="33" t="inlineStr">
        <is>
          <t>1</t>
        </is>
      </c>
      <c r="J54" s="34" t="inlineStr">
        <is>
          <t>✅ คำตอบที่ถูกต้อง: ข้อ ก. Sildenafil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35" t="n"/>
      <c r="L54" s="34" t="inlineStr">
        <is>
          <t>Hypersensitivity</t>
        </is>
      </c>
      <c r="M54" s="35" t="inlineStr">
        <is>
          <t>Clinic</t>
        </is>
      </c>
      <c r="N54" s="34" t="inlineStr">
        <is>
          <t>PLE_CC1_2567_Set1_Key ข้อ 81</t>
        </is>
      </c>
      <c r="O54" s="35" t="inlineStr">
        <is>
          <t>ข้อสอบจริง</t>
        </is>
      </c>
      <c r="P54" s="35" t="inlineStr">
        <is>
          <t>ปี 2567</t>
        </is>
      </c>
      <c r="Q54" s="2" t="n"/>
    </row>
    <row r="55" ht="13.2" customHeight="1" s="49">
      <c r="A55" s="33" t="n">
        <v>53</v>
      </c>
      <c r="B55" s="34" t="inlineStr">
        <is>
          <t>CPM 10 เม็ด?????</t>
        </is>
      </c>
      <c r="C55" s="35" t="n"/>
      <c r="D55" s="34" t="inlineStr">
        <is>
          <t>Allergic rhinitis</t>
        </is>
      </c>
      <c r="E55" s="34" t="inlineStr">
        <is>
          <t>Fluticasone furoate nasal spray</t>
        </is>
      </c>
      <c r="F55" s="34" t="inlineStr">
        <is>
          <t>Budesonide nasal spray</t>
        </is>
      </c>
      <c r="G55" s="34" t="inlineStr">
        <is>
          <t>Epinephrine 0.3 mg IM stat</t>
        </is>
      </c>
      <c r="H55" s="34" t="inlineStr">
        <is>
          <t>Dexamethasone 4 mg IV</t>
        </is>
      </c>
      <c r="I55" s="33" t="inlineStr">
        <is>
          <t>1</t>
        </is>
      </c>
      <c r="J55"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35" t="n"/>
      <c r="L55" s="34" t="inlineStr">
        <is>
          <t>Allergic rhinitis</t>
        </is>
      </c>
      <c r="M55" s="35" t="inlineStr">
        <is>
          <t>Clinic</t>
        </is>
      </c>
      <c r="N55" s="34" t="inlineStr">
        <is>
          <t>PLE-CC1 ปี 2566 Day 2 ข้อ 2</t>
        </is>
      </c>
      <c r="O55" s="35" t="inlineStr">
        <is>
          <t>ข้อสอบจริง</t>
        </is>
      </c>
      <c r="P55" s="35" t="inlineStr">
        <is>
          <t>ปี 2566</t>
        </is>
      </c>
    </row>
    <row r="56" ht="13.2" customHeight="1" s="49">
      <c r="A56" s="33" t="n">
        <v>54</v>
      </c>
      <c r="B56" s="34"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35" t="n"/>
      <c r="D56" s="34" t="inlineStr">
        <is>
          <t>Allergic rhinitis</t>
        </is>
      </c>
      <c r="E56" s="34" t="inlineStr">
        <is>
          <t>Dexamethasone 4 mg IV</t>
        </is>
      </c>
      <c r="F56" s="34" t="inlineStr">
        <is>
          <t>Prednisolone 20 mg OD</t>
        </is>
      </c>
      <c r="G56" s="34" t="inlineStr">
        <is>
          <t>Montelukast 10 mg HS</t>
        </is>
      </c>
      <c r="H56" s="34" t="inlineStr">
        <is>
          <t>Hydroxyzine 25 mg HS</t>
        </is>
      </c>
      <c r="I56" s="33" t="inlineStr">
        <is>
          <t>1</t>
        </is>
      </c>
      <c r="J56"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35" t="n"/>
      <c r="L56" s="34" t="inlineStr">
        <is>
          <t>Allergic rhinitis</t>
        </is>
      </c>
      <c r="M56" s="35" t="inlineStr">
        <is>
          <t>Clinic</t>
        </is>
      </c>
      <c r="N56" s="34" t="inlineStr">
        <is>
          <t>PLE-CC1 ปี 2566 Day 2 ข้อ 68</t>
        </is>
      </c>
      <c r="O56" s="35" t="inlineStr">
        <is>
          <t>ข้อสอบจริง</t>
        </is>
      </c>
      <c r="P56" s="35" t="inlineStr">
        <is>
          <t>ปี 2566</t>
        </is>
      </c>
    </row>
    <row r="57" ht="13.2" customHeight="1" s="49">
      <c r="A57" s="33" t="n">
        <v>55</v>
      </c>
      <c r="B57" s="34" t="inlineStr">
        <is>
          <t>มารดาเป็นภูมิแพ้</t>
        </is>
      </c>
      <c r="C57" s="35" t="n"/>
      <c r="D57" s="34" t="inlineStr">
        <is>
          <t>Allergic rhinitis</t>
        </is>
      </c>
      <c r="E57" s="34" t="inlineStr">
        <is>
          <t>Hydroxyzine 25 mg HS</t>
        </is>
      </c>
      <c r="F57" s="34" t="inlineStr">
        <is>
          <t>Diphenhydramine 25 mg IV</t>
        </is>
      </c>
      <c r="G57" s="34" t="inlineStr">
        <is>
          <t>Cetirizine 10 mg OD</t>
        </is>
      </c>
      <c r="H57" s="34" t="inlineStr">
        <is>
          <t>Loratadine 10 mg OD</t>
        </is>
      </c>
      <c r="I57" s="33" t="inlineStr">
        <is>
          <t>1</t>
        </is>
      </c>
      <c r="J57"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35" t="n"/>
      <c r="L57" s="34" t="inlineStr">
        <is>
          <t>Allergic rhinitis</t>
        </is>
      </c>
      <c r="M57" s="35" t="inlineStr">
        <is>
          <t>Clinic</t>
        </is>
      </c>
      <c r="N57" s="34" t="inlineStr">
        <is>
          <t>PLE-CC1 ปี 2566 Day 2 ข้อ 5</t>
        </is>
      </c>
      <c r="O57" s="35" t="inlineStr">
        <is>
          <t>ข้อสอบจริง</t>
        </is>
      </c>
      <c r="P57" s="35" t="inlineStr">
        <is>
          <t>ปี 2566</t>
        </is>
      </c>
    </row>
    <row r="58" ht="13.2" customHeight="1" s="49">
      <c r="A58" s="33" t="n">
        <v>56</v>
      </c>
      <c r="B58" s="34" t="inlineStr">
        <is>
          <t>(ชื่อยาantihistamine) nasal spray</t>
        </is>
      </c>
      <c r="C58" s="35" t="n"/>
      <c r="D58" s="34" t="inlineStr">
        <is>
          <t>Allergic rhinitis</t>
        </is>
      </c>
      <c r="E58" s="34" t="inlineStr">
        <is>
          <t>Loratadine 10 mg OD</t>
        </is>
      </c>
      <c r="F58" s="34" t="inlineStr">
        <is>
          <t>Fexofenadine 180 mg OD</t>
        </is>
      </c>
      <c r="G58" s="34" t="inlineStr">
        <is>
          <t>Chlorpheniramine 4 mg TID</t>
        </is>
      </c>
      <c r="H58" s="34" t="inlineStr">
        <is>
          <t>Fluticasone furoate nasal spray</t>
        </is>
      </c>
      <c r="I58" s="33" t="inlineStr">
        <is>
          <t>1</t>
        </is>
      </c>
      <c r="J58"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35" t="n"/>
      <c r="L58" s="34" t="inlineStr">
        <is>
          <t>Allergic rhinitis</t>
        </is>
      </c>
      <c r="M58" s="35" t="inlineStr">
        <is>
          <t>Clinic</t>
        </is>
      </c>
      <c r="N58" s="34" t="inlineStr">
        <is>
          <t>PLE-CC1 ปี 2566 Day 2 ข้อ 2</t>
        </is>
      </c>
      <c r="O58" s="35" t="inlineStr">
        <is>
          <t>ข้อสอบจริง</t>
        </is>
      </c>
      <c r="P58" s="35" t="inlineStr">
        <is>
          <t>ปี 2566</t>
        </is>
      </c>
    </row>
    <row r="59" ht="13.2" customHeight="1" s="49">
      <c r="A59" s="33" t="n">
        <v>57</v>
      </c>
      <c r="B59" s="34" t="inlineStr">
        <is>
          <t>Antihistamine =ง&gt;ตรเ?ยวและ&gt;ตรผสม เฉพาะFปแบบยาH รายการยา antihistamine ตามแนบIายประกาศJKงL</t>
        </is>
      </c>
      <c r="C59" s="35" t="n"/>
      <c r="D59" s="34" t="inlineStr">
        <is>
          <t>Tramadol เดี่ยวและผสม</t>
        </is>
      </c>
      <c r="E59" s="34" t="inlineStr">
        <is>
          <t>Dextromethorphan เดี่ยวและผสม</t>
        </is>
      </c>
      <c r="F59" s="34" t="inlineStr">
        <is>
          <t>CPM เดี่ยวและผสม เฉพาะยาน้ำ</t>
        </is>
      </c>
      <c r="G59" s="34" t="inlineStr">
        <is>
          <t>Cetirizine เดี่ยวและผสม เฉพาะยาน้ำ</t>
        </is>
      </c>
      <c r="H59" s="34" t="inlineStr">
        <is>
          <t>Diphenhydramine เดี่ยวและผสม เฉพาะยาน้ำ</t>
        </is>
      </c>
      <c r="I59" s="33" t="inlineStr">
        <is>
          <t>1</t>
        </is>
      </c>
      <c r="J59" s="34" t="inlineStr">
        <is>
          <t>✅ คำตอบที่ถูกต้อง: ข้อ ก. Tramadol เดี่ยวและผสม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35" t="n"/>
      <c r="L59" s="34" t="inlineStr">
        <is>
          <t>Allergic rhinitis</t>
        </is>
      </c>
      <c r="M59" s="35" t="inlineStr">
        <is>
          <t>Clinic</t>
        </is>
      </c>
      <c r="N59" s="34" t="inlineStr">
        <is>
          <t>PLE_CC1_2565_Day1_Key ข้อ 3</t>
        </is>
      </c>
      <c r="O59" s="35" t="inlineStr">
        <is>
          <t>ข้อสอบจริง</t>
        </is>
      </c>
      <c r="P59" s="35" t="inlineStr">
        <is>
          <t>ปี 2565</t>
        </is>
      </c>
      <c r="Q59" s="2" t="n"/>
    </row>
    <row r="60" ht="13.2" customHeight="1" s="49">
      <c r="A60" s="33" t="n">
        <v>58</v>
      </c>
      <c r="B60" s="34"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35" t="n"/>
      <c r="D60" s="34" t="inlineStr">
        <is>
          <t>Dexamethasone 4 mg IV</t>
        </is>
      </c>
      <c r="E60" s="34" t="inlineStr">
        <is>
          <t>Prednisolone 20 mg OD</t>
        </is>
      </c>
      <c r="F60" s="34" t="inlineStr">
        <is>
          <t>Montelukast 10 mg HS</t>
        </is>
      </c>
      <c r="G60" s="34" t="inlineStr">
        <is>
          <t>Hydroxyzine 25 mg HS</t>
        </is>
      </c>
      <c r="H60" s="34" t="inlineStr">
        <is>
          <t>A และ C C เ"น Pyridine ring ไAใC imidazole แD EดGา;าจะเ"น8แห;ง4บ HางIงจากKป7 (เส=ม) ?ห@บ H2 receptor (Slide medchem)</t>
        </is>
      </c>
      <c r="I60" s="33" t="inlineStr">
        <is>
          <t>2</t>
        </is>
      </c>
      <c r="J60" s="34" t="inlineStr">
        <is>
          <t>✅ คำตอบที่ถูกต้อง: ข้อ ข. Prednisolone 20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เ"น Pyridine ring ไAใC imidazole แD EดGา;าจะเ"น8แห;ง4บ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35" t="n"/>
      <c r="L60" s="34" t="inlineStr">
        <is>
          <t>Allergic rhinitis</t>
        </is>
      </c>
      <c r="M60" s="35" t="inlineStr">
        <is>
          <t>Clinic</t>
        </is>
      </c>
      <c r="N60" s="34" t="inlineStr">
        <is>
          <t>PLE_CC1_2565_Day1_Key ข้อ 88</t>
        </is>
      </c>
      <c r="O60" s="35" t="inlineStr">
        <is>
          <t>ข้อสอบจริง</t>
        </is>
      </c>
      <c r="P60" s="35" t="inlineStr">
        <is>
          <t>ปี 2565</t>
        </is>
      </c>
      <c r="Q60" s="2" t="n"/>
    </row>
    <row r="61" ht="13.2" customHeight="1" s="49">
      <c r="A61" s="33" t="n">
        <v>59</v>
      </c>
      <c r="B61" s="34" t="inlineStr">
        <is>
          <t>Allergic rhinitis</t>
        </is>
      </c>
      <c r="C61" s="35" t="n"/>
      <c r="D61" s="34" t="inlineStr">
        <is>
          <t>Allergic rhinitis</t>
        </is>
      </c>
      <c r="E61" s="34" t="inlineStr">
        <is>
          <t>Hydroxyzine 25 mg HS</t>
        </is>
      </c>
      <c r="F61" s="34" t="inlineStr">
        <is>
          <t>Diphenhydramine 25 mg IV</t>
        </is>
      </c>
      <c r="G61" s="34" t="inlineStr">
        <is>
          <t>Cetirizine 10 mg OD</t>
        </is>
      </c>
      <c r="H61" s="34" t="inlineStr">
        <is>
          <t>Loratadine 10 mg OD</t>
        </is>
      </c>
      <c r="I61" s="33" t="inlineStr">
        <is>
          <t>1</t>
        </is>
      </c>
      <c r="J61"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5" t="n"/>
      <c r="L61" s="34" t="inlineStr">
        <is>
          <t>Allergic rhinitis</t>
        </is>
      </c>
      <c r="M61" s="35" t="inlineStr">
        <is>
          <t>Clinic</t>
        </is>
      </c>
      <c r="N61" s="34" t="inlineStr">
        <is>
          <t>PLE_CC1_2565_Day1_Key ข้อ 10</t>
        </is>
      </c>
      <c r="O61" s="35" t="inlineStr">
        <is>
          <t>ข้อสอบจริง</t>
        </is>
      </c>
      <c r="P61" s="35" t="inlineStr">
        <is>
          <t>ปี 2565</t>
        </is>
      </c>
    </row>
    <row r="62" ht="13.2" customHeight="1" s="49">
      <c r="A62" s="33" t="n">
        <v>60</v>
      </c>
      <c r="B62" s="34" t="inlineStr">
        <is>
          <t>common cold คัดจมูก จะให้ใช้อะไรดี</t>
        </is>
      </c>
      <c r="C62" s="35" t="n"/>
      <c r="D62" s="34" t="inlineStr">
        <is>
          <t>Allergic rhinitis</t>
        </is>
      </c>
      <c r="E62" s="34" t="inlineStr">
        <is>
          <t>oxymetazoline / b) CPM tablet / c) loratadine tablet</t>
        </is>
      </c>
      <c r="F62" s="34" t="inlineStr">
        <is>
          <t>Fexofenadine 180 mg OD</t>
        </is>
      </c>
      <c r="G62" s="34" t="inlineStr">
        <is>
          <t>Chlorpheniramine 4 mg TID</t>
        </is>
      </c>
      <c r="H62" s="34" t="inlineStr">
        <is>
          <t>Fluticasone furoate nasal spray</t>
        </is>
      </c>
      <c r="I62" s="33" t="inlineStr">
        <is>
          <t>1</t>
        </is>
      </c>
      <c r="J62"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35" t="n"/>
      <c r="L62" s="34" t="inlineStr">
        <is>
          <t>Allergic rhinitis</t>
        </is>
      </c>
      <c r="M62" s="35" t="inlineStr">
        <is>
          <t>Clinic</t>
        </is>
      </c>
      <c r="N62" s="34" t="inlineStr">
        <is>
          <t>PLE_CC1_2564_All_Key ข้อ 10</t>
        </is>
      </c>
      <c r="O62" s="35" t="inlineStr">
        <is>
          <t>ข้อสอบจริง</t>
        </is>
      </c>
      <c r="P62" s="35" t="inlineStr">
        <is>
          <t>ปี 2564</t>
        </is>
      </c>
    </row>
    <row r="63" ht="13.2" customHeight="1" s="49">
      <c r="A63" s="33" t="n">
        <v>61</v>
      </c>
      <c r="B63" s="34" t="inlineStr">
        <is>
          <t>common cold จะแนะนำยังไงดี</t>
        </is>
      </c>
      <c r="C63" s="35" t="n"/>
      <c r="D63" s="34" t="inlineStr">
        <is>
          <t>Allergic rhinitis</t>
        </is>
      </c>
      <c r="E63" s="34" t="inlineStr">
        <is>
          <t>พักผ่อนให้เพียงพอ ร่วมกับการใช้ยาบรรเทาอาการ เช่น การใช้ยาลดไข้แก้ปวด</t>
        </is>
      </c>
      <c r="F63" s="34" t="inlineStr">
        <is>
          <t>Budesonide nasal spray</t>
        </is>
      </c>
      <c r="G63" s="34" t="inlineStr">
        <is>
          <t>Epinephrine 0.3 mg IM stat</t>
        </is>
      </c>
      <c r="H63" s="34" t="inlineStr">
        <is>
          <t>Dexamethasone 4 mg IV</t>
        </is>
      </c>
      <c r="I63" s="33" t="inlineStr">
        <is>
          <t>1</t>
        </is>
      </c>
      <c r="J63"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35" t="n"/>
      <c r="L63" s="34" t="inlineStr">
        <is>
          <t>Allergic rhinitis</t>
        </is>
      </c>
      <c r="M63" s="35" t="inlineStr">
        <is>
          <t>Clinic</t>
        </is>
      </c>
      <c r="N63" s="34" t="inlineStr">
        <is>
          <t>PLE_CC1_2564_All_Key ข้อ 11</t>
        </is>
      </c>
      <c r="O63" s="35" t="inlineStr">
        <is>
          <t>ข้อสอบจริง</t>
        </is>
      </c>
      <c r="P63" s="35" t="inlineStr">
        <is>
          <t>ปี 2564</t>
        </is>
      </c>
    </row>
    <row r="64" ht="13.2" customHeight="1" s="49">
      <c r="A64" s="33" t="n">
        <v>62</v>
      </c>
      <c r="B64" s="34" t="inlineStr">
        <is>
          <t>จากอาการดังกล.าวผู(ปcวยเป5น allergic rhinitis แบบใดและมีความ รุนแรงระดับใด</t>
        </is>
      </c>
      <c r="C64" s="35" t="n"/>
      <c r="D64" s="34" t="inlineStr">
        <is>
          <t>Persistent, mild</t>
        </is>
      </c>
      <c r="E64" s="34" t="inlineStr">
        <is>
          <t>Intermittent, mild</t>
        </is>
      </c>
      <c r="F64" s="34" t="inlineStr">
        <is>
          <t>Intermittent, very severe</t>
        </is>
      </c>
      <c r="G64" s="34" t="inlineStr">
        <is>
          <t>Persistent, moderate-severe</t>
        </is>
      </c>
      <c r="H64" s="34" t="inlineStr">
        <is>
          <t>Intermittent, moderate-severe</t>
        </is>
      </c>
      <c r="I64" s="33" t="inlineStr">
        <is>
          <t>1</t>
        </is>
      </c>
      <c r="J64" s="34" t="inlineStr">
        <is>
          <t>✅ คำตอบที่ถูกต้อง: ข้อ ก. Persistent, mild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35" t="n"/>
      <c r="L64" s="34" t="inlineStr">
        <is>
          <t>Allergic rhinitis</t>
        </is>
      </c>
      <c r="M64" s="35" t="inlineStr">
        <is>
          <t>Clinic</t>
        </is>
      </c>
      <c r="N64" s="34" t="inlineStr">
        <is>
          <t>ข้อ 70 (PLE_CC1_2561_Key.md)</t>
        </is>
      </c>
      <c r="O64" s="35" t="inlineStr">
        <is>
          <t>ข้อสอบจริง</t>
        </is>
      </c>
      <c r="P64" s="35" t="inlineStr">
        <is>
          <t>ปี 2561</t>
        </is>
      </c>
    </row>
    <row r="65" ht="13.2" customHeight="1" s="49">
      <c r="A65" s="33" t="n">
        <v>63</v>
      </c>
      <c r="B65" s="34" t="inlineStr">
        <is>
          <t>การใช(ยา pseudoephedrine nasal drop ติดต.อกันนานเกิน 10 วัน มีผลทำให(เกิดผลข(างเคียงใด</t>
        </is>
      </c>
      <c r="C65" s="35" t="n"/>
      <c r="D65" s="34" t="inlineStr">
        <is>
          <t>นอนไม.หลับ</t>
        </is>
      </c>
      <c r="E65" s="34" t="inlineStr">
        <is>
          <t>เกิดฝqาขาวที่ลิ้น</t>
        </is>
      </c>
      <c r="F65" s="34" t="inlineStr">
        <is>
          <t>เลือดกำเดาไหล</t>
        </is>
      </c>
      <c r="G65" s="34" t="inlineStr">
        <is>
          <t>คัดจมูกมาก หายใจไม.ออก</t>
        </is>
      </c>
      <c r="H65" s="34" t="inlineStr">
        <is>
          <t>เลือดออกในทางเดินอาหาร</t>
        </is>
      </c>
      <c r="I65" s="33" t="inlineStr">
        <is>
          <t>1</t>
        </is>
      </c>
      <c r="J65" s="34" t="inlineStr">
        <is>
          <t>✅ คำตอบที่ถูกต้อง: ข้อ ก. นอนไม.หลับ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Allergic rhinitis</t>
        </is>
      </c>
      <c r="M65" s="35" t="inlineStr">
        <is>
          <t>Clinic</t>
        </is>
      </c>
      <c r="N65" s="34" t="inlineStr">
        <is>
          <t>ข้อ 72 (PLE_CC1_2561_Key.md)</t>
        </is>
      </c>
      <c r="O65" s="35" t="inlineStr">
        <is>
          <t>ข้อสอบจริง</t>
        </is>
      </c>
      <c r="P65" s="35" t="inlineStr">
        <is>
          <t>ปี 2561</t>
        </is>
      </c>
    </row>
    <row r="66" ht="13.2" customHeight="1" s="49">
      <c r="A66" s="33" t="n">
        <v>64</v>
      </c>
      <c r="B66" s="34" t="inlineStr">
        <is>
          <t>Allergic rhinitis with Asthma</t>
        </is>
      </c>
      <c r="C66" s="35" t="n"/>
      <c r="D66" s="34" t="inlineStr">
        <is>
          <t>Cetirizine 10 mg OD</t>
        </is>
      </c>
      <c r="E66" s="34" t="inlineStr">
        <is>
          <t>Loratadine 10 mg OD</t>
        </is>
      </c>
      <c r="F66" s="34" t="inlineStr">
        <is>
          <t>Fexofenadine 180 mg OD</t>
        </is>
      </c>
      <c r="G66" s="34" t="inlineStr">
        <is>
          <t>Chlorpheniramine 4 mg TID</t>
        </is>
      </c>
      <c r="H66" s="34" t="inlineStr">
        <is>
          <t>Fluticasone furoate nasal spray</t>
        </is>
      </c>
      <c r="I66" s="33" t="inlineStr">
        <is>
          <t>1</t>
        </is>
      </c>
      <c r="J66" s="34"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35" t="n"/>
      <c r="L66" s="34" t="inlineStr">
        <is>
          <t>Allergic rhinitis</t>
        </is>
      </c>
      <c r="M66" s="35" t="inlineStr">
        <is>
          <t>Clinic</t>
        </is>
      </c>
      <c r="N66" s="34" t="inlineStr">
        <is>
          <t>ข้อ 1 (PLE_CC1_2560 22 April Set 1.md)</t>
        </is>
      </c>
      <c r="O66" s="35" t="inlineStr">
        <is>
          <t>ข้อสอบจริง</t>
        </is>
      </c>
      <c r="P66" s="35" t="inlineStr">
        <is>
          <t>ปี 2560</t>
        </is>
      </c>
    </row>
    <row r="67" ht="13.2" customHeight="1" s="49">
      <c r="A67" s="33" t="n">
        <v>65</v>
      </c>
      <c r="B67" s="34"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35" t="n"/>
      <c r="D67" s="34" t="inlineStr">
        <is>
          <t>Chlorpheniramine 4 mg TID</t>
        </is>
      </c>
      <c r="E67" s="34" t="inlineStr">
        <is>
          <t>Fluticasone furoate nasal spray</t>
        </is>
      </c>
      <c r="F67" s="34" t="inlineStr">
        <is>
          <t>Budesonide nasal spray</t>
        </is>
      </c>
      <c r="G67" s="34" t="inlineStr">
        <is>
          <t>Epinephrine 0.3 mg IM stat</t>
        </is>
      </c>
      <c r="H67" s="34" t="inlineStr">
        <is>
          <t>Dexamethasone 4 mg IV</t>
        </is>
      </c>
      <c r="I67" s="33" t="inlineStr">
        <is>
          <t>1</t>
        </is>
      </c>
      <c r="J67" s="34"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35" t="n"/>
      <c r="L67" s="34" t="inlineStr">
        <is>
          <t>Allergic rhinitis</t>
        </is>
      </c>
      <c r="M67" s="35" t="inlineStr">
        <is>
          <t>Clinic</t>
        </is>
      </c>
      <c r="N67" s="34" t="inlineStr">
        <is>
          <t>ข้อ 13 (PLE_CC1_2560 22 April Set 1.md)</t>
        </is>
      </c>
      <c r="O67" s="35" t="inlineStr">
        <is>
          <t>ข้อสอบจริง</t>
        </is>
      </c>
      <c r="P67" s="35" t="inlineStr">
        <is>
          <t>ปี 2560</t>
        </is>
      </c>
    </row>
    <row r="68" ht="13.2" customHeight="1" s="49">
      <c r="A68" s="33" t="n">
        <v>66</v>
      </c>
      <c r="B68" s="34" t="inlineStr">
        <is>
          <t>Fexofenadine 60 mg bid</t>
        </is>
      </c>
      <c r="C68" s="35" t="n"/>
      <c r="D68" s="34" t="inlineStr">
        <is>
          <t>Epinephrine 0.3 mg IM stat</t>
        </is>
      </c>
      <c r="E68" s="34" t="inlineStr">
        <is>
          <t>Dexamethasone 4 mg IV</t>
        </is>
      </c>
      <c r="F68" s="34" t="inlineStr">
        <is>
          <t>Prednisolone 20 mg OD</t>
        </is>
      </c>
      <c r="G68" s="34" t="inlineStr">
        <is>
          <t>Montelukast 10 mg HS</t>
        </is>
      </c>
      <c r="H68" s="34" t="inlineStr">
        <is>
          <t>Hydroxyzine 25 mg HS</t>
        </is>
      </c>
      <c r="I68" s="33" t="inlineStr">
        <is>
          <t>1</t>
        </is>
      </c>
      <c r="J68"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35" t="n"/>
      <c r="L68" s="34" t="inlineStr">
        <is>
          <t>Allergic rhinitis</t>
        </is>
      </c>
      <c r="M68" s="35" t="inlineStr">
        <is>
          <t>Clinic</t>
        </is>
      </c>
      <c r="N68" s="34" t="inlineStr">
        <is>
          <t>ข้อ 2 (PLE_CC1_2560 22 April Set 1.md)</t>
        </is>
      </c>
      <c r="O68" s="35" t="inlineStr">
        <is>
          <t>ข้อสอบจริง</t>
        </is>
      </c>
      <c r="P68" s="35" t="inlineStr">
        <is>
          <t>ปี 2560</t>
        </is>
      </c>
    </row>
    <row r="69" ht="13.2" customHeight="1" s="49">
      <c r="A69" s="33" t="n">
        <v>67</v>
      </c>
      <c r="B69" s="34" t="inlineStr">
        <is>
          <t>Oxymetazoline intranasal prn (at night 1-2 times/week)</t>
        </is>
      </c>
      <c r="C69" s="35" t="n"/>
      <c r="D69" s="34" t="inlineStr">
        <is>
          <t>Montelukast 10 mg HS</t>
        </is>
      </c>
      <c r="E69" s="34" t="inlineStr">
        <is>
          <t>Hydroxyzine 25 mg HS</t>
        </is>
      </c>
      <c r="F69" s="34" t="inlineStr">
        <is>
          <t>Diphenhydramine 25 mg IV</t>
        </is>
      </c>
      <c r="G69" s="34" t="inlineStr">
        <is>
          <t>Cetirizine 10 mg OD</t>
        </is>
      </c>
      <c r="H69" s="34" t="inlineStr">
        <is>
          <t>Loratadine 10 mg OD</t>
        </is>
      </c>
      <c r="I69" s="33" t="inlineStr">
        <is>
          <t>1</t>
        </is>
      </c>
      <c r="J69"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35" t="n"/>
      <c r="L69" s="34" t="inlineStr">
        <is>
          <t>Allergic rhinitis</t>
        </is>
      </c>
      <c r="M69" s="35" t="inlineStr">
        <is>
          <t>Clinic</t>
        </is>
      </c>
      <c r="N69" s="34" t="inlineStr">
        <is>
          <t>ข้อ 3 (PLE_CC1_2560 22 April Set 1.md)</t>
        </is>
      </c>
      <c r="O69" s="35" t="inlineStr">
        <is>
          <t>ข้อสอบจริง</t>
        </is>
      </c>
      <c r="P69" s="35" t="inlineStr">
        <is>
          <t>ปี 2560</t>
        </is>
      </c>
    </row>
    <row r="70" ht="13.2" customHeight="1" s="49">
      <c r="A70" s="33" t="n">
        <v>68</v>
      </c>
      <c r="B70" s="34" t="inlineStr">
        <is>
          <t>กลไกของการเกิด Allergic rhinitis เกี่ยวข้องกับ Antibody ตัวใด</t>
        </is>
      </c>
      <c r="C70" s="35" t="n"/>
      <c r="D70" s="34" t="inlineStr">
        <is>
          <t>IgA</t>
        </is>
      </c>
      <c r="E70" s="34" t="inlineStr">
        <is>
          <t>IgE</t>
        </is>
      </c>
      <c r="F70" s="34" t="inlineStr">
        <is>
          <t>IgD</t>
        </is>
      </c>
      <c r="G70" s="34" t="inlineStr">
        <is>
          <t>IgM</t>
        </is>
      </c>
      <c r="H70" s="34" t="inlineStr">
        <is>
          <t>IgG</t>
        </is>
      </c>
      <c r="I70" s="33" t="inlineStr">
        <is>
          <t>1</t>
        </is>
      </c>
      <c r="J70" s="34" t="inlineStr">
        <is>
          <t>✅ คำตอบที่ถูกต้อง: ข้อ ก. IgA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35" t="n"/>
      <c r="L70" s="34" t="inlineStr">
        <is>
          <t>Allergic rhinitis</t>
        </is>
      </c>
      <c r="M70" s="35" t="inlineStr">
        <is>
          <t>Clinic</t>
        </is>
      </c>
      <c r="N70" s="34" t="inlineStr">
        <is>
          <t>ข้อ 1 (PLE_CC1_2560 22 April Set 1.md)</t>
        </is>
      </c>
      <c r="O70" s="35" t="inlineStr">
        <is>
          <t>ข้อสอบจริง</t>
        </is>
      </c>
      <c r="P70" s="35" t="inlineStr">
        <is>
          <t>ปี 2560</t>
        </is>
      </c>
    </row>
    <row r="71" ht="13.2" customHeight="1" s="49">
      <c r="A71" s="33" t="n">
        <v>69</v>
      </c>
      <c r="B71" s="34" t="inlineStr">
        <is>
          <t>Allergic rhinitis จัดเป็นแบบใด</t>
        </is>
      </c>
      <c r="C71" s="35" t="n"/>
      <c r="D71" s="34" t="inlineStr">
        <is>
          <t>Mild intermittent</t>
        </is>
      </c>
      <c r="E71" s="34" t="inlineStr">
        <is>
          <t>Mild persistent</t>
        </is>
      </c>
      <c r="F71" s="34" t="inlineStr">
        <is>
          <t>Mild-moderate intermittent</t>
        </is>
      </c>
      <c r="G71" s="34" t="inlineStr">
        <is>
          <t>Moderate persistent</t>
        </is>
      </c>
      <c r="H71" s="34" t="inlineStr">
        <is>
          <t>Moderate-severe intermittent</t>
        </is>
      </c>
      <c r="I71" s="33" t="inlineStr">
        <is>
          <t>1</t>
        </is>
      </c>
      <c r="J71" s="34"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35" t="n"/>
      <c r="L71" s="34" t="inlineStr">
        <is>
          <t>Allergic rhinitis</t>
        </is>
      </c>
      <c r="M71" s="35" t="inlineStr">
        <is>
          <t>Clinic</t>
        </is>
      </c>
      <c r="N71" s="34" t="inlineStr">
        <is>
          <t>ข้อ 2 (PLE_CC1_2560 22 April Set 1.md)</t>
        </is>
      </c>
      <c r="O71" s="35" t="inlineStr">
        <is>
          <t>ข้อสอบจริง</t>
        </is>
      </c>
      <c r="P71" s="35" t="inlineStr">
        <is>
          <t>ปี 2560</t>
        </is>
      </c>
    </row>
    <row r="72" ht="13.2" customHeight="1" s="49">
      <c r="A72" s="33" t="n">
        <v>70</v>
      </c>
      <c r="B72" s="34" t="inlineStr">
        <is>
          <t>Oxymetazoline ออกฤทธิ์เหมือนกับยาใด</t>
        </is>
      </c>
      <c r="C72" s="35" t="n"/>
      <c r="D72" s="34" t="inlineStr">
        <is>
          <t>Phenylephrine</t>
        </is>
      </c>
      <c r="E72" s="34" t="inlineStr">
        <is>
          <t>Loratadine</t>
        </is>
      </c>
      <c r="F72" s="34" t="inlineStr">
        <is>
          <t>Ipratopium</t>
        </is>
      </c>
      <c r="G72" s="34" t="inlineStr">
        <is>
          <t>Cromolyn</t>
        </is>
      </c>
      <c r="H72" s="34" t="inlineStr">
        <is>
          <t>Theophylline</t>
        </is>
      </c>
      <c r="I72" s="33" t="inlineStr">
        <is>
          <t>1</t>
        </is>
      </c>
      <c r="J72" s="34" t="inlineStr">
        <is>
          <t>✅ คำตอบที่ถูกต้อง: ข้อ ก. Phenylephrine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35" t="n"/>
      <c r="L72" s="34" t="inlineStr">
        <is>
          <t>Allergic rhinitis</t>
        </is>
      </c>
      <c r="M72" s="35" t="inlineStr">
        <is>
          <t>Clinic</t>
        </is>
      </c>
      <c r="N72" s="34" t="inlineStr">
        <is>
          <t>ข้อ 3 (PLE_CC1_2560 22 April Set 1.md)</t>
        </is>
      </c>
      <c r="O72" s="35" t="inlineStr">
        <is>
          <t>ข้อสอบจริง</t>
        </is>
      </c>
      <c r="P72" s="35" t="inlineStr">
        <is>
          <t>ปี 2560</t>
        </is>
      </c>
    </row>
    <row r="73" ht="13.2" customHeight="1" s="49">
      <c r="A73" s="33" t="n">
        <v>71</v>
      </c>
      <c r="B73" s="34" t="inlineStr">
        <is>
          <t>ยาใดสามารถรักษาได้ทั ง Allergic rhinitis และ Asthma</t>
        </is>
      </c>
      <c r="C73" s="35" t="n"/>
      <c r="D73" s="34" t="inlineStr">
        <is>
          <t>Budesonide</t>
        </is>
      </c>
      <c r="E73" s="34" t="inlineStr">
        <is>
          <t>Montelukast</t>
        </is>
      </c>
      <c r="F73" s="34" t="inlineStr">
        <is>
          <t>Ipratopium</t>
        </is>
      </c>
      <c r="G73" s="34" t="inlineStr">
        <is>
          <t>Loratadine</t>
        </is>
      </c>
      <c r="H73" s="34" t="inlineStr">
        <is>
          <t>Leukotriene</t>
        </is>
      </c>
      <c r="I73" s="33" t="inlineStr">
        <is>
          <t>1</t>
        </is>
      </c>
      <c r="J73" s="34"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35" t="n"/>
      <c r="L73" s="34" t="inlineStr">
        <is>
          <t>Allergic rhinitis</t>
        </is>
      </c>
      <c r="M73" s="35" t="inlineStr">
        <is>
          <t>Clinic</t>
        </is>
      </c>
      <c r="N73" s="34" t="inlineStr">
        <is>
          <t>ข้อ 5 (PLE_CC1_2560 22 April Set 1.md)</t>
        </is>
      </c>
      <c r="O73" s="35" t="inlineStr">
        <is>
          <t>ข้อสอบจริง</t>
        </is>
      </c>
      <c r="P73" s="35" t="inlineStr">
        <is>
          <t>ปี 2560</t>
        </is>
      </c>
    </row>
    <row r="74" ht="13.2" customHeight="1" s="49">
      <c r="A74" s="33" t="n">
        <v>72</v>
      </c>
      <c r="B74" s="34"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35" t="n"/>
      <c r="D74" s="34" t="inlineStr">
        <is>
          <t>Fluticasone MDI</t>
        </is>
      </c>
      <c r="E74" s="34" t="inlineStr">
        <is>
          <t>Salbutamol MDI</t>
        </is>
      </c>
      <c r="F74" s="34" t="inlineStr">
        <is>
          <t>Fluticasone + Salmeterol DPI</t>
        </is>
      </c>
      <c r="G74" s="34" t="inlineStr">
        <is>
          <t>Ipratropium + Fenoterol DPI</t>
        </is>
      </c>
      <c r="H74" s="34" t="inlineStr">
        <is>
          <t>Fluticasone + Formoterol DPI</t>
        </is>
      </c>
      <c r="I74" s="33" t="inlineStr">
        <is>
          <t>1</t>
        </is>
      </c>
      <c r="J74" s="34"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35" t="n"/>
      <c r="L74" s="34" t="inlineStr">
        <is>
          <t>Allergic rhinitis</t>
        </is>
      </c>
      <c r="M74" s="35" t="inlineStr">
        <is>
          <t>Clinic</t>
        </is>
      </c>
      <c r="N74" s="34" t="inlineStr">
        <is>
          <t>ข้อ 62 (Pharmtutor_2024_Set2.md)</t>
        </is>
      </c>
      <c r="O74" s="35" t="inlineStr">
        <is>
          <t>Mock</t>
        </is>
      </c>
      <c r="P74" s="35" t="inlineStr">
        <is>
          <t>Mock Pharmtutor 2024</t>
        </is>
      </c>
    </row>
    <row r="75" ht="13.2" customHeight="1" s="49">
      <c r="A75" s="33" t="n">
        <v>73</v>
      </c>
      <c r="B75" s="34"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35" t="n"/>
      <c r="D75" s="34" t="inlineStr">
        <is>
          <t>การก่อสร้าง</t>
        </is>
      </c>
      <c r="E75" s="34" t="inlineStr">
        <is>
          <t>ประวัติทางพันธุกรรม</t>
        </is>
      </c>
      <c r="F75" s="34" t="inlineStr">
        <is>
          <t>ขนแมว</t>
        </is>
      </c>
      <c r="G75" s="34" t="inlineStr">
        <is>
          <t>สภาพอากาศ</t>
        </is>
      </c>
      <c r="H75" s="34" t="inlineStr">
        <is>
          <t>ปัจจัยภายใน เช่น โรคประจำตัว</t>
        </is>
      </c>
      <c r="I75" s="33" t="inlineStr">
        <is>
          <t>1</t>
        </is>
      </c>
      <c r="J75" s="34" t="inlineStr">
        <is>
          <t>✅ คำตอบที่ถูกต้อง: ข้อ ก. การก่อสร้าง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35" t="n"/>
      <c r="L75" s="34" t="inlineStr">
        <is>
          <t>Allergic rhinitis</t>
        </is>
      </c>
      <c r="M75" s="35" t="inlineStr">
        <is>
          <t>Clinic</t>
        </is>
      </c>
      <c r="N75" s="34" t="inlineStr">
        <is>
          <t>ข้อ 76 (Pharmtutor_2024_Set2.md)</t>
        </is>
      </c>
      <c r="O75" s="35" t="inlineStr">
        <is>
          <t>Mock</t>
        </is>
      </c>
      <c r="P75" s="35" t="inlineStr">
        <is>
          <t>Mock Pharmtutor 2024</t>
        </is>
      </c>
    </row>
    <row r="76" ht="13.2" customHeight="1" s="49">
      <c r="A76" s="33" t="n">
        <v>74</v>
      </c>
      <c r="B76" s="34" t="inlineStr">
        <is>
          <t>ยาในข้อใดไม่เหมาะสมสำหรับผู้ป่วยรายนี%มากที_x001E_สุด (1) Loratadine (2) Amoxicillin (3) Ibuprofen (4) Phenylephrine (5) Chlorpheniramine maleate</t>
        </is>
      </c>
      <c r="C76" s="35" t="n"/>
      <c r="D76" s="34" t="inlineStr">
        <is>
          <t>Epinephrine 0.3 mg IM stat</t>
        </is>
      </c>
      <c r="E76" s="34" t="inlineStr">
        <is>
          <t>Dexamethasone 4 mg IV</t>
        </is>
      </c>
      <c r="F76" s="34" t="inlineStr">
        <is>
          <t>Prednisolone 20 mg OD</t>
        </is>
      </c>
      <c r="G76" s="34" t="inlineStr">
        <is>
          <t>Montelukast 10 mg HS</t>
        </is>
      </c>
      <c r="H76" s="34" t="inlineStr">
        <is>
          <t>Hydroxyzine 25 mg HS</t>
        </is>
      </c>
      <c r="I76" s="33" t="inlineStr">
        <is>
          <t>1</t>
        </is>
      </c>
      <c r="J76"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35" t="n"/>
      <c r="L76" s="34" t="inlineStr">
        <is>
          <t>Allergic rhinitis</t>
        </is>
      </c>
      <c r="M76" s="35" t="inlineStr">
        <is>
          <t>Clinic</t>
        </is>
      </c>
      <c r="N76" s="34" t="inlineStr">
        <is>
          <t>ข้อ 1 (PLE_CC1_2557.md)</t>
        </is>
      </c>
      <c r="O76" s="35" t="inlineStr">
        <is>
          <t>ข้อสอบจริง</t>
        </is>
      </c>
      <c r="P76" s="35" t="inlineStr">
        <is>
          <t>ปี 2557</t>
        </is>
      </c>
    </row>
    <row r="77" ht="13.2" customHeight="1" s="49">
      <c r="A77" s="33" t="n">
        <v>75</v>
      </c>
      <c r="B77" s="34"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35" t="n"/>
      <c r="D77" s="34" t="inlineStr">
        <is>
          <t>Montelukast 10 mg HS</t>
        </is>
      </c>
      <c r="E77" s="34" t="inlineStr">
        <is>
          <t>Hydroxyzine 25 mg HS</t>
        </is>
      </c>
      <c r="F77" s="34" t="inlineStr">
        <is>
          <t>Diphenhydramine 25 mg IV</t>
        </is>
      </c>
      <c r="G77" s="34" t="inlineStr">
        <is>
          <t>Cetirizine 10 mg OD</t>
        </is>
      </c>
      <c r="H77" s="34" t="inlineStr">
        <is>
          <t>Loratadine 10 mg OD</t>
        </is>
      </c>
      <c r="I77" s="33" t="inlineStr">
        <is>
          <t>1</t>
        </is>
      </c>
      <c r="J77" s="34"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35" t="n"/>
      <c r="L77" s="34" t="inlineStr">
        <is>
          <t>Allergic rhinitis</t>
        </is>
      </c>
      <c r="M77" s="35" t="inlineStr">
        <is>
          <t>Clinic</t>
        </is>
      </c>
      <c r="N77" s="34" t="inlineStr">
        <is>
          <t>ข้อ 16 (PLE_CC1_2557.md)</t>
        </is>
      </c>
      <c r="O77" s="35" t="inlineStr">
        <is>
          <t>ข้อสอบจริง</t>
        </is>
      </c>
      <c r="P77" s="35" t="inlineStr">
        <is>
          <t>ปี 2557</t>
        </is>
      </c>
    </row>
    <row r="78" ht="13.2" customHeight="1" s="49">
      <c r="A78" s="33" t="n">
        <v>76</v>
      </c>
      <c r="B78" s="34"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35" t="n"/>
      <c r="D78" s="34" t="inlineStr">
        <is>
          <t>0.60 ml</t>
        </is>
      </c>
      <c r="E78" s="34" t="inlineStr">
        <is>
          <t>0.67 ml</t>
        </is>
      </c>
      <c r="F78" s="34" t="inlineStr">
        <is>
          <t>0.80 ml</t>
        </is>
      </c>
      <c r="G78" s="34" t="inlineStr">
        <is>
          <t>0.87 ml</t>
        </is>
      </c>
      <c r="H78" s="34" t="inlineStr">
        <is>
          <t>0.90 ml คณะเภสัชศาสตร์</t>
        </is>
      </c>
      <c r="I78" s="33" t="inlineStr">
        <is>
          <t>1</t>
        </is>
      </c>
      <c r="J78" s="34" t="inlineStr">
        <is>
          <t>✅ คำตอบที่ถูกต้อง: ข้อ ก. 0.60 ml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78" s="35" t="n"/>
      <c r="L78" s="34" t="inlineStr">
        <is>
          <t>Allergic rhinitis</t>
        </is>
      </c>
      <c r="M78" s="35" t="inlineStr">
        <is>
          <t>Clinic</t>
        </is>
      </c>
      <c r="N78" s="34" t="inlineStr">
        <is>
          <t>ข้อ 49 (PLE_CC1_2555 Day 1.md)</t>
        </is>
      </c>
      <c r="O78" s="35" t="inlineStr">
        <is>
          <t>ข้อสอบจริง</t>
        </is>
      </c>
      <c r="P78" s="35" t="inlineStr">
        <is>
          <t>ปี 2555</t>
        </is>
      </c>
    </row>
    <row r="79" ht="13.2" customHeight="1" s="49">
      <c r="A79" s="33" t="n">
        <v>77</v>
      </c>
      <c r="B79" s="34" t="inlineStr">
        <is>
          <t>Antihistamine ตัวไหนทำให้เกิดอาการง่วงที่สุด</t>
        </is>
      </c>
      <c r="C79" s="35" t="n"/>
      <c r="D79" s="34" t="inlineStr">
        <is>
          <t>Hydroxyzine</t>
        </is>
      </c>
      <c r="E79" s="34" t="inlineStr">
        <is>
          <t>Chlorphenhydramine</t>
        </is>
      </c>
      <c r="F79" s="34" t="inlineStr">
        <is>
          <t>Brompheniramine</t>
        </is>
      </c>
      <c r="G79" s="34" t="inlineStr">
        <is>
          <t>Triprolidine</t>
        </is>
      </c>
      <c r="H79" s="34" t="inlineStr">
        <is>
          <t>Cyproheptadine</t>
        </is>
      </c>
      <c r="I79" s="33" t="inlineStr">
        <is>
          <t>1</t>
        </is>
      </c>
      <c r="J79" s="34" t="inlineStr">
        <is>
          <t>✅ คำตอบที่ถูกต้อง: ข้อ ก. Hydroxyzine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35" t="n"/>
      <c r="L79" s="34" t="inlineStr">
        <is>
          <t>Allergic rhinitis</t>
        </is>
      </c>
      <c r="M79" s="35" t="inlineStr">
        <is>
          <t>Clinic</t>
        </is>
      </c>
      <c r="N79" s="34" t="inlineStr">
        <is>
          <t>ข้อ 67 (PLE_CC1_2555 Day 1.md)</t>
        </is>
      </c>
      <c r="O79" s="35" t="inlineStr">
        <is>
          <t>ข้อสอบจริง</t>
        </is>
      </c>
      <c r="P79" s="35" t="inlineStr">
        <is>
          <t>ปี 2555</t>
        </is>
      </c>
    </row>
    <row r="80" ht="13.2" customHeight="1" s="49">
      <c r="A80" s="33" t="n">
        <v>78</v>
      </c>
      <c r="B80" s="34"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35" t="n"/>
      <c r="D80" s="34" t="inlineStr">
        <is>
          <t>Epinephrine 0.3 mg IM stat</t>
        </is>
      </c>
      <c r="E80" s="34" t="inlineStr">
        <is>
          <t>Dexamethasone 4 mg IV</t>
        </is>
      </c>
      <c r="F80" s="34" t="inlineStr">
        <is>
          <t>Prednisolone 20 mg OD</t>
        </is>
      </c>
      <c r="G80" s="34" t="inlineStr">
        <is>
          <t>Montelukast 10 mg HS</t>
        </is>
      </c>
      <c r="H80" s="34" t="inlineStr">
        <is>
          <t>Hydroxyzine 25 mg HS</t>
        </is>
      </c>
      <c r="I80" s="33" t="inlineStr">
        <is>
          <t>1</t>
        </is>
      </c>
      <c r="J80" s="34"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35" t="n"/>
      <c r="L80" s="34" t="inlineStr">
        <is>
          <t>Allergic rhinitis</t>
        </is>
      </c>
      <c r="M80" s="35" t="inlineStr">
        <is>
          <t>Clinic</t>
        </is>
      </c>
      <c r="N80" s="34" t="inlineStr">
        <is>
          <t>ข้อ 5 (PLE_CC1_2555 Day 2.md)</t>
        </is>
      </c>
      <c r="O80" s="35" t="inlineStr">
        <is>
          <t>ข้อสอบจริง</t>
        </is>
      </c>
      <c r="P80" s="35" t="inlineStr">
        <is>
          <t>ปี 2555</t>
        </is>
      </c>
    </row>
    <row r="81" ht="13.2" customHeight="1" s="49">
      <c r="A81" s="33" t="n">
        <v>79</v>
      </c>
      <c r="B81" s="34" t="inlineStr">
        <is>
          <t>Pseudoephedrine</t>
        </is>
      </c>
      <c r="C81" s="35" t="n"/>
      <c r="D81" s="34" t="inlineStr">
        <is>
          <t>Montelukast 10 mg HS</t>
        </is>
      </c>
      <c r="E81" s="34" t="inlineStr">
        <is>
          <t>Hydroxyzine 25 mg HS</t>
        </is>
      </c>
      <c r="F81" s="34" t="inlineStr">
        <is>
          <t>Diphenhydramine 25 mg IV</t>
        </is>
      </c>
      <c r="G81" s="34" t="inlineStr">
        <is>
          <t>Cetirizine 10 mg OD</t>
        </is>
      </c>
      <c r="H81" s="34" t="inlineStr">
        <is>
          <t>Loratadine 10 mg OD</t>
        </is>
      </c>
      <c r="I81" s="33" t="inlineStr">
        <is>
          <t>1</t>
        </is>
      </c>
      <c r="J81"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Allergic rhinitis</t>
        </is>
      </c>
      <c r="M81" s="35" t="inlineStr">
        <is>
          <t>Clinic</t>
        </is>
      </c>
      <c r="N81" s="34" t="inlineStr">
        <is>
          <t>ข้อ 1 (PLE_CC1_2555 Day 2.md)</t>
        </is>
      </c>
      <c r="O81" s="35" t="inlineStr">
        <is>
          <t>ข้อสอบจริง</t>
        </is>
      </c>
      <c r="P81" s="35" t="inlineStr">
        <is>
          <t>ปี 2555</t>
        </is>
      </c>
    </row>
    <row r="82" ht="13.2" customHeight="1" s="49">
      <c r="A82" s="33" t="n">
        <v>80</v>
      </c>
      <c r="B82" s="34" t="inlineStr">
        <is>
          <t>ชื่อผู้ผลิต และ จังหวัดที่ผลิต</t>
        </is>
      </c>
      <c r="C82" s="35" t="n"/>
      <c r="D82" s="34" t="inlineStr">
        <is>
          <t>Cetirizine 10 mg OD</t>
        </is>
      </c>
      <c r="E82" s="34" t="inlineStr">
        <is>
          <t>Loratadine 10 mg OD</t>
        </is>
      </c>
      <c r="F82" s="34" t="inlineStr">
        <is>
          <t>Fexofenadine 180 mg OD</t>
        </is>
      </c>
      <c r="G82" s="34" t="inlineStr">
        <is>
          <t>Chlorpheniramine 4 mg TID</t>
        </is>
      </c>
      <c r="H82" s="34" t="inlineStr">
        <is>
          <t>Fluticasone furoate nasal spray</t>
        </is>
      </c>
      <c r="I82" s="33" t="inlineStr">
        <is>
          <t>1</t>
        </is>
      </c>
      <c r="J82"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35" t="n"/>
      <c r="L82" s="34" t="inlineStr">
        <is>
          <t>Allergic rhinitis</t>
        </is>
      </c>
      <c r="M82" s="35" t="inlineStr">
        <is>
          <t>Clinic</t>
        </is>
      </c>
      <c r="N82" s="34" t="inlineStr">
        <is>
          <t>ข้อ 1 (PLE_CC1_2555 Day 2.md)</t>
        </is>
      </c>
      <c r="O82" s="35" t="inlineStr">
        <is>
          <t>ข้อสอบจริง</t>
        </is>
      </c>
      <c r="P82" s="35" t="inlineStr">
        <is>
          <t>ปี 2555</t>
        </is>
      </c>
    </row>
    <row r="83" ht="13.2" customHeight="1" s="49">
      <c r="A83" s="33" t="n">
        <v>81</v>
      </c>
      <c r="B83" s="34" t="inlineStr">
        <is>
          <t>ต่อมลูกหมากโต 8.ยา Antihistamine ตัวใดที่ทำให้ง่วงมากที่สุด</t>
        </is>
      </c>
      <c r="C83" s="35" t="n"/>
      <c r="D83" s="34" t="inlineStr">
        <is>
          <t>Chlorpheniramine 4 mg TID</t>
        </is>
      </c>
      <c r="E83" s="34" t="inlineStr">
        <is>
          <t>Fluticasone furoate nasal spray</t>
        </is>
      </c>
      <c r="F83" s="34" t="inlineStr">
        <is>
          <t>Budesonide nasal spray</t>
        </is>
      </c>
      <c r="G83" s="34" t="inlineStr">
        <is>
          <t>Epinephrine 0.3 mg IM stat</t>
        </is>
      </c>
      <c r="H83" s="34" t="inlineStr">
        <is>
          <t>Dexamethasone 4 mg IV</t>
        </is>
      </c>
      <c r="I83" s="33" t="inlineStr">
        <is>
          <t>1</t>
        </is>
      </c>
      <c r="J83"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35" t="n"/>
      <c r="L83" s="34" t="inlineStr">
        <is>
          <t>Allergic rhinitis</t>
        </is>
      </c>
      <c r="M83" s="35" t="inlineStr">
        <is>
          <t>Clinic</t>
        </is>
      </c>
      <c r="N83" s="34" t="inlineStr">
        <is>
          <t>ข้อ 3 (PLE_CC1_2555 Day 2.md)</t>
        </is>
      </c>
      <c r="O83" s="35" t="inlineStr">
        <is>
          <t>ข้อสอบจริง</t>
        </is>
      </c>
      <c r="P83" s="35" t="inlineStr">
        <is>
          <t>ปี 2555</t>
        </is>
      </c>
    </row>
    <row r="84" ht="13.2" customHeight="1" s="49">
      <c r="A84" s="33" t="n">
        <v>82</v>
      </c>
      <c r="B84" s="34" t="inlineStr">
        <is>
          <t>ผู้ป่วยมีอาการเลือดออกตามไรฟัน เลือดกำเดาไหล เป็นหวัดง่าย สามารถช่วยได้โดยอาศัย</t>
        </is>
      </c>
      <c r="C84" s="35" t="n"/>
      <c r="D84" s="34" t="inlineStr">
        <is>
          <t>Vitamin C</t>
        </is>
      </c>
      <c r="E84" s="34" t="inlineStr">
        <is>
          <t>Vitamin E</t>
        </is>
      </c>
      <c r="F84" s="34" t="inlineStr">
        <is>
          <t>Vitamin K</t>
        </is>
      </c>
      <c r="G84" s="34" t="inlineStr">
        <is>
          <t>Folic acid</t>
        </is>
      </c>
      <c r="H84" s="34" t="inlineStr">
        <is>
          <t>Ferrus sulfate ตอบ a</t>
        </is>
      </c>
      <c r="I84" s="33" t="inlineStr">
        <is>
          <t>1</t>
        </is>
      </c>
      <c r="J84" s="34" t="inlineStr">
        <is>
          <t>✅ คำตอบที่ถูกต้อง: ข้อ ก. Vitamin C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35" t="n"/>
      <c r="L84" s="34" t="inlineStr">
        <is>
          <t>Allergic rhinitis</t>
        </is>
      </c>
      <c r="M84" s="35" t="inlineStr">
        <is>
          <t>Clinic</t>
        </is>
      </c>
      <c r="N84" s="34" t="inlineStr">
        <is>
          <t>ข้อ 4 (PLE_CC1_2533.md)</t>
        </is>
      </c>
      <c r="O84" s="35" t="inlineStr">
        <is>
          <t>ข้อสอบจริง</t>
        </is>
      </c>
      <c r="P84" s="35" t="inlineStr">
        <is>
          <t>ปี 2533</t>
        </is>
      </c>
    </row>
    <row r="85" ht="13.2" customHeight="1" s="49">
      <c r="A85" s="33" t="n">
        <v>83</v>
      </c>
      <c r="B85" s="34"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35" t="n"/>
      <c r="D85" s="34" t="inlineStr">
        <is>
          <t>Montelukast 10 mg HS</t>
        </is>
      </c>
      <c r="E85" s="34" t="inlineStr">
        <is>
          <t>Hydroxyzine 25 mg HS</t>
        </is>
      </c>
      <c r="F85" s="34" t="inlineStr">
        <is>
          <t>Diphenhydramine 25 mg IV</t>
        </is>
      </c>
      <c r="G85" s="34" t="inlineStr">
        <is>
          <t>Cetirizine 10 mg OD</t>
        </is>
      </c>
      <c r="H85" s="34" t="inlineStr">
        <is>
          <t>Loratadine 10 mg OD</t>
        </is>
      </c>
      <c r="I85" s="33" t="inlineStr">
        <is>
          <t>1</t>
        </is>
      </c>
      <c r="J85"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35" t="n"/>
      <c r="L85" s="34" t="inlineStr">
        <is>
          <t>Allergic rhinitis</t>
        </is>
      </c>
      <c r="M85" s="35" t="inlineStr">
        <is>
          <t>Clinic</t>
        </is>
      </c>
      <c r="N85" s="34" t="inlineStr">
        <is>
          <t>ข้อ 2 (PLE_CC1_Practice_Exam.md)</t>
        </is>
      </c>
      <c r="O85" s="35" t="inlineStr">
        <is>
          <t>Mock</t>
        </is>
      </c>
      <c r="P85" s="35" t="inlineStr">
        <is>
          <t>Mock สภาเภสัชฯ Practice</t>
        </is>
      </c>
    </row>
    <row r="86" ht="13.2" customHeight="1" s="49">
      <c r="A86" s="33" t="n">
        <v>84</v>
      </c>
      <c r="B86" s="34" t="inlineStr">
        <is>
          <t>ข้อใดผิดเกี่ยวกับยากลุ่ม anti-leukotrienes กับการรักษาโรค allergic rhinitis</t>
        </is>
      </c>
      <c r="C86" s="35" t="n"/>
      <c r="D86" s="34" t="inlineStr">
        <is>
          <t>เมื่อใช้เป็นยาเดี่ยวมีฤทธิ์เทียบเท่ากับ second generation antihistamines</t>
        </is>
      </c>
      <c r="E86" s="34" t="inlineStr">
        <is>
          <t>ใช้ได้ผลดีกับคนที่มีโรคหืดร่วมด้วย</t>
        </is>
      </c>
      <c r="F86" s="34" t="inlineStr">
        <is>
          <t>มีประสิทธิภาพด้อยกว่า INCS</t>
        </is>
      </c>
      <c r="G86" s="34" t="inlineStr">
        <is>
          <t>ถ้าใช้ anti-leukotrienes ร่วมกับ antihistamines จะมีประสิทธิภาพด้อยกว่ายาเดี่ยว</t>
        </is>
      </c>
      <c r="H86" s="34" t="inlineStr">
        <is>
          <t>สำหรับอาการคัดจมูกได้ผลดีเทียบเท่ากับ pseudoephrine 20 โรคระบบหายใจ นักศึกษาเภสัชศาสตร์ชั้นปีที่ 4 รุ่นที่ 28</t>
        </is>
      </c>
      <c r="I86" s="33" t="inlineStr">
        <is>
          <t>1</t>
        </is>
      </c>
      <c r="J86" s="34" t="inlineStr">
        <is>
          <t>✅ คำตอบที่ถูกต้อง: ข้อ ก. เมื่อใช้เป็นยาเดี่ยวมีฤทธิ์เทียบเท่ากับ second generation antihistamines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t>
        </is>
      </c>
      <c r="K86" s="35" t="n"/>
      <c r="L86" s="34" t="inlineStr">
        <is>
          <t>Allergic rhinitis</t>
        </is>
      </c>
      <c r="M86" s="35" t="inlineStr">
        <is>
          <t>Clinic</t>
        </is>
      </c>
      <c r="N86" s="34" t="inlineStr">
        <is>
          <t>ข้อ 7 (PLE_CC1_Practice_Exam.md)</t>
        </is>
      </c>
      <c r="O86" s="35" t="inlineStr">
        <is>
          <t>Mock</t>
        </is>
      </c>
      <c r="P86" s="35" t="inlineStr">
        <is>
          <t>Mock สภาเภสัชฯ Practice</t>
        </is>
      </c>
    </row>
    <row r="87" ht="13.2" customHeight="1" s="49">
      <c r="A87" s="33" t="n">
        <v>85</v>
      </c>
      <c r="B87" s="34" t="inlineStr">
        <is>
          <t>การปฏิบัติตนในข้อใดสามารถลดอาการทางจมูกอักเสบภูมิแพ้ได้</t>
        </is>
      </c>
      <c r="C87" s="35" t="n"/>
      <c r="D87" s="34" t="inlineStr">
        <is>
          <t>การใช้ผ้าปูที่นอน ปลอกหมอนกันไรฝุ่น</t>
        </is>
      </c>
      <c r="E87" s="34" t="inlineStr">
        <is>
          <t>ซักผ้าในน้ำร้อน 55-60 องศาเซลเซียสเป็นประจำ</t>
        </is>
      </c>
      <c r="F87" s="34" t="inlineStr">
        <is>
          <t>กำจัด หรือหลีกเลี่ยงสารก่อภูมิแพ้ที่ตนเองแพ้</t>
        </is>
      </c>
      <c r="G87" s="34" t="inlineStr">
        <is>
          <t>อาบน้ำอุ่นเป็นประจำทุกวัน</t>
        </is>
      </c>
      <c r="H87" s="34" t="inlineStr">
        <is>
          <t>ถูกทั้งข้อ ก. ข. และ ค.</t>
        </is>
      </c>
      <c r="I87" s="33" t="inlineStr">
        <is>
          <t>1</t>
        </is>
      </c>
      <c r="J87" s="34" t="inlineStr">
        <is>
          <t>✅ คำตอบที่ถูกต้อง: ข้อ ก. การใช้ผ้าปูที่นอน ปลอกหมอนกันไรฝุ่น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35" t="n"/>
      <c r="L87" s="34" t="inlineStr">
        <is>
          <t>Allergic rhinitis</t>
        </is>
      </c>
      <c r="M87" s="35" t="inlineStr">
        <is>
          <t>Clinic</t>
        </is>
      </c>
      <c r="N87" s="34" t="inlineStr">
        <is>
          <t>ข้อ 10 (PLE_CC1_Practice_Exam.md)</t>
        </is>
      </c>
      <c r="O87" s="35" t="inlineStr">
        <is>
          <t>Mock</t>
        </is>
      </c>
      <c r="P87" s="35" t="inlineStr">
        <is>
          <t>Mock สภาเภสัชฯ Practice</t>
        </is>
      </c>
    </row>
    <row r="88" ht="13.2" customHeight="1" s="49">
      <c r="A88" s="33" t="n">
        <v>86</v>
      </c>
      <c r="B88" s="34" t="inlineStr">
        <is>
          <t>อาการใดไม่เข้ากับโรคจมูกอักเสบภูมิแพ้</t>
        </is>
      </c>
      <c r="C88" s="35" t="n"/>
      <c r="D88" s="34" t="inlineStr">
        <is>
          <t>คันจมูก จามติดๆกัน</t>
        </is>
      </c>
      <c r="E88" s="34" t="inlineStr">
        <is>
          <t>น้ำมูกไหลลงคอ ไอเรื้อรัง</t>
        </is>
      </c>
      <c r="F88" s="34" t="inlineStr">
        <is>
          <t>น้ำมูกใส และคัดแน่นจมูก</t>
        </is>
      </c>
      <c r="G88" s="34" t="inlineStr">
        <is>
          <t>ไอเป็นเลือด</t>
        </is>
      </c>
      <c r="H88" s="34" t="inlineStr">
        <is>
          <t>การรับกลิ่นลดลง 21 โรคระบบหายใจ นักศึกษาเภสัชศาสตร์ชั้นปีที่ 4 รุ่นที่ 28</t>
        </is>
      </c>
      <c r="I88" s="33" t="inlineStr">
        <is>
          <t>1</t>
        </is>
      </c>
      <c r="J88" s="34" t="inlineStr">
        <is>
          <t>✅ คำตอบที่ถูกต้อง: ข้อ ก. คันจมูก จามติดๆกัน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t>
        </is>
      </c>
      <c r="K88" s="35" t="n"/>
      <c r="L88" s="34" t="inlineStr">
        <is>
          <t>Allergic rhinitis</t>
        </is>
      </c>
      <c r="M88" s="35" t="inlineStr">
        <is>
          <t>Clinic</t>
        </is>
      </c>
      <c r="N88" s="34" t="inlineStr">
        <is>
          <t>ข้อ 11 (PLE_CC1_Practice_Exam.md)</t>
        </is>
      </c>
      <c r="O88" s="35" t="inlineStr">
        <is>
          <t>Mock</t>
        </is>
      </c>
      <c r="P88" s="35" t="inlineStr">
        <is>
          <t>Mock สภาเภสัชฯ Practice</t>
        </is>
      </c>
    </row>
    <row r="89" ht="13.2" customHeight="1" s="49">
      <c r="A89" s="33" t="n">
        <v>87</v>
      </c>
      <c r="B89" s="34" t="inlineStr">
        <is>
          <t>ลักษณะที่สามารถพบได้ในผู้ป่วยโรคจมูกอักเสบภูมิแพ้ ยกเว้นข้อใด</t>
        </is>
      </c>
      <c r="C89" s="35" t="n"/>
      <c r="D89" s="34" t="inlineStr">
        <is>
          <t>Long face syndrome</t>
        </is>
      </c>
      <c r="E89" s="34" t="inlineStr">
        <is>
          <t>Allergic shiner</t>
        </is>
      </c>
      <c r="F89" s="34" t="inlineStr">
        <is>
          <t>Allergic nasal crease/line</t>
        </is>
      </c>
      <c r="G89" s="34" t="inlineStr">
        <is>
          <t>Allergic salute</t>
        </is>
      </c>
      <c r="H89" s="34" t="inlineStr">
        <is>
          <t>Butterfly rash</t>
        </is>
      </c>
      <c r="I89" s="33" t="inlineStr">
        <is>
          <t>1</t>
        </is>
      </c>
      <c r="J89" s="34" t="inlineStr">
        <is>
          <t>✅ คำตอบที่ถูกต้อง: ข้อ ก. Long face syndrome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35" t="n"/>
      <c r="L89" s="34" t="inlineStr">
        <is>
          <t>Allergic rhinitis</t>
        </is>
      </c>
      <c r="M89" s="35" t="inlineStr">
        <is>
          <t>Clinic</t>
        </is>
      </c>
      <c r="N89" s="34" t="inlineStr">
        <is>
          <t>ข้อ 12 (PLE_CC1_Practice_Exam.md)</t>
        </is>
      </c>
      <c r="O89" s="35" t="inlineStr">
        <is>
          <t>Mock</t>
        </is>
      </c>
      <c r="P89" s="35" t="inlineStr">
        <is>
          <t>Mock สภาเภสัชฯ Practice</t>
        </is>
      </c>
    </row>
    <row r="90" ht="13.2" customHeight="1" s="49">
      <c r="A90" s="33" t="n">
        <v>88</v>
      </c>
      <c r="B90" s="34" t="inlineStr">
        <is>
          <t>ยาในข้อใดที่ได้ผลดีกับผู้ป่วยที่เป็นโรคหืดร่วมกับโรคจมูกอักเสบภูมิแพ้</t>
        </is>
      </c>
      <c r="C90" s="35" t="n"/>
      <c r="D90" s="34" t="inlineStr">
        <is>
          <t>Cromolyn sodium</t>
        </is>
      </c>
      <c r="E90" s="34" t="inlineStr">
        <is>
          <t>Montelukast</t>
        </is>
      </c>
      <c r="F90" s="34" t="inlineStr">
        <is>
          <t>Phenylephrine</t>
        </is>
      </c>
      <c r="G90" s="34" t="inlineStr">
        <is>
          <t>Oxymetazoline</t>
        </is>
      </c>
      <c r="H90" s="34" t="inlineStr">
        <is>
          <t>Levocetirizine</t>
        </is>
      </c>
      <c r="I90" s="33" t="inlineStr">
        <is>
          <t>1</t>
        </is>
      </c>
      <c r="J90" s="34" t="inlineStr">
        <is>
          <t>✅ คำตอบที่ถูกต้อง: ข้อ ก. Cromolyn sodium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35" t="n"/>
      <c r="L90" s="34" t="inlineStr">
        <is>
          <t>Allergic rhinitis</t>
        </is>
      </c>
      <c r="M90" s="35" t="inlineStr">
        <is>
          <t>Clinic</t>
        </is>
      </c>
      <c r="N90" s="34" t="inlineStr">
        <is>
          <t>ข้อ 13 (PLE_CC1_Practice_Exam.md)</t>
        </is>
      </c>
      <c r="O90" s="35" t="inlineStr">
        <is>
          <t>Mock</t>
        </is>
      </c>
      <c r="P90" s="35" t="inlineStr">
        <is>
          <t>Mock สภาเภสัชฯ Practice</t>
        </is>
      </c>
    </row>
    <row r="91" ht="13.2" customHeight="1" s="49">
      <c r="A91" s="33" t="n">
        <v>89</v>
      </c>
      <c r="B91" s="34" t="inlineStr">
        <is>
          <t>ก่อนหน้านี้ผู้ป่วยหญิงรายนี้ได้รับประทานยา oral antihistamine มาก่อน จากโครงสร้าง Oral antihistamine ตัวใด ออกฤทธิ์ได้ยาวนานที่สุด</t>
        </is>
      </c>
      <c r="C91" s="35" t="n"/>
      <c r="D91" s="34" t="inlineStr">
        <is>
          <t>Chlorpheniramine 4 mg TID</t>
        </is>
      </c>
      <c r="E91" s="34" t="inlineStr">
        <is>
          <t>Fluticasone furoate nasal spray</t>
        </is>
      </c>
      <c r="F91" s="34" t="inlineStr">
        <is>
          <t>Budesonide nasal spray</t>
        </is>
      </c>
      <c r="G91" s="34" t="inlineStr">
        <is>
          <t>Epinephrine 0.3 mg IM stat</t>
        </is>
      </c>
      <c r="H91" s="34" t="inlineStr">
        <is>
          <t>132 โรคผิวหนัง ฝ่ายวิชาการ</t>
        </is>
      </c>
      <c r="I91" s="33" t="inlineStr">
        <is>
          <t>1</t>
        </is>
      </c>
      <c r="J91"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t>
        </is>
      </c>
      <c r="K91" s="35" t="n"/>
      <c r="L91" s="34" t="inlineStr">
        <is>
          <t>Allergic rhinitis</t>
        </is>
      </c>
      <c r="M91" s="35" t="inlineStr">
        <is>
          <t>Clinic</t>
        </is>
      </c>
      <c r="N91" s="34" t="inlineStr">
        <is>
          <t>ข้อ 17 (PLE_CC1_Practice_Exam.md)</t>
        </is>
      </c>
      <c r="O91" s="35" t="inlineStr">
        <is>
          <t>Mock</t>
        </is>
      </c>
      <c r="P91" s="35" t="inlineStr">
        <is>
          <t>Mock สภาเภสัชฯ Practice</t>
        </is>
      </c>
    </row>
    <row r="92" ht="13.2" customHeight="1" s="49">
      <c r="A92" s="33" t="n">
        <v>90</v>
      </c>
      <c r="B92" s="34"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35" t="n"/>
      <c r="D92" s="34" t="inlineStr">
        <is>
          <t>แนะนำให้ผู้ป่วยเปลี่ยนไปใช้ยาพ่นยี่ห่ออื่น</t>
        </is>
      </c>
      <c r="E92" s="34" t="inlineStr">
        <is>
          <t>แนะนำให้ผู้ป่วยใช้ยาพ่นจมูกที่มีตัวยา ephedrine ร่วมด้วย</t>
        </is>
      </c>
      <c r="F92" s="34" t="inlineStr">
        <is>
          <t>แนะนำให้ผู้ป่วยเพิ่มขนาดยาพ่นจมูกเป็น 2 spray วันละ 3 ครั้ง</t>
        </is>
      </c>
      <c r="G92" s="34" t="inlineStr">
        <is>
          <t>แนะนำให้ผู้ป่วยรับประทานยาที่บรรเทาอาการคัดจมูกร่วมด้วย</t>
        </is>
      </c>
      <c r="H92" s="34" t="inlineStr">
        <is>
          <t>แนะนำให้ผู้ป่วยหยุดใช้ยาพ่นชั่วคราว</t>
        </is>
      </c>
      <c r="I92" s="33" t="inlineStr">
        <is>
          <t>1</t>
        </is>
      </c>
      <c r="J92" s="34" t="inlineStr">
        <is>
          <t>✅ คำตอบที่ถูกต้อง: ข้อ ก. แนะนำให้ผู้ป่วยเปลี่ยนไปใช้ยาพ่นยี่ห่ออื่น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35" t="n"/>
      <c r="L92" s="34" t="inlineStr">
        <is>
          <t>Allergic rhinitis</t>
        </is>
      </c>
      <c r="M92" s="35" t="inlineStr">
        <is>
          <t>Clinic</t>
        </is>
      </c>
      <c r="N92" s="34" t="inlineStr">
        <is>
          <t>ข้อ 31 (PLE_CC1_Practice_Exam.md)</t>
        </is>
      </c>
      <c r="O92" s="35" t="inlineStr">
        <is>
          <t>Mock</t>
        </is>
      </c>
      <c r="P92" s="35" t="inlineStr">
        <is>
          <t>Mock สภาเภสัชฯ Practice</t>
        </is>
      </c>
    </row>
    <row r="93" ht="13.2" customHeight="1" s="49">
      <c r="A93" s="33" t="n">
        <v>91</v>
      </c>
      <c r="B93" s="34"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35" t="n"/>
      <c r="D93" s="34"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E93" s="34" t="inlineStr">
        <is>
          <t>ควรได้รับ เนื่องจากโรคที่ผู้ป่วยเป็นคือ Acute pharyngitis จึงควรได้รับยาปฏิชีวนะคือ Amoxicillin dry syrup (125 mg/5 ml) ปริมาณ 30 ml/day นาน 10 วัน</t>
        </is>
      </c>
      <c r="F93" s="34"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34" t="inlineStr">
        <is>
          <t>ควรได้รับ เนื่องจากโรคที่ผู้ป่วยเป็นคือ common cold จึงควรได้รับยา Carbocysteine (100 mg/5 ml) ปริมาณ 15 ml/day</t>
        </is>
      </c>
      <c r="H93" s="34" t="inlineStr">
        <is>
          <t>ควรได้รับ เนื่องจากโรคที่ผู้ป่วยเป็นคือ common cold จึงควรได้รับยา Carbocysteine (100 mg/5 ml) ปริมาณ 15 ml/day และยา Cetirizine (1 mg/ml) ปริมาณ 4 ml/day</t>
        </is>
      </c>
      <c r="I93" s="33" t="inlineStr">
        <is>
          <t>1</t>
        </is>
      </c>
      <c r="J93" s="34" t="inlineStr">
        <is>
          <t>✅ คำตอบที่ถูกต้อง: ข้อ 1
💡 Background: การตอบสนองทางระบบภูมิคุ้มกันต่อสารก่อภูมิแพ้หรือสิ่งแปลกปลอมในร่างกาย
🎯 ทำไมข้อนี้ถึงถูก: ✅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 ข้ออื่นผิดเพราะอะไร:
- ข้ออื่นๆ: ไม่ตรงตามหลักการตอบสนองทางภูมิคุ้มกันวิทยาและพยาธิสรีรวิทยาของโรค
📖 Guideline อ้างอิง: Allergic Rhinitis and its Impact on Asthma (ARIA) Guidelines 2020
📌 จุดจำก่อนสอบ: ประเมินอาการและกลไกของแอนติเจนร่วมกับแอนติบอดีในการวินิจฉัย</t>
        </is>
      </c>
      <c r="K93" s="35" t="n"/>
      <c r="L93" s="34" t="inlineStr">
        <is>
          <t>Allergic rhinitis</t>
        </is>
      </c>
      <c r="M93" s="35" t="inlineStr">
        <is>
          <t>Clinic</t>
        </is>
      </c>
      <c r="N93" s="34" t="inlineStr">
        <is>
          <t>ข้อ 32 (PLE_CC1_Practice_Exam.md)</t>
        </is>
      </c>
      <c r="O93" s="35" t="inlineStr">
        <is>
          <t>Mock</t>
        </is>
      </c>
      <c r="P93" s="35" t="inlineStr">
        <is>
          <t>Mock สภาเภสัชฯ Practice</t>
        </is>
      </c>
    </row>
    <row r="94" ht="13.2" customHeight="1" s="49">
      <c r="A94" s="33" t="n">
        <v>92</v>
      </c>
      <c r="B94" s="34" t="inlineStr">
        <is>
          <t>ทุกโครงสร้างยาออกฤทธิ์แบบ non-sedative antihistamine ข้อใดต่อไปนี้ถูกต้อง</t>
        </is>
      </c>
      <c r="C94" s="35" t="n"/>
      <c r="D94" s="34" t="inlineStr">
        <is>
          <t>เฉพาะ ข้อความ 1</t>
        </is>
      </c>
      <c r="E94" s="34" t="inlineStr">
        <is>
          <t>เฉพาะข้อความ 2</t>
        </is>
      </c>
      <c r="F94" s="34" t="inlineStr">
        <is>
          <t>ข้อความ 1 และ 2</t>
        </is>
      </c>
      <c r="G94" s="34" t="inlineStr">
        <is>
          <t>ข้อความ 1 และ 3</t>
        </is>
      </c>
      <c r="H94" s="34" t="inlineStr">
        <is>
          <t>ถูกทั้ง 1 2 และ 3</t>
        </is>
      </c>
      <c r="I94" s="33" t="inlineStr">
        <is>
          <t>1</t>
        </is>
      </c>
      <c r="J94" s="34" t="inlineStr">
        <is>
          <t>✅ คำตอบที่ถูกต้อง: ข้อ ก. เฉพาะ ข้อความ 1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35" t="n"/>
      <c r="L94" s="34" t="inlineStr">
        <is>
          <t>Allergic rhinitis</t>
        </is>
      </c>
      <c r="M94" s="35" t="inlineStr">
        <is>
          <t>Clinic</t>
        </is>
      </c>
      <c r="N94" s="34" t="inlineStr">
        <is>
          <t>ข้อ 3 (PLE_CC1_Practice_Exam.md)</t>
        </is>
      </c>
      <c r="O94" s="35" t="inlineStr">
        <is>
          <t>Mock</t>
        </is>
      </c>
      <c r="P94" s="35" t="inlineStr">
        <is>
          <t>Mock สภาเภสัชฯ Practice</t>
        </is>
      </c>
    </row>
    <row r="95" ht="13.2" customHeight="1" s="49">
      <c r="A95" s="33" t="n">
        <v>93</v>
      </c>
      <c r="B95" s="34"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35" t="n"/>
      <c r="D95" s="34" t="inlineStr">
        <is>
          <t>Fluticasone furoate</t>
        </is>
      </c>
      <c r="E95" s="34" t="inlineStr">
        <is>
          <t>Loratadine</t>
        </is>
      </c>
      <c r="F95" s="34" t="inlineStr">
        <is>
          <t>montelukast</t>
        </is>
      </c>
      <c r="G95" s="34" t="inlineStr">
        <is>
          <t>Phenylephrine</t>
        </is>
      </c>
      <c r="H95" s="34" t="inlineStr">
        <is>
          <t>0.025% oxymetazoline</t>
        </is>
      </c>
      <c r="I95" s="33" t="inlineStr">
        <is>
          <t>1</t>
        </is>
      </c>
      <c r="J95" s="34" t="inlineStr">
        <is>
          <t>✅ คำตอบที่ถูกต้อง: ข้อ ก. Fluticasone furoate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35" t="n"/>
      <c r="L95" s="34" t="inlineStr">
        <is>
          <t>Allergic rhinitis</t>
        </is>
      </c>
      <c r="M95" s="35" t="inlineStr">
        <is>
          <t>Clinic</t>
        </is>
      </c>
      <c r="N95" s="34" t="inlineStr">
        <is>
          <t>ข้อ 30 (PLE_CC1_Practice_Exam.md)</t>
        </is>
      </c>
      <c r="O95" s="35" t="inlineStr">
        <is>
          <t>Mock</t>
        </is>
      </c>
      <c r="P95" s="35" t="inlineStr">
        <is>
          <t>Mock สภาเภสัชฯ Practice</t>
        </is>
      </c>
    </row>
    <row r="96" ht="13.2" customHeight="1" s="49">
      <c r="A96" s="33" t="n">
        <v>94</v>
      </c>
      <c r="B96" s="34"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t>
        </is>
      </c>
      <c r="C96" s="35" t="n"/>
      <c r="D96" s="34" t="inlineStr">
        <is>
          <t>Epinephrine 0.3 mg IM stat</t>
        </is>
      </c>
      <c r="E96" s="34" t="inlineStr">
        <is>
          <t>Dexamethasone 4 mg IV</t>
        </is>
      </c>
      <c r="F96" s="34" t="inlineStr">
        <is>
          <t>Prednisolone 20 mg OD</t>
        </is>
      </c>
      <c r="G96" s="34" t="inlineStr">
        <is>
          <t>Montelukast 10 mg HS</t>
        </is>
      </c>
      <c r="H96" s="34" t="inlineStr">
        <is>
          <t>Hydroxyzine 25 mg HS</t>
        </is>
      </c>
      <c r="I96" s="33" t="inlineStr">
        <is>
          <t>2</t>
        </is>
      </c>
      <c r="J96" s="34"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35" t="n"/>
      <c r="L96" s="34" t="inlineStr">
        <is>
          <t>Allergic rhinitis</t>
        </is>
      </c>
      <c r="M96" s="35" t="inlineStr">
        <is>
          <t>Clinic</t>
        </is>
      </c>
      <c r="N96" s="34" t="inlineStr">
        <is>
          <t>ข้อ 22 (PLE_CC1_Practice_Exam.md)</t>
        </is>
      </c>
      <c r="O96" s="35" t="inlineStr">
        <is>
          <t>Mock</t>
        </is>
      </c>
      <c r="P96" s="35" t="inlineStr">
        <is>
          <t>Mock สภาเภสัชฯ Practice</t>
        </is>
      </c>
    </row>
    <row r="97" ht="13.2" customHeight="1" s="49">
      <c r="A97" s="33" t="n">
        <v>95</v>
      </c>
      <c r="B97" s="34"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t>
        </is>
      </c>
      <c r="C97" s="35" t="n"/>
      <c r="D97" s="34" t="inlineStr">
        <is>
          <t>Montelukast 10 mg HS</t>
        </is>
      </c>
      <c r="E97" s="34" t="inlineStr">
        <is>
          <t>Hydroxyzine 25 mg HS</t>
        </is>
      </c>
      <c r="F97" s="34" t="inlineStr">
        <is>
          <t>Diphenhydramine 25 mg IV</t>
        </is>
      </c>
      <c r="G97" s="34" t="inlineStr">
        <is>
          <t>Cetirizine 10 mg OD</t>
        </is>
      </c>
      <c r="H97" s="34" t="inlineStr">
        <is>
          <t>Loratadine 10 mg OD</t>
        </is>
      </c>
      <c r="I97" s="33" t="inlineStr">
        <is>
          <t>2</t>
        </is>
      </c>
      <c r="J97" s="34"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35" t="n"/>
      <c r="L97" s="34" t="inlineStr">
        <is>
          <t>Allergic rhinitis</t>
        </is>
      </c>
      <c r="M97" s="35" t="inlineStr">
        <is>
          <t>Clinic</t>
        </is>
      </c>
      <c r="N97" s="34" t="inlineStr">
        <is>
          <t>ข้อ 2 (PLE_CC1_Practice_Exam.md)</t>
        </is>
      </c>
      <c r="O97" s="35" t="inlineStr">
        <is>
          <t>Mock</t>
        </is>
      </c>
      <c r="P97" s="35" t="inlineStr">
        <is>
          <t>Mock สภาเภสัชฯ Practice</t>
        </is>
      </c>
    </row>
    <row r="98" ht="13.2" customHeight="1" s="49">
      <c r="A98" s="33" t="n">
        <v>96</v>
      </c>
      <c r="B98" s="34"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35" t="n"/>
      <c r="D98" s="34" t="inlineStr">
        <is>
          <t>Dimenhydrinateเป็นanti histamineมีข้อบ่งใช้ใน motion sickness</t>
        </is>
      </c>
      <c r="E98" s="34"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F98" s="34"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34"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t>
        </is>
      </c>
      <c r="H98" s="34" t="inlineStr">
        <is>
          <t>Fluticasone furoate nasal spray</t>
        </is>
      </c>
      <c r="I98" s="33" t="inlineStr">
        <is>
          <t>5</t>
        </is>
      </c>
      <c r="J98" s="34" t="inlineStr">
        <is>
          <t>✅ คำตอบที่ถูกต้อง: ข้อ จ.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K98" s="35" t="n"/>
      <c r="L98" s="34" t="inlineStr">
        <is>
          <t>Allergic rhinitis</t>
        </is>
      </c>
      <c r="M98" s="35" t="inlineStr">
        <is>
          <t>Clinic</t>
        </is>
      </c>
      <c r="N98" s="34" t="inlineStr">
        <is>
          <t>ข้อ 26 (PLE_CC1_Practice_Exam.md)</t>
        </is>
      </c>
      <c r="O98" s="35" t="inlineStr">
        <is>
          <t>Mock</t>
        </is>
      </c>
      <c r="P98" s="35" t="inlineStr">
        <is>
          <t>Mock สภาเภสัชฯ Practice</t>
        </is>
      </c>
    </row>
    <row r="99" ht="13.2" customHeight="1" s="49">
      <c r="A99" s="33" t="n">
        <v>97</v>
      </c>
      <c r="B99" s="34"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35" t="n"/>
      <c r="D99" s="34" t="inlineStr">
        <is>
          <t>Chlorpheniramine 4 mg TID</t>
        </is>
      </c>
      <c r="E99" s="34" t="inlineStr">
        <is>
          <t>Fluticasone furoate nasal spray</t>
        </is>
      </c>
      <c r="F99" s="34" t="inlineStr">
        <is>
          <t>Budesonide nasal spray</t>
        </is>
      </c>
      <c r="G99" s="34" t="inlineStr">
        <is>
          <t>Epinephrine 0.3 mg IM stat</t>
        </is>
      </c>
      <c r="H99" s="34" t="inlineStr">
        <is>
          <t>Dexamethasone 4 mg IV</t>
        </is>
      </c>
      <c r="I99" s="33" t="inlineStr">
        <is>
          <t>2</t>
        </is>
      </c>
      <c r="J99" s="34" t="inlineStr">
        <is>
          <t>✅ คำตอบที่ถูกต้อง: ข้อ ข.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35" t="n"/>
      <c r="L99" s="34" t="inlineStr">
        <is>
          <t>Allergic rhinitis</t>
        </is>
      </c>
      <c r="M99" s="35" t="inlineStr">
        <is>
          <t>Clinic</t>
        </is>
      </c>
      <c r="N99" s="34" t="inlineStr">
        <is>
          <t>ข้อ 27 (PLE_CC1_Practice_Exam.md)</t>
        </is>
      </c>
      <c r="O99" s="35" t="inlineStr">
        <is>
          <t>Mock</t>
        </is>
      </c>
      <c r="P99" s="35" t="inlineStr">
        <is>
          <t>Mock สภาเภสัชฯ Practice</t>
        </is>
      </c>
    </row>
    <row r="100" ht="13.2" customHeight="1" s="49">
      <c r="A100" s="33" t="n">
        <v>98</v>
      </c>
      <c r="B100" s="34"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35" t="n"/>
      <c r="D100" s="34" t="inlineStr">
        <is>
          <t>Epinephrine 0.3 mg IM stat</t>
        </is>
      </c>
      <c r="E100" s="34" t="inlineStr">
        <is>
          <t>Dexamethasone 4 mg IV</t>
        </is>
      </c>
      <c r="F100" s="34" t="inlineStr">
        <is>
          <t>Prednisolone 20 mg OD</t>
        </is>
      </c>
      <c r="G100" s="34" t="inlineStr">
        <is>
          <t>Montelukast 10 mg HS</t>
        </is>
      </c>
      <c r="H100" s="34" t="inlineStr">
        <is>
          <t>Hydroxyzine 25 mg HS</t>
        </is>
      </c>
      <c r="I100" s="33" t="inlineStr">
        <is>
          <t>2</t>
        </is>
      </c>
      <c r="J100" s="34"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35" t="n"/>
      <c r="L100" s="34" t="inlineStr">
        <is>
          <t>Allergic rhinitis</t>
        </is>
      </c>
      <c r="M100" s="35" t="inlineStr">
        <is>
          <t>Clinic</t>
        </is>
      </c>
      <c r="N100" s="34" t="inlineStr">
        <is>
          <t>ข้อ 28 (PLE_CC1_Practice_Exam.md)</t>
        </is>
      </c>
      <c r="O100" s="35" t="inlineStr">
        <is>
          <t>Mock</t>
        </is>
      </c>
      <c r="P100" s="35" t="inlineStr">
        <is>
          <t>Mock สภาเภสัชฯ Practice</t>
        </is>
      </c>
    </row>
    <row r="101" ht="13.2" customHeight="1" s="49">
      <c r="A101" s="33" t="n">
        <v>99</v>
      </c>
      <c r="B101" s="34"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35" t="n"/>
      <c r="D101" s="34" t="inlineStr">
        <is>
          <t>Montelukast 10 mg HS</t>
        </is>
      </c>
      <c r="E101" s="34" t="inlineStr">
        <is>
          <t>Hydroxyzine 25 mg HS</t>
        </is>
      </c>
      <c r="F101" s="34" t="inlineStr">
        <is>
          <t>Diphenhydramine 25 mg IV</t>
        </is>
      </c>
      <c r="G101" s="34" t="inlineStr">
        <is>
          <t>Cetirizine 10 mg OD</t>
        </is>
      </c>
      <c r="H101" s="34" t="inlineStr">
        <is>
          <t>Loratadine 10 mg OD</t>
        </is>
      </c>
      <c r="I101" s="33" t="inlineStr">
        <is>
          <t>2</t>
        </is>
      </c>
      <c r="J101" s="34"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35" t="n"/>
      <c r="L101" s="34" t="inlineStr">
        <is>
          <t>Allergic rhinitis</t>
        </is>
      </c>
      <c r="M101" s="35" t="inlineStr">
        <is>
          <t>Clinic</t>
        </is>
      </c>
      <c r="N101" s="34" t="inlineStr">
        <is>
          <t>ข้อ 30 (PLE_CC1_Practice_Exam.md)</t>
        </is>
      </c>
      <c r="O101" s="35" t="inlineStr">
        <is>
          <t>Mock</t>
        </is>
      </c>
      <c r="P101" s="35" t="inlineStr">
        <is>
          <t>Mock สภาเภสัชฯ Practice</t>
        </is>
      </c>
    </row>
    <row r="102" ht="13.2" customHeight="1" s="49">
      <c r="A102" s="33" t="n">
        <v>100</v>
      </c>
      <c r="B102" s="34"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35" t="n"/>
      <c r="D102" s="34"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34" t="inlineStr">
        <is>
          <t>ถูกต้อง เพราะการอนุญาตสำหรับการขายยาผู้อนุญาตอาจเป็นเลขาธิการ หรือผู้ว่าราชการจังหวัดก็ ได้</t>
        </is>
      </c>
      <c r="F102" s="34" t="inlineStr">
        <is>
          <t>ไม่ถูกต้อง เพราะผู้อนุญาตสำหรับการขายยาในต่างจังหวัดต้องเป็นผู้ว่าราชการจังหวัดที่อยู่ในเขต จังหวัดนั้น</t>
        </is>
      </c>
      <c r="G102" s="34"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34" t="inlineStr">
        <is>
          <t>ไม่สามารถตัดสินใจได้จากข้อมูลที่ให้มา</t>
        </is>
      </c>
      <c r="I102" s="33" t="inlineStr">
        <is>
          <t>1</t>
        </is>
      </c>
      <c r="J102" s="34"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35" t="n"/>
      <c r="L102" s="34" t="inlineStr">
        <is>
          <t>Allergic rhinitis</t>
        </is>
      </c>
      <c r="M102" s="35" t="inlineStr">
        <is>
          <t>Clinic</t>
        </is>
      </c>
      <c r="N102" s="34" t="inlineStr">
        <is>
          <t>ข้อ 11 (PLE_CC1_Practice_Exam.md)</t>
        </is>
      </c>
      <c r="O102" s="35" t="inlineStr">
        <is>
          <t>Mock</t>
        </is>
      </c>
      <c r="P102" s="35" t="inlineStr">
        <is>
          <t>Mock สภาเภสัชฯ Practice</t>
        </is>
      </c>
    </row>
    <row r="103" ht="13.2" customHeight="1" s="49">
      <c r="A103" s="33" t="n">
        <v>101</v>
      </c>
      <c r="B103" s="34"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35" t="n"/>
      <c r="D103" s="34" t="inlineStr">
        <is>
          <t>เนื่องจากเป็นยาอันตราย</t>
        </is>
      </c>
      <c r="E103" s="34" t="inlineStr">
        <is>
          <t>เนื่องจากเป็นยาควบคุมพิเศษ</t>
        </is>
      </c>
      <c r="F103" s="34" t="inlineStr">
        <is>
          <t>เนื่องจากเป็นยาเสพติดให้โทษ ประเภทที่ 2</t>
        </is>
      </c>
      <c r="G103" s="34" t="inlineStr">
        <is>
          <t>เนื่องจากเป็นวัตถุออกฤทธิ์ต่อจิตและประสาท ประเภทที่ 2</t>
        </is>
      </c>
      <c r="H103" s="34" t="inlineStr">
        <is>
          <t>เนื่องจากไม่มียานี้จำหน่ายในประเทศไทย</t>
        </is>
      </c>
      <c r="I103" s="33" t="inlineStr">
        <is>
          <t>1</t>
        </is>
      </c>
      <c r="J103" s="34" t="inlineStr">
        <is>
          <t>✅ คำตอบที่ถูกต้อง: ข้อ ก. เนื่องจากเป็นยาอันตราย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35" t="n"/>
      <c r="L103" s="34" t="inlineStr">
        <is>
          <t>Allergic rhinitis</t>
        </is>
      </c>
      <c r="M103" s="35" t="inlineStr">
        <is>
          <t>Clinic</t>
        </is>
      </c>
      <c r="N103" s="34" t="inlineStr">
        <is>
          <t>ข้อ 27 (PLE_CC1_Practice_Exam.md)</t>
        </is>
      </c>
      <c r="O103" s="35" t="inlineStr">
        <is>
          <t>Mock</t>
        </is>
      </c>
      <c r="P103" s="35" t="inlineStr">
        <is>
          <t>Mock สภาเภสัชฯ Practice</t>
        </is>
      </c>
    </row>
    <row r="104" ht="13.2" customHeight="1" s="49">
      <c r="A104" s="33" t="n">
        <v>102</v>
      </c>
      <c r="B104" s="34" t="inlineStr">
        <is>
          <t>Oral antihistamine ลดน้ำมูก + คัดจมูก</t>
        </is>
      </c>
      <c r="C104" s="35" t="n"/>
      <c r="D104" s="34" t="inlineStr">
        <is>
          <t>Epinephrine 0.3 mg IM stat</t>
        </is>
      </c>
      <c r="E104" s="34" t="inlineStr">
        <is>
          <t>Dexamethasone 4 mg IV</t>
        </is>
      </c>
      <c r="F104" s="34" t="inlineStr">
        <is>
          <t>Prednisolone 20 mg OD</t>
        </is>
      </c>
      <c r="G104" s="34" t="inlineStr">
        <is>
          <t>Montelukast 10 mg HS</t>
        </is>
      </c>
      <c r="H104" s="34" t="inlineStr">
        <is>
          <t>Hydroxyzine 25 mg HS</t>
        </is>
      </c>
      <c r="I104" s="33" t="inlineStr">
        <is>
          <t>1</t>
        </is>
      </c>
      <c r="J104"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35" t="n"/>
      <c r="L104" s="34" t="inlineStr">
        <is>
          <t>Allergic rhinitis</t>
        </is>
      </c>
      <c r="M104" s="35" t="inlineStr">
        <is>
          <t>Clinic</t>
        </is>
      </c>
      <c r="N104" s="34" t="inlineStr">
        <is>
          <t>ข้อ 2 (PLE_CC1_Key_Rx20_UBU.md)</t>
        </is>
      </c>
      <c r="O104" s="35" t="inlineStr">
        <is>
          <t>Mock</t>
        </is>
      </c>
      <c r="P104" s="35" t="inlineStr">
        <is>
          <t>Mock Rx20 UBU</t>
        </is>
      </c>
    </row>
    <row r="105" ht="13.2" customHeight="1" s="49">
      <c r="A105" s="33" t="n">
        <v>103</v>
      </c>
      <c r="B105" s="34"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35" t="n"/>
      <c r="D105" s="34" t="inlineStr">
        <is>
          <t>Montelukast 10 mg HS</t>
        </is>
      </c>
      <c r="E105" s="34" t="inlineStr">
        <is>
          <t>Hydroxyzine 25 mg HS</t>
        </is>
      </c>
      <c r="F105" s="34" t="inlineStr">
        <is>
          <t>Diphenhydramine 25 mg IV</t>
        </is>
      </c>
      <c r="G105" s="34" t="inlineStr">
        <is>
          <t>Cetirizine 10 mg OD</t>
        </is>
      </c>
      <c r="H105" s="34" t="inlineStr">
        <is>
          <t>Loratadine 10 mg OD</t>
        </is>
      </c>
      <c r="I105" s="33" t="inlineStr">
        <is>
          <t>4</t>
        </is>
      </c>
      <c r="J105" s="34"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35" t="n"/>
      <c r="L105" s="34" t="inlineStr">
        <is>
          <t>Allergic rhinitis</t>
        </is>
      </c>
      <c r="M105" s="35" t="inlineStr">
        <is>
          <t>Clinic</t>
        </is>
      </c>
      <c r="N105" s="34" t="inlineStr">
        <is>
          <t>ข้อ 5 (PLE_CC1_Key_Rx20_UBU.md)</t>
        </is>
      </c>
      <c r="O105" s="35" t="inlineStr">
        <is>
          <t>Mock</t>
        </is>
      </c>
      <c r="P105" s="35" t="inlineStr">
        <is>
          <t>Mock Rx20 UBU</t>
        </is>
      </c>
    </row>
    <row r="106" ht="13.2" customHeight="1" s="49">
      <c r="A106" s="33" t="n">
        <v>104</v>
      </c>
      <c r="B106" s="34"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35" t="n"/>
      <c r="D106" s="34" t="inlineStr">
        <is>
          <t>Cetirizine 10 mg OD</t>
        </is>
      </c>
      <c r="E106" s="34" t="inlineStr">
        <is>
          <t>Loratadine 10 mg OD</t>
        </is>
      </c>
      <c r="F106" s="34" t="inlineStr">
        <is>
          <t>Fexofenadine 180 mg OD</t>
        </is>
      </c>
      <c r="G106" s="34" t="inlineStr">
        <is>
          <t>Chlorpheniramine 4 mg TID</t>
        </is>
      </c>
      <c r="H106" s="34" t="inlineStr">
        <is>
          <t>Fluticasone furoate nasal spray</t>
        </is>
      </c>
      <c r="I106" s="33" t="inlineStr">
        <is>
          <t>3</t>
        </is>
      </c>
      <c r="J106" s="34" t="inlineStr">
        <is>
          <t>✅ คำตอบที่ถูกต้อง: ข้อ ค. Fexofenadine 180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35" t="n"/>
      <c r="L106" s="34" t="inlineStr">
        <is>
          <t>Allergic rhinitis</t>
        </is>
      </c>
      <c r="M106" s="35" t="inlineStr">
        <is>
          <t>Clinic</t>
        </is>
      </c>
      <c r="N106" s="34" t="inlineStr">
        <is>
          <t>ข้อ 5 (PLE_CC1_Key_Rx20_UBU.md)</t>
        </is>
      </c>
      <c r="O106" s="35" t="inlineStr">
        <is>
          <t>Mock</t>
        </is>
      </c>
      <c r="P106" s="35" t="inlineStr">
        <is>
          <t>Mock Rx20 UBU</t>
        </is>
      </c>
    </row>
    <row r="107" ht="13.2" customHeight="1" s="49">
      <c r="A107" s="33" t="n">
        <v>105</v>
      </c>
      <c r="B107" s="34" t="inlineStr">
        <is>
          <t>ยา Antihistamine ตัวใดที่ทำให้ง่วงมากที่สุด</t>
        </is>
      </c>
      <c r="C107" s="35" t="n"/>
      <c r="D107" s="34" t="inlineStr">
        <is>
          <t>Chlorpheniramine 4 mg TID</t>
        </is>
      </c>
      <c r="E107" s="34" t="inlineStr">
        <is>
          <t>Fluticasone furoate nasal spray</t>
        </is>
      </c>
      <c r="F107" s="34" t="inlineStr">
        <is>
          <t>Budesonide nasal spray</t>
        </is>
      </c>
      <c r="G107" s="34" t="inlineStr">
        <is>
          <t>Epinephrine 0.3 mg IM stat</t>
        </is>
      </c>
      <c r="H107" s="34" t="inlineStr">
        <is>
          <t>Dexamethasone 4 mg IV</t>
        </is>
      </c>
      <c r="I107" s="33" t="inlineStr">
        <is>
          <t>1</t>
        </is>
      </c>
      <c r="J107"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35" t="n"/>
      <c r="L107" s="34" t="inlineStr">
        <is>
          <t>Allergic rhinitis</t>
        </is>
      </c>
      <c r="M107" s="35" t="inlineStr">
        <is>
          <t>Clinic</t>
        </is>
      </c>
      <c r="N107" s="34" t="inlineStr">
        <is>
          <t>ข้อ 8 (PLE_CC1_Key_Rx20_UBU.md)</t>
        </is>
      </c>
      <c r="O107" s="35" t="inlineStr">
        <is>
          <t>Mock</t>
        </is>
      </c>
      <c r="P107" s="35" t="inlineStr">
        <is>
          <t>Mock Rx20 UBU</t>
        </is>
      </c>
    </row>
    <row r="108" ht="13.2" customHeight="1" s="49">
      <c r="A108" s="33" t="n">
        <v>106</v>
      </c>
      <c r="B108" s="34" t="inlineStr">
        <is>
          <t>ใช้ยาเดิมต่อไป แต่ให้ antihistamine และ paracetamol</t>
        </is>
      </c>
      <c r="C108" s="35" t="n"/>
      <c r="D108" s="34" t="inlineStr">
        <is>
          <t>Epinephrine 0.3 mg IM stat</t>
        </is>
      </c>
      <c r="E108" s="34" t="inlineStr">
        <is>
          <t>Dexamethasone 4 mg IV</t>
        </is>
      </c>
      <c r="F108" s="34" t="inlineStr">
        <is>
          <t>Prednisolone 20 mg OD</t>
        </is>
      </c>
      <c r="G108" s="34" t="inlineStr">
        <is>
          <t>Montelukast 10 mg HS</t>
        </is>
      </c>
      <c r="H108" s="34" t="inlineStr">
        <is>
          <t>Hydroxyzine 25 mg HS</t>
        </is>
      </c>
      <c r="I108" s="33" t="inlineStr">
        <is>
          <t>1</t>
        </is>
      </c>
      <c r="J108"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35" t="n"/>
      <c r="L108" s="34" t="inlineStr">
        <is>
          <t>Allergic rhinitis</t>
        </is>
      </c>
      <c r="M108" s="35" t="inlineStr">
        <is>
          <t>Clinic</t>
        </is>
      </c>
      <c r="N108" s="34" t="inlineStr">
        <is>
          <t>ข้อ 1 (PLE_CC1_Key_Rx20_UBU.md)</t>
        </is>
      </c>
      <c r="O108" s="35" t="inlineStr">
        <is>
          <t>Mock</t>
        </is>
      </c>
      <c r="P108" s="35" t="inlineStr">
        <is>
          <t>Mock Rx20 UBU</t>
        </is>
      </c>
    </row>
    <row r="109" ht="13.2" customHeight="1" s="49">
      <c r="A109" s="33" t="n">
        <v>107</v>
      </c>
      <c r="B109" s="34" t="inlineStr">
        <is>
          <t>Loratadine (minor) ระดับ lora ลดลง</t>
        </is>
      </c>
      <c r="C109" s="35" t="n"/>
      <c r="D109" s="34" t="inlineStr">
        <is>
          <t>Montelukast 10 mg HS</t>
        </is>
      </c>
      <c r="E109" s="34" t="inlineStr">
        <is>
          <t>Hydroxyzine 25 mg HS</t>
        </is>
      </c>
      <c r="F109" s="34" t="inlineStr">
        <is>
          <t>Diphenhydramine 25 mg IV</t>
        </is>
      </c>
      <c r="G109" s="34" t="inlineStr">
        <is>
          <t>Cetirizine 10 mg OD</t>
        </is>
      </c>
      <c r="H109" s="34" t="inlineStr">
        <is>
          <t>Loratadine 10 mg OD</t>
        </is>
      </c>
      <c r="I109" s="33" t="inlineStr">
        <is>
          <t>1</t>
        </is>
      </c>
      <c r="J109"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35" t="n"/>
      <c r="L109" s="34" t="inlineStr">
        <is>
          <t>Allergic rhinitis</t>
        </is>
      </c>
      <c r="M109" s="35" t="inlineStr">
        <is>
          <t>Clinic</t>
        </is>
      </c>
      <c r="N109" s="34" t="inlineStr">
        <is>
          <t>ข้อ 3 (PLE_CC1_Key_Rx20_UBU.md)</t>
        </is>
      </c>
      <c r="O109" s="35" t="inlineStr">
        <is>
          <t>Mock</t>
        </is>
      </c>
      <c r="P109" s="35" t="inlineStr">
        <is>
          <t>Mock Rx20 UBU</t>
        </is>
      </c>
    </row>
    <row r="110" ht="13.2" customHeight="1" s="49">
      <c r="A110" s="33" t="n">
        <v>108</v>
      </c>
      <c r="B110" s="34" t="inlineStr">
        <is>
          <t>ไม่เหมาะสม เพราะ ควรใช้ยา Loratadine จะได้ผลดีกว่า</t>
        </is>
      </c>
      <c r="C110" s="35" t="n"/>
      <c r="D110" s="34" t="inlineStr">
        <is>
          <t>Cetirizine 10 mg OD</t>
        </is>
      </c>
      <c r="E110" s="34" t="inlineStr">
        <is>
          <t>Loratadine 10 mg OD</t>
        </is>
      </c>
      <c r="F110" s="34" t="inlineStr">
        <is>
          <t>Fexofenadine 180 mg OD</t>
        </is>
      </c>
      <c r="G110" s="34" t="inlineStr">
        <is>
          <t>Chlorpheniramine 4 mg TID</t>
        </is>
      </c>
      <c r="H110" s="34" t="inlineStr">
        <is>
          <t>Fluticasone furoate nasal spray</t>
        </is>
      </c>
      <c r="I110" s="33" t="inlineStr">
        <is>
          <t>1</t>
        </is>
      </c>
      <c r="J110"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35" t="n"/>
      <c r="L110" s="34" t="inlineStr">
        <is>
          <t>Allergic rhinitis</t>
        </is>
      </c>
      <c r="M110" s="35" t="inlineStr">
        <is>
          <t>Clinic</t>
        </is>
      </c>
      <c r="N110" s="34" t="inlineStr">
        <is>
          <t>ข้อ 4 (PLE_CC1_Key_Rx20_UBU.md)</t>
        </is>
      </c>
      <c r="O110" s="35" t="inlineStr">
        <is>
          <t>Mock</t>
        </is>
      </c>
      <c r="P110" s="35" t="inlineStr">
        <is>
          <t>Mock Rx20 UBU</t>
        </is>
      </c>
    </row>
    <row r="111" ht="13.2" customHeight="1" s="49">
      <c r="A111" s="33" t="n">
        <v>109</v>
      </c>
      <c r="B111" s="34" t="inlineStr">
        <is>
          <t>ไม่เหมาะสม เพราะ ไม่ควรใช้ First generation antihistamine และ Decongestant ในผู้สูงอายุ</t>
        </is>
      </c>
      <c r="C111" s="35" t="n"/>
      <c r="D111" s="34" t="inlineStr">
        <is>
          <t>Chlorpheniramine 4 mg TID</t>
        </is>
      </c>
      <c r="E111" s="34" t="inlineStr">
        <is>
          <t>Fluticasone furoate nasal spray</t>
        </is>
      </c>
      <c r="F111" s="34" t="inlineStr">
        <is>
          <t>Budesonide nasal spray</t>
        </is>
      </c>
      <c r="G111" s="34" t="inlineStr">
        <is>
          <t>Epinephrine 0.3 mg IM stat</t>
        </is>
      </c>
      <c r="H111" s="34" t="inlineStr">
        <is>
          <t>Dexamethasone 4 mg IV</t>
        </is>
      </c>
      <c r="I111" s="33" t="inlineStr">
        <is>
          <t>1</t>
        </is>
      </c>
      <c r="J111"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35" t="n"/>
      <c r="L111" s="34" t="inlineStr">
        <is>
          <t>Allergic rhinitis</t>
        </is>
      </c>
      <c r="M111" s="35" t="inlineStr">
        <is>
          <t>Clinic</t>
        </is>
      </c>
      <c r="N111" s="34" t="inlineStr">
        <is>
          <t>ข้อ 5 (PLE_CC1_Key_Rx20_UBU.md)</t>
        </is>
      </c>
      <c r="O111" s="35" t="inlineStr">
        <is>
          <t>Mock</t>
        </is>
      </c>
      <c r="P111" s="35" t="inlineStr">
        <is>
          <t>Mock Rx20 UBU</t>
        </is>
      </c>
    </row>
    <row r="112" ht="13.2" customHeight="1" s="49">
      <c r="A112" s="33" t="n">
        <v>110</v>
      </c>
      <c r="B112" s="34"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35" t="n"/>
      <c r="D112" s="34" t="inlineStr">
        <is>
          <t>Epinephrine 0.3 mg IM stat</t>
        </is>
      </c>
      <c r="E112" s="34" t="inlineStr">
        <is>
          <t>Dexamethasone 4 mg IV</t>
        </is>
      </c>
      <c r="F112" s="34" t="inlineStr">
        <is>
          <t>Prednisolone 20 mg OD</t>
        </is>
      </c>
      <c r="G112" s="34" t="inlineStr">
        <is>
          <t>Montelukast 10 mg HS</t>
        </is>
      </c>
      <c r="H112" s="34" t="inlineStr">
        <is>
          <t>Hydroxyzine 25 mg HS</t>
        </is>
      </c>
      <c r="I112" s="33" t="inlineStr">
        <is>
          <t>1</t>
        </is>
      </c>
      <c r="J112" s="34"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35" t="n"/>
      <c r="L112" s="34" t="inlineStr">
        <is>
          <t>Allergic rhinitis</t>
        </is>
      </c>
      <c r="M112" s="35" t="inlineStr">
        <is>
          <t>Clinic</t>
        </is>
      </c>
      <c r="N112" s="34" t="inlineStr">
        <is>
          <t>ข้อ 60 (PLE_CC1_Key_Rx20_UBU.md)</t>
        </is>
      </c>
      <c r="O112" s="35" t="inlineStr">
        <is>
          <t>Mock</t>
        </is>
      </c>
      <c r="P112" s="35" t="inlineStr">
        <is>
          <t>Mock Rx20 UBU</t>
        </is>
      </c>
    </row>
    <row r="113" ht="13.2" customHeight="1" s="49">
      <c r="A113" s="33" t="n">
        <v>111</v>
      </c>
      <c r="B113" s="34" t="inlineStr">
        <is>
          <t>Antihistamine eye drops</t>
        </is>
      </c>
      <c r="C113" s="35" t="n"/>
      <c r="D113" s="34" t="inlineStr">
        <is>
          <t>Montelukast 10 mg HS</t>
        </is>
      </c>
      <c r="E113" s="34" t="inlineStr">
        <is>
          <t>Hydroxyzine 25 mg HS</t>
        </is>
      </c>
      <c r="F113" s="34" t="inlineStr">
        <is>
          <t>Diphenhydramine 25 mg IV</t>
        </is>
      </c>
      <c r="G113" s="34" t="inlineStr">
        <is>
          <t>Cetirizine 10 mg OD</t>
        </is>
      </c>
      <c r="H113" s="34" t="inlineStr">
        <is>
          <t>Loratadine 10 mg OD</t>
        </is>
      </c>
      <c r="I113" s="33" t="inlineStr">
        <is>
          <t>1</t>
        </is>
      </c>
      <c r="J113"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35" t="n"/>
      <c r="L113" s="34" t="inlineStr">
        <is>
          <t>Allergic rhinitis</t>
        </is>
      </c>
      <c r="M113" s="35" t="inlineStr">
        <is>
          <t>Clinic</t>
        </is>
      </c>
      <c r="N113" s="34" t="inlineStr">
        <is>
          <t>ข้อ 3 (PLE_CC1_Key_Rx20_UBU.md)</t>
        </is>
      </c>
      <c r="O113" s="35" t="inlineStr">
        <is>
          <t>Mock</t>
        </is>
      </c>
      <c r="P113" s="35" t="inlineStr">
        <is>
          <t>Mock Rx20 UBU</t>
        </is>
      </c>
    </row>
    <row r="114" ht="13.2" customHeight="1" s="49">
      <c r="A114" s="33" t="n">
        <v>112</v>
      </c>
      <c r="B114" s="34" t="inlineStr">
        <is>
          <t>Fexofenadine 60 mg 1 tab bid</t>
        </is>
      </c>
      <c r="C114" s="35" t="n"/>
      <c r="D114" s="34" t="inlineStr">
        <is>
          <t>Cetirizine 10 mg OD</t>
        </is>
      </c>
      <c r="E114" s="34" t="inlineStr">
        <is>
          <t>Loratadine 10 mg OD</t>
        </is>
      </c>
      <c r="F114" s="34" t="inlineStr">
        <is>
          <t>Fexofenadine 180 mg OD</t>
        </is>
      </c>
      <c r="G114" s="34" t="inlineStr">
        <is>
          <t>Chlorpheniramine 4 mg TID</t>
        </is>
      </c>
      <c r="H114" s="34" t="inlineStr">
        <is>
          <t>Fluticasone furoate nasal spray</t>
        </is>
      </c>
      <c r="I114" s="33" t="inlineStr">
        <is>
          <t>1</t>
        </is>
      </c>
      <c r="J114"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35" t="n"/>
      <c r="L114" s="34" t="inlineStr">
        <is>
          <t>Allergic rhinitis</t>
        </is>
      </c>
      <c r="M114" s="35" t="inlineStr">
        <is>
          <t>Clinic</t>
        </is>
      </c>
      <c r="N114" s="34" t="inlineStr">
        <is>
          <t>ข้อ 2 (PLE_CC1_Key_Rx20_UBU.md)</t>
        </is>
      </c>
      <c r="O114" s="35" t="inlineStr">
        <is>
          <t>Mock</t>
        </is>
      </c>
      <c r="P114" s="35" t="inlineStr">
        <is>
          <t>Mock Rx20 UBU</t>
        </is>
      </c>
    </row>
    <row r="115" ht="13.2" customHeight="1" s="49">
      <c r="A115" s="33" t="n">
        <v>113</v>
      </c>
      <c r="B115" s="34" t="inlineStr">
        <is>
          <t>Oxymetazoline intranasal 0.5 mg/ml 1 puff prn (at night 1-2 times/week)</t>
        </is>
      </c>
      <c r="C115" s="35" t="n"/>
      <c r="D115" s="34" t="inlineStr">
        <is>
          <t>Chlorpheniramine 4 mg TID</t>
        </is>
      </c>
      <c r="E115" s="34" t="inlineStr">
        <is>
          <t>Fluticasone furoate nasal spray</t>
        </is>
      </c>
      <c r="F115" s="34" t="inlineStr">
        <is>
          <t>Budesonide nasal spray</t>
        </is>
      </c>
      <c r="G115" s="34" t="inlineStr">
        <is>
          <t>Epinephrine 0.3 mg IM stat</t>
        </is>
      </c>
      <c r="H115" s="34" t="inlineStr">
        <is>
          <t>Dexamethasone 4 mg IV</t>
        </is>
      </c>
      <c r="I115" s="33" t="inlineStr">
        <is>
          <t>1</t>
        </is>
      </c>
      <c r="J115"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35" t="n"/>
      <c r="L115" s="34" t="inlineStr">
        <is>
          <t>Allergic rhinitis</t>
        </is>
      </c>
      <c r="M115" s="35" t="inlineStr">
        <is>
          <t>Clinic</t>
        </is>
      </c>
      <c r="N115" s="34" t="inlineStr">
        <is>
          <t>ข้อ 3 (PLE_CC1_Key_Rx20_UBU.md)</t>
        </is>
      </c>
      <c r="O115" s="35" t="inlineStr">
        <is>
          <t>Mock</t>
        </is>
      </c>
      <c r="P115" s="35" t="inlineStr">
        <is>
          <t>Mock Rx20 UBU</t>
        </is>
      </c>
    </row>
    <row r="116" ht="13.2" customHeight="1" s="49">
      <c r="A116" s="33" t="n">
        <v>114</v>
      </c>
      <c r="B116" s="34" t="inlineStr">
        <is>
          <t>Pseudoephedrine 60 mg/triprolidine 2.5 mg 1 tab bid pc</t>
        </is>
      </c>
      <c r="C116" s="35" t="n"/>
      <c r="D116" s="34" t="inlineStr">
        <is>
          <t>Epinephrine 0.3 mg IM stat</t>
        </is>
      </c>
      <c r="E116" s="34" t="inlineStr">
        <is>
          <t>Dexamethasone 4 mg IV</t>
        </is>
      </c>
      <c r="F116" s="34" t="inlineStr">
        <is>
          <t>Prednisolone 20 mg OD</t>
        </is>
      </c>
      <c r="G116" s="34" t="inlineStr">
        <is>
          <t>Montelukast 10 mg HS</t>
        </is>
      </c>
      <c r="H116" s="34" t="inlineStr">
        <is>
          <t>Hydroxyzine 25 mg HS</t>
        </is>
      </c>
      <c r="I116" s="33" t="inlineStr">
        <is>
          <t>1</t>
        </is>
      </c>
      <c r="J116"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35" t="n"/>
      <c r="L116" s="34" t="inlineStr">
        <is>
          <t>Allergic rhinitis</t>
        </is>
      </c>
      <c r="M116" s="35" t="inlineStr">
        <is>
          <t>Clinic</t>
        </is>
      </c>
      <c r="N116" s="34" t="inlineStr">
        <is>
          <t>ข้อ 4 (PLE_CC1_Key_Rx20_UBU.md)</t>
        </is>
      </c>
      <c r="O116" s="35" t="inlineStr">
        <is>
          <t>Mock</t>
        </is>
      </c>
      <c r="P116" s="35" t="inlineStr">
        <is>
          <t>Mock Rx20 UBU</t>
        </is>
      </c>
    </row>
    <row r="117" ht="13.2" customHeight="1" s="49">
      <c r="A117" s="33" t="n">
        <v>115</v>
      </c>
      <c r="B117" s="34" t="inlineStr">
        <is>
          <t>Allergic rhinitis ของผู้ป่วยรายนี้มีความรุนแรงระดับใด</t>
        </is>
      </c>
      <c r="C117" s="35" t="n"/>
      <c r="D117" s="34" t="inlineStr">
        <is>
          <t>Mild intermittent</t>
        </is>
      </c>
      <c r="E117" s="34" t="inlineStr">
        <is>
          <t>Mild persistent</t>
        </is>
      </c>
      <c r="F117" s="34" t="inlineStr">
        <is>
          <t>Mild-moderate persistent</t>
        </is>
      </c>
      <c r="G117" s="34" t="inlineStr">
        <is>
          <t>Moderate-severe persistent</t>
        </is>
      </c>
      <c r="H117" s="34" t="inlineStr">
        <is>
          <t>Moderate-severe intermittent และผู้ป่วยเพิ่งมีอาการมา 2 สัปดาห์ ดังแสดงในแผนภูมิด้านล่างนี้</t>
        </is>
      </c>
      <c r="I117" s="33" t="inlineStr">
        <is>
          <t>1</t>
        </is>
      </c>
      <c r="J117" s="34"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35" t="n"/>
      <c r="L117" s="34" t="inlineStr">
        <is>
          <t>Allergic rhinitis</t>
        </is>
      </c>
      <c r="M117" s="35" t="inlineStr">
        <is>
          <t>Clinic</t>
        </is>
      </c>
      <c r="N117" s="34" t="inlineStr">
        <is>
          <t>ข้อ 2 (PLE_CC1_Key_Rx20_UBU.md)</t>
        </is>
      </c>
      <c r="O117" s="35" t="inlineStr">
        <is>
          <t>Mock</t>
        </is>
      </c>
      <c r="P117" s="35" t="inlineStr">
        <is>
          <t>Mock Rx20 UBU</t>
        </is>
      </c>
    </row>
    <row r="118" ht="13.2" customHeight="1" s="49">
      <c r="A118" s="33" t="n">
        <v>116</v>
      </c>
      <c r="B118" s="34" t="inlineStr">
        <is>
          <t>Fexofenadine มีการ metabolism ได้ metabolite ดังภาพ ซึ่งเกิดขึ้นจากปฏิกิริยาใด</t>
        </is>
      </c>
      <c r="C118" s="35" t="n"/>
      <c r="D118" s="34" t="inlineStr">
        <is>
          <t>Deamination</t>
        </is>
      </c>
      <c r="E118" s="34" t="inlineStr">
        <is>
          <t>Dealkylation</t>
        </is>
      </c>
      <c r="F118" s="34" t="inlineStr">
        <is>
          <t>Deacetylation</t>
        </is>
      </c>
      <c r="G118" s="34" t="inlineStr">
        <is>
          <t>Decarboxylation</t>
        </is>
      </c>
      <c r="H118" s="34" t="inlineStr">
        <is>
          <t>Dehydrogenation</t>
        </is>
      </c>
      <c r="I118" s="33" t="inlineStr">
        <is>
          <t>2</t>
        </is>
      </c>
      <c r="J118" s="34" t="inlineStr">
        <is>
          <t>✅ คำตอบที่ถูกต้อง: ข้อ ข. Dealkylation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35" t="n"/>
      <c r="L118" s="34" t="inlineStr">
        <is>
          <t>Allergic rhinitis</t>
        </is>
      </c>
      <c r="M118" s="35" t="inlineStr">
        <is>
          <t>Clinic</t>
        </is>
      </c>
      <c r="N118" s="34" t="inlineStr">
        <is>
          <t>ข้อ 7 (PLE_CC1_Key_Rx20_UBU.md)</t>
        </is>
      </c>
      <c r="O118" s="35" t="inlineStr">
        <is>
          <t>Mock</t>
        </is>
      </c>
      <c r="P118" s="35" t="inlineStr">
        <is>
          <t>Mock Rx20 UBU</t>
        </is>
      </c>
    </row>
    <row r="119" ht="13.2" customHeight="1" s="49">
      <c r="A119" s="33" t="n">
        <v>117</v>
      </c>
      <c r="B119" s="34" t="inlineStr">
        <is>
          <t>ข้อใดมีผลต่อความสม่ำเสมอของยา fexofenadine</t>
        </is>
      </c>
      <c r="C119" s="35" t="n"/>
      <c r="D119" s="34" t="inlineStr">
        <is>
          <t>มุมทรงตัว</t>
        </is>
      </c>
      <c r="E119" s="34" t="inlineStr">
        <is>
          <t>ความพรุนของผงยา</t>
        </is>
      </c>
      <c r="F119" s="34" t="inlineStr">
        <is>
          <t>การทำเป็นแกรนูล</t>
        </is>
      </c>
      <c r="G119" s="34" t="inlineStr">
        <is>
          <t>ความสามารถในการตอกอัด</t>
        </is>
      </c>
      <c r="H119" s="34" t="inlineStr">
        <is>
          <t>การใส่สาร glidant ลงไปในตำรับ</t>
        </is>
      </c>
      <c r="I119" s="33" t="inlineStr">
        <is>
          <t>1</t>
        </is>
      </c>
      <c r="J119" s="34" t="inlineStr">
        <is>
          <t>✅ คำตอบที่ถูกต้อง: ข้อ ก. มุมทรงตัว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35" t="n"/>
      <c r="L119" s="34" t="inlineStr">
        <is>
          <t>Allergic rhinitis</t>
        </is>
      </c>
      <c r="M119" s="35" t="inlineStr">
        <is>
          <t>Clinic</t>
        </is>
      </c>
      <c r="N119" s="34" t="inlineStr">
        <is>
          <t>ข้อ 8 (PLE_CC1_Key_Rx20_UBU.md)</t>
        </is>
      </c>
      <c r="O119" s="35" t="inlineStr">
        <is>
          <t>Mock</t>
        </is>
      </c>
      <c r="P119" s="35" t="inlineStr">
        <is>
          <t>Mock Rx20 UBU</t>
        </is>
      </c>
    </row>
    <row r="120" ht="13.2" customHeight="1" s="49">
      <c r="A120" s="33" t="n">
        <v>118</v>
      </c>
      <c r="B120" s="34" t="inlineStr">
        <is>
          <t>จากรูป โครงสร้างหรือคุณสมบัติใดของ cetirizine ที่ทำให้กินยานี้แล้วไม่ง่วง</t>
        </is>
      </c>
      <c r="C120" s="35" t="n"/>
      <c r="D120" s="34" t="inlineStr">
        <is>
          <t>Acid property</t>
        </is>
      </c>
      <c r="E120" s="34" t="inlineStr">
        <is>
          <t>Basic property</t>
        </is>
      </c>
      <c r="F120" s="34" t="inlineStr">
        <is>
          <t>Amphoteric property</t>
        </is>
      </c>
      <c r="G120" s="34" t="inlineStr">
        <is>
          <t>Aromatic ring</t>
        </is>
      </c>
      <c r="H120" s="34" t="inlineStr">
        <is>
          <t>Electron withdrawing และทำให้ผ่าน BBB น้อยจึงทำให้ส่งผลต่อ CNS side น้อย</t>
        </is>
      </c>
      <c r="I120" s="33" t="inlineStr">
        <is>
          <t>1</t>
        </is>
      </c>
      <c r="J120" s="34" t="inlineStr">
        <is>
          <t>✅ คำตอบที่ถูกต้อง: ข้อ ก. Acid property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35" t="n"/>
      <c r="L120" s="34" t="inlineStr">
        <is>
          <t>Allergic rhinitis</t>
        </is>
      </c>
      <c r="M120" s="35" t="inlineStr">
        <is>
          <t>Clinic</t>
        </is>
      </c>
      <c r="N120" s="34" t="inlineStr">
        <is>
          <t>ข้อ 106 (PLE_CC1_Key_Rx20_UBU.md)</t>
        </is>
      </c>
      <c r="O120" s="35" t="inlineStr">
        <is>
          <t>Mock</t>
        </is>
      </c>
      <c r="P120" s="35" t="inlineStr">
        <is>
          <t>Mock Rx20 UBU</t>
        </is>
      </c>
    </row>
    <row r="121" ht="13.2" customHeight="1" s="49">
      <c r="A121" t="n">
        <v>119</v>
      </c>
      <c r="B121" t="inlineStr">
        <is>
          <t>ค่าผลปฏิบัติการใด มี Specificity สูงที่สุดสำหรับโรค Systemic lupus erythematosus</t>
        </is>
      </c>
      <c r="D121" t="inlineStr">
        <is>
          <t>ANA</t>
        </is>
      </c>
      <c r="E121" t="inlineStr">
        <is>
          <t>Anti-dsDNA</t>
        </is>
      </c>
      <c r="F121" t="inlineStr">
        <is>
          <t>Lupus anticoagulant</t>
        </is>
      </c>
      <c r="G121" t="inlineStr">
        <is>
          <t>ES</t>
        </is>
      </c>
      <c r="H121" t="inlineStr">
        <is>
          <t>Proteinuria คำอธิบาย</t>
        </is>
      </c>
      <c r="I121" t="inlineStr">
        <is>
          <t>2</t>
        </is>
      </c>
      <c r="J121"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1" t="inlineStr">
        <is>
          <t>Hypertension</t>
        </is>
      </c>
      <c r="M121" t="inlineStr">
        <is>
          <t>Clinic</t>
        </is>
      </c>
      <c r="N121" t="inlineStr">
        <is>
          <t>ข้อ 92 (PLE_CC1_Key_Rx20_UBU.md)</t>
        </is>
      </c>
    </row>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Q316"/>
  <sheetViews>
    <sheetView zoomScale="89" workbookViewId="0">
      <pane ySplit="2" topLeftCell="A3" activePane="bottomLeft" state="frozen"/>
      <selection pane="bottomLeft" activeCell="A3" sqref="A3:P316"/>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21.6" customHeight="1" s="49">
      <c r="A3" s="37" t="n">
        <v>1</v>
      </c>
      <c r="B3" s="38" t="inlineStr">
        <is>
          <t>ยาปฏิชีวนะกลุ่มใดต่อไปนี้ มีกลไกการออกฤทธิ์โดยการยับยั้งเอนไซม์ DNA gyrase และ Topoisomerase IV ของแบคทีเรีย?</t>
        </is>
      </c>
      <c r="C3" s="38" t="n"/>
      <c r="D3" s="38" t="inlineStr">
        <is>
          <t>Beta-lactams (เช่น Amoxicillin)</t>
        </is>
      </c>
      <c r="E3" s="38" t="inlineStr">
        <is>
          <t>Aminoglycosides (เช่น Gentamicin)</t>
        </is>
      </c>
      <c r="F3" s="38" t="inlineStr">
        <is>
          <t>Fluoroquinolones (เช่น Ciprofloxacin, Levofloxacin)</t>
        </is>
      </c>
      <c r="G3" s="38" t="inlineStr">
        <is>
          <t>Macrolides (เช่น Azithromycin)</t>
        </is>
      </c>
      <c r="H3" s="38" t="inlineStr">
        <is>
          <t>Glycopeptides (เช่น Vancomycin)</t>
        </is>
      </c>
      <c r="I3" s="37" t="inlineStr">
        <is>
          <t>3</t>
        </is>
      </c>
      <c r="J3" s="38"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38" t="n"/>
      <c r="L3" s="39" t="inlineStr">
        <is>
          <t>HIV infection</t>
        </is>
      </c>
      <c r="M3" s="39" t="inlineStr">
        <is>
          <t>Clinic</t>
        </is>
      </c>
      <c r="N3" s="38" t="inlineStr">
        <is>
          <t>Pharmacology</t>
        </is>
      </c>
      <c r="O3" s="39" t="n"/>
      <c r="P3" s="40" t="n"/>
    </row>
    <row r="4" ht="13.2" customHeight="1" s="49">
      <c r="A4" s="37" t="n">
        <v>2</v>
      </c>
      <c r="B4" s="38"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38" t="n"/>
      <c r="D4" s="38" t="inlineStr">
        <is>
          <t>หยุด beta-lactam แต่ยังคง azithromycin เดี่ยว ๆ</t>
        </is>
      </c>
      <c r="E4" s="38" t="inlineStr">
        <is>
          <t>เปลี่ยนเป็น respiratory fluoroquinolone monotherapy เช่น Levofloxacin 750 mg IV/PO วันละครั้ง</t>
        </is>
      </c>
      <c r="F4" s="38" t="inlineStr">
        <is>
          <t>เปลี่ยนเป็น cephalosporin รุ่นที่ 1 (เช่น cefazolin) แทน beta-lactam เดิม</t>
        </is>
      </c>
      <c r="G4" s="38" t="inlineStr">
        <is>
          <t>ให้ desensitization ต่อ penicillin ก่อนเริ่มยาเดิม</t>
        </is>
      </c>
      <c r="H4" s="38" t="inlineStr">
        <is>
          <t>ใช้ norfloxacin แทน เพราะเป็นยากลุ่มเดียวกับ ciprofloxacin</t>
        </is>
      </c>
      <c r="I4" s="37" t="inlineStr">
        <is>
          <t>2</t>
        </is>
      </c>
      <c r="J4" s="38"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38" t="n"/>
      <c r="L4" s="39" t="inlineStr">
        <is>
          <t>Pneumonia</t>
        </is>
      </c>
      <c r="M4" s="39" t="inlineStr">
        <is>
          <t>Clinic</t>
        </is>
      </c>
      <c r="N4" s="38" t="inlineStr">
        <is>
          <t>ข้อ 1.1 Mock Infectious RxCU84</t>
        </is>
      </c>
      <c r="O4" s="39" t="n"/>
      <c r="P4" s="39" t="n"/>
    </row>
    <row r="5" ht="13.2" customHeight="1" s="49">
      <c r="A5" s="37" t="n">
        <v>3</v>
      </c>
      <c r="B5" s="38"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38" t="n"/>
      <c r="D5" s="38" t="inlineStr">
        <is>
          <t>เลี่ยงแสงแดดเพราะเสี่ยง photosensitivity เท่านั้น</t>
        </is>
      </c>
      <c r="E5" s="38" t="inlineStr">
        <is>
          <t>ระวังอาการปวด/บวมบริเวณเอ็น และหลีกเลี่ยงการออกกำลังกายหนักเนื่องจากอายุ &gt;60 ปี เพิ่มความเสี่ยง tendon rupture</t>
        </is>
      </c>
      <c r="F5" s="38" t="inlineStr">
        <is>
          <t>ให้กินยาพร้อมนมเพื่อลดการระคายเคืองกระเพาะอาหาร</t>
        </is>
      </c>
      <c r="G5" s="38" t="inlineStr">
        <is>
          <t>ไม่ต้องกังวลเรื่องใดเป็นพิเศษเพราะผู้ป่วยไม่มีประวัติแพ้ยา</t>
        </is>
      </c>
      <c r="H5" s="38" t="inlineStr">
        <is>
          <t>เพิ่มขนาดยา theophylline ทันทีเพราะ levofloxacin จะลดระดับยาในเลือด</t>
        </is>
      </c>
      <c r="I5" s="37" t="inlineStr">
        <is>
          <t>2</t>
        </is>
      </c>
      <c r="J5" s="38"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8" t="n"/>
      <c r="L5" s="39" t="inlineStr">
        <is>
          <t>Pneumonia</t>
        </is>
      </c>
      <c r="M5" s="39" t="inlineStr">
        <is>
          <t>Clinic</t>
        </is>
      </c>
      <c r="N5" s="38" t="inlineStr">
        <is>
          <t>ข้อ 1.2 Mock Infectious RxCU84</t>
        </is>
      </c>
      <c r="O5" s="39" t="n"/>
      <c r="P5" s="39" t="n"/>
    </row>
    <row r="6" ht="13.2" customHeight="1" s="49">
      <c r="A6" s="37" t="n">
        <v>4</v>
      </c>
      <c r="B6" s="38"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38" t="n"/>
      <c r="D6" s="38" t="inlineStr">
        <is>
          <t>ความเสี่ยง tendon rupture เนื่องจากอายุมากกว่า 60 ปี</t>
        </is>
      </c>
      <c r="E6" s="38" t="inlineStr">
        <is>
          <t>ความเสี่ยงระดับน้ำตาลในเลือดผิดปกติ (dysglycemia) ทั้งภาวะน้ำตาลสูงและต่ำ</t>
        </is>
      </c>
      <c r="F6" s="38" t="inlineStr">
        <is>
          <t>การยับยั้งเอนไซม์ CYP1A2 ทำให้ระดับ metformin ในเลือดสูงขึ้น</t>
        </is>
      </c>
      <c r="G6" s="38" t="inlineStr">
        <is>
          <t>ความเสี่ยง Fanconi syndrome จากยาหมดอายุ</t>
        </is>
      </c>
      <c r="H6" s="38" t="inlineStr">
        <is>
          <t>การเกิด pseudomembranous colitis จาก C. difficile</t>
        </is>
      </c>
      <c r="I6" s="37" t="inlineStr">
        <is>
          <t>2</t>
        </is>
      </c>
      <c r="J6" s="38"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38" t="n"/>
      <c r="L6" s="39" t="inlineStr">
        <is>
          <t>Pneumonia</t>
        </is>
      </c>
      <c r="M6" s="39" t="inlineStr">
        <is>
          <t>Clinic</t>
        </is>
      </c>
      <c r="N6" s="38" t="inlineStr">
        <is>
          <t>ข้อ 1.3 Mock Infectious RxCU84</t>
        </is>
      </c>
      <c r="O6" s="39" t="n"/>
      <c r="P6" s="39" t="n"/>
    </row>
    <row r="7" ht="13.2" customHeight="1" s="49">
      <c r="A7" s="37" t="n">
        <v>5</v>
      </c>
      <c r="B7" s="38"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38" t="n"/>
      <c r="D7" s="38" t="inlineStr">
        <is>
          <t>Levofloxacin ต้องปรับตามการทำงานของไต ส่วน moxifloxacin ต้องระวังในตับวายและไม่ใช้รักษาโรคติดเชื้อทางเดินปัสสาวะ</t>
        </is>
      </c>
      <c r="E7" s="38" t="inlineStr">
        <is>
          <t>ทั้งสองตัวต้องปรับขนาดตามไตในระดับเดียวกัน</t>
        </is>
      </c>
      <c r="F7" s="38" t="inlineStr">
        <is>
          <t>Moxifloxacin ต้องปรับตามไต ส่วน levofloxacin ไม่ต้องปรับเลย</t>
        </is>
      </c>
      <c r="G7" s="38" t="inlineStr">
        <is>
          <t>ทั้งสองตัวไม่จำเป็นต้องปรับขนาดยาในผู้สูงอายุ</t>
        </is>
      </c>
      <c r="H7" s="38" t="inlineStr">
        <is>
          <t>Levofloxacin มีความเสี่ยง QT prolongation สูงกว่า moxifloxacin</t>
        </is>
      </c>
      <c r="I7" s="37" t="inlineStr">
        <is>
          <t>1</t>
        </is>
      </c>
      <c r="J7" s="38"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38" t="n"/>
      <c r="L7" s="39" t="inlineStr">
        <is>
          <t>Pneumonia</t>
        </is>
      </c>
      <c r="M7" s="39" t="inlineStr">
        <is>
          <t>Clinic</t>
        </is>
      </c>
      <c r="N7" s="38" t="inlineStr">
        <is>
          <t>ข้อ 1.4 Mock Infectious RxCU84</t>
        </is>
      </c>
      <c r="O7" s="39" t="n"/>
      <c r="P7" s="39" t="n"/>
    </row>
    <row r="8" ht="13.2" customHeight="1" s="49">
      <c r="A8" s="37" t="n">
        <v>6</v>
      </c>
      <c r="B8" s="38"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38" t="n"/>
      <c r="D8" s="38" t="inlineStr">
        <is>
          <t>Peripheral neuropathy ซึ่งพบเฉพาะในเด็ก</t>
        </is>
      </c>
      <c r="E8" s="38" t="inlineStr">
        <is>
          <t>Tendinitis/tendon rupture โดยเฉพาะในผู้มีอายุมากกว่า 60 ปี</t>
        </is>
      </c>
      <c r="F8" s="38" t="inlineStr">
        <is>
          <t>Tooth discoloration ถาวร</t>
        </is>
      </c>
      <c r="G8" s="38" t="inlineStr">
        <is>
          <t>Ototoxicity ที่ไม่สามารถย้อนกลับได้</t>
        </is>
      </c>
      <c r="H8" s="38" t="inlineStr">
        <is>
          <t>Fanconi syndrome</t>
        </is>
      </c>
      <c r="I8" s="37" t="inlineStr">
        <is>
          <t>2</t>
        </is>
      </c>
      <c r="J8" s="38" t="inlineStr">
        <is>
          <t>✅ คำตอบที่ถูกต้อง: ข้อ ข. Tendinitis/tendon rupture โดยเฉพาะในผู้มีอายุมากกว่า 60 ปี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38" t="n"/>
      <c r="L8" s="39" t="inlineStr">
        <is>
          <t>Pneumonia</t>
        </is>
      </c>
      <c r="M8" s="39" t="inlineStr">
        <is>
          <t>Clinic</t>
        </is>
      </c>
      <c r="N8" s="38" t="inlineStr">
        <is>
          <t>ข้อ 1.5 Mock Infectious RxCU84</t>
        </is>
      </c>
      <c r="O8" s="39" t="n"/>
      <c r="P8" s="39" t="n"/>
    </row>
    <row r="9" ht="13.2" customHeight="1" s="49">
      <c r="A9" s="37" t="n">
        <v>7</v>
      </c>
      <c r="B9" s="38"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38" t="n"/>
      <c r="D9" s="38" t="inlineStr">
        <is>
          <t>0 คะแนน ให้ยาปฏิชีวนะได้ทันที</t>
        </is>
      </c>
      <c r="E9" s="38" t="inlineStr">
        <is>
          <t>1 คะแนน แนะนำรักษาตามอาการและไม่จ่ายยาปฏิชีวนะ</t>
        </is>
      </c>
      <c r="F9" s="38" t="inlineStr">
        <is>
          <t>2 คะแนน ควรส่งตรวจ RADT ก่อนให้ยา</t>
        </is>
      </c>
      <c r="G9" s="38" t="inlineStr">
        <is>
          <t>3 คะแนน พิจารณาให้ Azithromycin นาน 5 วัน</t>
        </is>
      </c>
      <c r="H9" s="38" t="inlineStr">
        <is>
          <t>4 คะแนน พิจารณาให้ Amoxicillin นาน 10 วัน</t>
        </is>
      </c>
      <c r="I9" s="37" t="inlineStr">
        <is>
          <t>2</t>
        </is>
      </c>
      <c r="J9" s="38" t="inlineStr">
        <is>
          <t>✅ คำตอบที่ถูกต้อง: ข้อ ข. 1 คะแนน แนะนำรักษาตามอาการและไม่จ่ายยาปฏิชีวนะ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38" t="n"/>
      <c r="L9" s="39" t="inlineStr">
        <is>
          <t>URTI</t>
        </is>
      </c>
      <c r="M9" s="39" t="inlineStr">
        <is>
          <t>Clinic</t>
        </is>
      </c>
      <c r="N9" s="38" t="inlineStr">
        <is>
          <t>ข้อ 2.1 Mock Infectious RxCU84</t>
        </is>
      </c>
      <c r="O9" s="39" t="n"/>
      <c r="P9" s="39" t="n"/>
    </row>
    <row r="10" ht="13.2" customHeight="1" s="49">
      <c r="A10" s="37" t="n">
        <v>8</v>
      </c>
      <c r="B10" s="38"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38" t="n"/>
      <c r="D10" s="38" t="inlineStr">
        <is>
          <t>จ่าย Amoxicillin ตามความต้องการเพื่อเพิ่มความพึงพอใจและป้องกันโรคแทรกซ้อน</t>
        </is>
      </c>
      <c r="E10" s="38" t="inlineStr">
        <is>
          <t>อธิบายว่าอาการเจ็บคอจากไวรัสต้องใช้ Amoxicillin ควบคู่กับน้ำเกลือล้างจมูก</t>
        </is>
      </c>
      <c r="F10" s="38"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38" t="inlineStr">
        <is>
          <t>แนะนำให้ผู้ป่วยเปลี่ยนไปใช้ยาปฏิชีวนะกลุ่มที่แรงกว่า เช่น Roxithromycin เพื่อให้หายไวขึ้น</t>
        </is>
      </c>
      <c r="H10" s="38" t="inlineStr">
        <is>
          <t>แนะนำให้ผู้ป่วยตรวจ ATK และไปโรงพยาบาลเนื่องจากอาการเข้าข่าย Covid-19</t>
        </is>
      </c>
      <c r="I10" s="37" t="inlineStr">
        <is>
          <t>3</t>
        </is>
      </c>
      <c r="J10" s="38"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38" t="n"/>
      <c r="L10" s="39" t="inlineStr">
        <is>
          <t>URTI</t>
        </is>
      </c>
      <c r="M10" s="39" t="inlineStr">
        <is>
          <t>Clinic</t>
        </is>
      </c>
      <c r="N10" s="38" t="inlineStr">
        <is>
          <t>ข้อ 2.2 Mock Infectious RxCU84</t>
        </is>
      </c>
      <c r="O10" s="39" t="n"/>
      <c r="P10" s="39" t="n"/>
    </row>
    <row r="11" ht="13.2" customHeight="1" s="49">
      <c r="A11" s="37" t="n">
        <v>9</v>
      </c>
      <c r="B11" s="38"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38" t="n"/>
      <c r="D11" s="38" t="inlineStr">
        <is>
          <t>งดอาหารทุกชนิดก่อนกินยาอย่างน้อย 1 ชั่วโมงเสมอ</t>
        </is>
      </c>
      <c r="E11" s="38" t="inlineStr">
        <is>
          <t>ดื่มน้ำเต็มแก้ว ไม่นอนราบทันทีหลังกินยาอย่างน้อย 30 นาที และเลี่ยงนม/ยาลดกรด/ธาตุเหล็กใกล้เวลากินยา</t>
        </is>
      </c>
      <c r="F11" s="38" t="inlineStr">
        <is>
          <t>ต้องกินคู่กับนมเสมอเพื่อลดการระคายเคืองกระเพาะ</t>
        </is>
      </c>
      <c r="G11" s="38" t="inlineStr">
        <is>
          <t>ไม่มีข้อจำกัดเรื่องอาหารเลย เพราะ doxycycline ถูกรบกวนการดูดซึมจากอาหารเท่ากับ tetracycline รุ่นเก่า</t>
        </is>
      </c>
      <c r="H11" s="38" t="inlineStr">
        <is>
          <t>ต้องกินก่อนอาหารเท่านั้นห้ามกินหลังอาหาร</t>
        </is>
      </c>
      <c r="I11" s="37" t="inlineStr">
        <is>
          <t>2</t>
        </is>
      </c>
      <c r="J11" s="38"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38" t="n"/>
      <c r="L11" s="39" t="inlineStr">
        <is>
          <t>HIV infection</t>
        </is>
      </c>
      <c r="M11" s="39" t="inlineStr">
        <is>
          <t>Clinic</t>
        </is>
      </c>
      <c r="N11" s="38" t="inlineStr">
        <is>
          <t>ข้อ 2.3 Mock Infectious RxCU84</t>
        </is>
      </c>
      <c r="O11" s="39" t="n"/>
      <c r="P11" s="39" t="n"/>
    </row>
    <row r="12" ht="13.2" customHeight="1" s="49">
      <c r="A12" s="37" t="n">
        <v>10</v>
      </c>
      <c r="B12" s="38"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38" t="n"/>
      <c r="D12" s="38" t="inlineStr">
        <is>
          <t>ยับยั้ง DNA gyrase/topoisomerase IV ของแบคทีเรีย ซึ่งเป็นเป้าหมายที่ไม่มีอยู่ในไวรัส</t>
        </is>
      </c>
      <c r="E12" s="38" t="inlineStr">
        <is>
          <t>ยับยั้ง 30S ribosomal subunit ของไวรัส</t>
        </is>
      </c>
      <c r="F12" s="38" t="inlineStr">
        <is>
          <t>ยับยั้งการสร้าง capsid ของไวรัสโดยตรง</t>
        </is>
      </c>
      <c r="G12" s="38" t="inlineStr">
        <is>
          <t>ออกฤทธิ์เป็น bacteriostatic เท่านั้น จึงไม่มีฤทธิ์ฆ่าเชื้อใดๆ</t>
        </is>
      </c>
      <c r="H12" s="38" t="inlineStr">
        <is>
          <t>ต้องใช้ร่วมกับ macrolide เสมอจึงจะออกฤทธิ์ต่อไวรัสได้</t>
        </is>
      </c>
      <c r="I12" s="37" t="inlineStr">
        <is>
          <t>1</t>
        </is>
      </c>
      <c r="J12" s="38"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8" t="n"/>
      <c r="L12" s="39" t="inlineStr">
        <is>
          <t>URTI</t>
        </is>
      </c>
      <c r="M12" s="39" t="inlineStr">
        <is>
          <t>Clinic</t>
        </is>
      </c>
      <c r="N12" s="38" t="inlineStr">
        <is>
          <t>ข้อ 2.4 Mock Infectious RxCU84</t>
        </is>
      </c>
      <c r="O12" s="39" t="n"/>
      <c r="P12" s="39" t="n"/>
    </row>
    <row r="13" ht="13.2" customHeight="1" s="49">
      <c r="A13" s="37" t="n">
        <v>11</v>
      </c>
      <c r="B13" s="38"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38" t="n"/>
      <c r="D13" s="38" t="inlineStr">
        <is>
          <t>Oseltamivir 75 mg BID นาน 5 วัน</t>
        </is>
      </c>
      <c r="E13" s="38" t="inlineStr">
        <is>
          <t>Baloxavir marboxil 40 mg single dose</t>
        </is>
      </c>
      <c r="F13" s="38" t="inlineStr">
        <is>
          <t>Favipiravir 1,600 mg BID วันแรก</t>
        </is>
      </c>
      <c r="G13" s="38" t="inlineStr">
        <is>
          <t>Oseltamivir 150 mg BID นาน 5 วัน</t>
        </is>
      </c>
      <c r="H13" s="38" t="inlineStr">
        <is>
          <t>Amoxicillin/Clavulanate 1,000 mg BID นาน 10 วัน</t>
        </is>
      </c>
      <c r="I13" s="37" t="inlineStr">
        <is>
          <t>1</t>
        </is>
      </c>
      <c r="J13" s="38"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38" t="n"/>
      <c r="L13" s="39" t="inlineStr">
        <is>
          <t>HIV infection</t>
        </is>
      </c>
      <c r="M13" s="39" t="inlineStr">
        <is>
          <t>Clinic</t>
        </is>
      </c>
      <c r="N13" s="38" t="inlineStr">
        <is>
          <t>ข้อ 3.1 Mock Infectious RxCU84</t>
        </is>
      </c>
      <c r="O13" s="39" t="n"/>
      <c r="P13" s="39" t="n"/>
    </row>
    <row r="14" ht="13.2" customHeight="1" s="49">
      <c r="A14" s="37" t="n">
        <v>12</v>
      </c>
      <c r="B14" s="38"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38" t="n"/>
      <c r="D14" s="38" t="inlineStr">
        <is>
          <t>หญิงตั้งครรภ์มีความเสี่ยงต่อภาวะแทรกซ้อนเท่ากับคนปกติทั่วไป จึงไม่ต้องกังวลเป็นพิเศษ</t>
        </is>
      </c>
      <c r="E14" s="38" t="inlineStr">
        <is>
          <t>แนะนำให้พ่นวัคซีนป้องกันไข้หวัดใหญ่ชนิดเชื้ออ่อนฤทธิ์ (LAIV) ทันทีหลังหายป่วย</t>
        </is>
      </c>
      <c r="F14" s="38" t="inlineStr">
        <is>
          <t>วัคซีนไข้หวัดใหญ่ชนิดเชื้อตาย (IIV) สามารถฉีดได้ทุกไตรมาสของการตั้งครรภ์เพื่อป้องกันความรุนแรงของโรค</t>
        </is>
      </c>
      <c r="G14" s="38" t="inlineStr">
        <is>
          <t>หากคนในครอบครัวสัมผัสโรค แนะนำให้รับประทานยา Oseltamivir ป้องกันทันทีก่อนเริ่มมีอาการ</t>
        </is>
      </c>
      <c r="H14" s="38" t="inlineStr">
        <is>
          <t>[NEED_REVIEW]</t>
        </is>
      </c>
      <c r="I14" s="37" t="inlineStr">
        <is>
          <t>3</t>
        </is>
      </c>
      <c r="J14" s="38"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38" t="n"/>
      <c r="L14" s="39" t="inlineStr">
        <is>
          <t>URTI</t>
        </is>
      </c>
      <c r="M14" s="39" t="inlineStr">
        <is>
          <t>Clinic</t>
        </is>
      </c>
      <c r="N14" s="38" t="inlineStr">
        <is>
          <t>ข้อ 3.2 Mock Infectious RxCU84</t>
        </is>
      </c>
      <c r="O14" s="39" t="n"/>
      <c r="P14" s="39" t="n"/>
    </row>
    <row r="15" ht="13.2" customHeight="1" s="49">
      <c r="A15" s="37" t="n">
        <v>13</v>
      </c>
      <c r="B15" s="38"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38" t="n"/>
      <c r="D15" s="38" t="inlineStr">
        <is>
          <t>Acute uncomplicated cystitis</t>
        </is>
      </c>
      <c r="E15" s="38" t="inlineStr">
        <is>
          <t>Acute complicated cystitis</t>
        </is>
      </c>
      <c r="F15" s="38" t="inlineStr">
        <is>
          <t>Acute uncomplicated pyelonephritis</t>
        </is>
      </c>
      <c r="G15" s="38" t="inlineStr">
        <is>
          <t>Complicated urinary tract infection</t>
        </is>
      </c>
      <c r="H15" s="38" t="inlineStr">
        <is>
          <t>Asymptomatic bacteriuria</t>
        </is>
      </c>
      <c r="I15" s="37" t="inlineStr">
        <is>
          <t>1</t>
        </is>
      </c>
      <c r="J15" s="38"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38" t="n"/>
      <c r="L15" s="39" t="inlineStr">
        <is>
          <t>Cystitis</t>
        </is>
      </c>
      <c r="M15" s="39" t="inlineStr">
        <is>
          <t>Clinic</t>
        </is>
      </c>
      <c r="N15" s="38" t="inlineStr">
        <is>
          <t>ข้อ 4.1 Mock Infectious RxCU84</t>
        </is>
      </c>
      <c r="O15" s="39" t="n"/>
      <c r="P15" s="39" t="n"/>
    </row>
    <row r="16" ht="13.2" customHeight="1" s="49">
      <c r="A16" s="37" t="n">
        <v>14</v>
      </c>
      <c r="B16" s="38"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38" t="n"/>
      <c r="D16" s="38" t="inlineStr">
        <is>
          <t>Ciprofloxacin 500 mg รับประทานวันละ 2 ครั้ง เป็นเวลา 7 วัน</t>
        </is>
      </c>
      <c r="E16" s="38" t="inlineStr">
        <is>
          <t>Nitrofurantoin monohydrate/macrocrystals 100 mg รับประทานวันละ 2 ครั้ง พร้อมอาหาร เป็นเวลา 5 วัน</t>
        </is>
      </c>
      <c r="F16" s="38" t="inlineStr">
        <is>
          <t>Amoxicillin 500 mg รับประทานวันละ 3 ครั้ง หลังอาหาร เป็นเวลา 7 วัน</t>
        </is>
      </c>
      <c r="G16" s="38" t="inlineStr">
        <is>
          <t>Ceftriaxone 1 g ฉีดเข้าหลอดเลือดดำ ครั้งเดียว</t>
        </is>
      </c>
      <c r="H16" s="38" t="inlineStr">
        <is>
          <t>Norfloxacin 400 mg รับประทานวันละ 2 ครั้ง ก่อนอาหาร เป็นเวลา 3 วัน</t>
        </is>
      </c>
      <c r="I16" s="37" t="inlineStr">
        <is>
          <t>2</t>
        </is>
      </c>
      <c r="J16" s="38" t="inlineStr">
        <is>
          <t>✅ คำตอบที่ถูกต้อง: ข้อ ข. Nitrofurantoin monohydrate/macrocrystals 100 mg รับประทานวันละ 2 ครั้ง พร้อมอาหาร เป็นเวลา 5 วัน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38" t="n"/>
      <c r="L16" s="39" t="inlineStr">
        <is>
          <t>Cystitis</t>
        </is>
      </c>
      <c r="M16" s="39" t="inlineStr">
        <is>
          <t>Clinic</t>
        </is>
      </c>
      <c r="N16" s="38" t="inlineStr">
        <is>
          <t>ข้อ 4.2 Mock Infectious RxCU84</t>
        </is>
      </c>
      <c r="O16" s="39" t="n"/>
      <c r="P16" s="39" t="n"/>
    </row>
    <row r="17" ht="13.2" customHeight="1" s="49">
      <c r="A17" s="37" t="n">
        <v>15</v>
      </c>
      <c r="B17" s="38"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38" t="n"/>
      <c r="D17" s="38" t="inlineStr">
        <is>
          <t>ละลายผงยาในน้ำอุ่น ดื่มทันทีพร้อมอาหารเช้าวันละ 1 ครั้ง ติดต่อกัน 3 วัน</t>
        </is>
      </c>
      <c r="E17" s="38" t="inlineStr">
        <is>
          <t>ละลายผงยาในน้ำเย็นหรือน้ำอุณหภูมิห้อง ดื่มครั้งเดียวตอนท้องว่าง (หรือก่อนนอนหลังจากปัสสาวะแล้ว)</t>
        </is>
      </c>
      <c r="F17" s="38" t="inlineStr">
        <is>
          <t>รับประทานร่วมกับยาลดกรดชนิดน้ำเพื่อป้องกันอาการกัดกระเพาะอาหาร</t>
        </is>
      </c>
      <c r="G17" s="38" t="inlineStr">
        <is>
          <t>แบ่งละลายยาครึ่งซอง (1.5 g) ดื่มเช้าและเย็นหลังอาหาร</t>
        </is>
      </c>
      <c r="H17" s="38" t="inlineStr">
        <is>
          <t>ละลายยาในนมหรือน้ำผลไม้เพื่อช่วยเพิ่มการดูดซึมยาเข้าสู่ร่างกาย</t>
        </is>
      </c>
      <c r="I17" s="37" t="inlineStr">
        <is>
          <t>2</t>
        </is>
      </c>
      <c r="J17" s="38"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8" t="n"/>
      <c r="L17" s="39" t="inlineStr">
        <is>
          <t>Cystitis</t>
        </is>
      </c>
      <c r="M17" s="39" t="inlineStr">
        <is>
          <t>Clinic</t>
        </is>
      </c>
      <c r="N17" s="38" t="inlineStr">
        <is>
          <t>ข้อ 4.3 Mock Infectious RxCU84</t>
        </is>
      </c>
      <c r="O17" s="39" t="n"/>
      <c r="P17" s="39" t="n"/>
    </row>
    <row r="18" ht="13.2" customHeight="1" s="49">
      <c r="A18" s="37" t="n">
        <v>16</v>
      </c>
      <c r="B18" s="38"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38" t="n"/>
      <c r="D18" s="38" t="inlineStr">
        <is>
          <t>Ciprofloxacin เพราะยับยั้งเอนไซม์ CYP1A2</t>
        </is>
      </c>
      <c r="E18" s="38" t="inlineStr">
        <is>
          <t>Norfloxacin เพราะดูดซึมทางปากไม่ดี</t>
        </is>
      </c>
      <c r="F18" s="38" t="inlineStr">
        <is>
          <t>Moxifloxacin เพราะขับออกทางไตน้อย ไม่ได้ความเข้มข้นเพียงพอในปัสสาวะ</t>
        </is>
      </c>
      <c r="G18" s="38" t="inlineStr">
        <is>
          <t>Levofloxacin เพราะใช้รักษาเฉพาะโรคปอดเท่านั้น</t>
        </is>
      </c>
      <c r="H18" s="38" t="inlineStr">
        <is>
          <t>Gemifloxacin เพราะไม่มีฤทธิ์ต่อเชื้อแกรมลบเลย</t>
        </is>
      </c>
      <c r="I18" s="37" t="inlineStr">
        <is>
          <t>3</t>
        </is>
      </c>
      <c r="J18" s="38"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8" t="n"/>
      <c r="L18" s="39" t="inlineStr">
        <is>
          <t>Cystitis</t>
        </is>
      </c>
      <c r="M18" s="39" t="inlineStr">
        <is>
          <t>Clinic</t>
        </is>
      </c>
      <c r="N18" s="38" t="inlineStr">
        <is>
          <t>ข้อ 4.4 Mock Infectious RxCU84</t>
        </is>
      </c>
      <c r="O18" s="39" t="n"/>
      <c r="P18" s="39" t="n"/>
    </row>
    <row r="19" ht="13.2" customHeight="1" s="49">
      <c r="A19" s="37" t="n">
        <v>17</v>
      </c>
      <c r="B19" s="38"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38" t="n"/>
      <c r="D19" s="38" t="inlineStr">
        <is>
          <t>ไม่มีความสำคัญ เพราะ fluoroquinolone ยังคงได้ผลดีเท่ากันในทุกภูมิภาคของโลก</t>
        </is>
      </c>
      <c r="E19" s="38"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38" t="inlineStr">
        <is>
          <t>ทำให้ต้องปรับขนาดยาตามการทำงานของตับเป็นพิเศษ</t>
        </is>
      </c>
      <c r="G19" s="38" t="inlineStr">
        <is>
          <t>เพิ่มความเสี่ยง tendon rupture จากสภาพอากาศร้อนระหว่างเดินทาง</t>
        </is>
      </c>
      <c r="H19" s="38" t="inlineStr">
        <is>
          <t>ทำให้ต้องหลีกเลี่ยงยากลุ่มนี้เฉพาะในหญิงตั้งครรภ์เท่านั้น</t>
        </is>
      </c>
      <c r="I19" s="37" t="inlineStr">
        <is>
          <t>2</t>
        </is>
      </c>
      <c r="J19" s="38"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38" t="n"/>
      <c r="L19" s="39" t="inlineStr">
        <is>
          <t>Cystitis</t>
        </is>
      </c>
      <c r="M19" s="39" t="inlineStr">
        <is>
          <t>Clinic</t>
        </is>
      </c>
      <c r="N19" s="38" t="inlineStr">
        <is>
          <t>ข้อ 4.5 Mock Infectious RxCU84</t>
        </is>
      </c>
      <c r="O19" s="39" t="n"/>
      <c r="P19" s="39" t="n"/>
    </row>
    <row r="20" ht="13.2" customHeight="1" s="49">
      <c r="A20" s="37" t="n">
        <v>18</v>
      </c>
      <c r="B20" s="38"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38" t="n"/>
      <c r="D20" s="38" t="inlineStr">
        <is>
          <t>กินพร้อมกันได้เลย ไม่มีปฏิกิริยาต่อกัน</t>
        </is>
      </c>
      <c r="E20" s="38" t="inlineStr">
        <is>
          <t>เว้นระยะห่างระหว่างกิน norfloxacin กับแคลเซียมเสริมอย่างน้อย 2 ชั่วโมง</t>
        </is>
      </c>
      <c r="F20" s="38" t="inlineStr">
        <is>
          <t>ให้หยุดกินแคลเซียมเสริมถาวรตลอดชีวิต</t>
        </is>
      </c>
      <c r="G20" s="38" t="inlineStr">
        <is>
          <t>เปลี่ยนไปใช้แคลเซียมชนิดฉีดแทนทันที</t>
        </is>
      </c>
      <c r="H20" s="38" t="inlineStr">
        <is>
          <t>ให้กินแคลเซียมพร้อมยาเพื่อลดการระคายเคืองกระเพาะจาก norfloxacin</t>
        </is>
      </c>
      <c r="I20" s="37" t="inlineStr">
        <is>
          <t>2</t>
        </is>
      </c>
      <c r="J20" s="38"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8" t="n"/>
      <c r="L20" s="39" t="inlineStr">
        <is>
          <t>Cystitis</t>
        </is>
      </c>
      <c r="M20" s="39" t="inlineStr">
        <is>
          <t>Clinic</t>
        </is>
      </c>
      <c r="N20" s="38" t="inlineStr">
        <is>
          <t>ข้อ 4.6 Mock Infectious RxCU84</t>
        </is>
      </c>
      <c r="O20" s="39" t="n"/>
      <c r="P20" s="39" t="n"/>
    </row>
    <row r="21" ht="13.2" customHeight="1" s="49">
      <c r="A21" s="37" t="n">
        <v>19</v>
      </c>
      <c r="B21" s="38"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38" t="n"/>
      <c r="D21" s="38" t="inlineStr">
        <is>
          <t>จ่ายยาปฏิชีวนะทันที เนื่องจากมีไข้และระดับความปวดสูง</t>
        </is>
      </c>
      <c r="E21" s="38" t="inlineStr">
        <is>
          <t>จ่าย Amoxicillin-Clavulanate ทันที เนื่องจากผู้ป่วยเริ่มรับประทานอาหารได้น้อยลง</t>
        </is>
      </c>
      <c r="F21" s="38" t="inlineStr">
        <is>
          <t>แนะนำการจัดการความเจ็บปวดเป็นอันดับแรก และพิจารณาเฝ้าสังเกตอาการ (Watchful waiting) 48-72 ชั่วโมง</t>
        </is>
      </c>
      <c r="G21" s="38" t="inlineStr">
        <is>
          <t>ส่งต่อโรงพยาบาลทันที เนื่องจากเสี่ยงต่อภาวะเยื่อหุ้มสมองอักเสบแทรกซ้อน</t>
        </is>
      </c>
      <c r="H21" s="38" t="inlineStr">
        <is>
          <t>แนะนำให้ใช้ยาหยอดหูที่มีส่วนผสมของยาปฏิชีวนะร่วมกับยาลดไข้</t>
        </is>
      </c>
      <c r="I21" s="37" t="inlineStr">
        <is>
          <t>3</t>
        </is>
      </c>
      <c r="J21" s="38"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38" t="n"/>
      <c r="L21" s="39" t="inlineStr">
        <is>
          <t>HIV infection</t>
        </is>
      </c>
      <c r="M21" s="39" t="inlineStr">
        <is>
          <t>Clinic</t>
        </is>
      </c>
      <c r="N21" s="38" t="inlineStr">
        <is>
          <t>ข้อ 5.1 Mock Infectious RxCU84</t>
        </is>
      </c>
      <c r="O21" s="39" t="n"/>
      <c r="P21" s="39" t="n"/>
    </row>
    <row r="22" ht="13.2" customHeight="1" s="49">
      <c r="A22" s="37" t="n">
        <v>20</v>
      </c>
      <c r="B22" s="38"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38" t="n"/>
      <c r="D22" s="38" t="inlineStr">
        <is>
          <t>Amoxicillin 40-50 mg/kg/day นาน 5 วัน</t>
        </is>
      </c>
      <c r="E22" s="38" t="inlineStr">
        <is>
          <t>Amoxicillin 80-90 mg/kg/day นาน 7 วัน</t>
        </is>
      </c>
      <c r="F22" s="38" t="inlineStr">
        <is>
          <t>Amoxicillin-Clavulanate 90 mg/kg/day นาน 10 วัน</t>
        </is>
      </c>
      <c r="G22" s="38" t="inlineStr">
        <is>
          <t>Azithromycin 10 mg/kg วันแรก ตามด้วย 5 mg/kg อีก 4 วัน</t>
        </is>
      </c>
      <c r="H22" s="38" t="inlineStr">
        <is>
          <t>Cephalexin 50 mg/kg/day นาน 10 วัน</t>
        </is>
      </c>
      <c r="I22" s="37" t="inlineStr">
        <is>
          <t>2</t>
        </is>
      </c>
      <c r="J22" s="38"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38" t="n"/>
      <c r="L22" s="39" t="inlineStr">
        <is>
          <t>HIV infection</t>
        </is>
      </c>
      <c r="M22" s="39" t="inlineStr">
        <is>
          <t>Clinic</t>
        </is>
      </c>
      <c r="N22" s="38" t="inlineStr">
        <is>
          <t>ข้อ 5.2 Mock Infectious RxCU84</t>
        </is>
      </c>
      <c r="O22" s="39" t="n"/>
      <c r="P22" s="39" t="n"/>
    </row>
    <row r="23" ht="13.2" customHeight="1" s="49">
      <c r="A23" s="37" t="n">
        <v>21</v>
      </c>
      <c r="B23" s="38"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38" t="n"/>
      <c r="D23" s="38" t="inlineStr">
        <is>
          <t>ให้รับประทานยาปฏิชีวนะต่อไปจนครบ 3 วันเพื่อดูการตอบสนองของยาอีกครั้ง</t>
        </is>
      </c>
      <c r="E23" s="38" t="inlineStr">
        <is>
          <t>สั่งให้หยุดยาปฏิชีวนะทันทีและรีบส่งตัวผู้ป่วยไปยังห้องฉุกเฉินของโรงพยาบาลโดยด่วน</t>
        </is>
      </c>
      <c r="F23" s="38" t="inlineStr">
        <is>
          <t>แนะนำให้ใช้ยาฆ่าเชื้อชนิดทาบริเวณผิวหนังที่พุพองและใช้ยาป้ายปากเพื่อรักษาแผลเปื่อย</t>
        </is>
      </c>
      <c r="G23" s="38" t="inlineStr">
        <is>
          <t>อาการแผลเปื่อยรอบปากเป็นอาการปกติของการติดเชื้อไวรัสซ้ำซ้อน ไม่เกี่ยวข้องกับยาปฏิชีวนะ</t>
        </is>
      </c>
      <c r="H23" s="38" t="inlineStr">
        <is>
          <t>ให้ Antihistamine ขนาดสูงเพื่อยับยั้งอาการ และเช็ดตัวบ่อยๆ พร้อมเฝ้าดูอาการต่อที่บ้าน 24 ชั่วโมง</t>
        </is>
      </c>
      <c r="I23" s="37" t="inlineStr">
        <is>
          <t>2</t>
        </is>
      </c>
      <c r="J23" s="38"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38" t="n"/>
      <c r="L23" s="39" t="inlineStr">
        <is>
          <t>HIV infection</t>
        </is>
      </c>
      <c r="M23" s="39" t="inlineStr">
        <is>
          <t>Clinic</t>
        </is>
      </c>
      <c r="N23" s="38" t="inlineStr">
        <is>
          <t>ข้อ 5.3 Mock Infectious RxCU84</t>
        </is>
      </c>
      <c r="O23" s="39" t="n"/>
      <c r="P23" s="39" t="n"/>
    </row>
    <row r="24" ht="13.2" customHeight="1" s="49">
      <c r="A24" s="37" t="n">
        <v>22</v>
      </c>
      <c r="B24" s="38"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38" t="n"/>
      <c r="D24" s="38" t="inlineStr">
        <is>
          <t>เสี่ยงฟันเปลี่ยนสีถาวรและกดการเจริญเติบโตของกระดูก เนื่องจากยาจับกับแคลเซียมในกระดูก/ฟันที่กำลังสร้าง</t>
        </is>
      </c>
      <c r="E24" s="38" t="inlineStr">
        <is>
          <t>เสี่ยง tendon rupture สูงเป็นพิเศษในเด็ก</t>
        </is>
      </c>
      <c r="F24" s="38" t="inlineStr">
        <is>
          <t>เสี่ยง ototoxicity ถาวรในเด็กเล็กโดยเฉพาะ</t>
        </is>
      </c>
      <c r="G24" s="38" t="inlineStr">
        <is>
          <t>เสี่ยง QT prolongation รุนแรงกว่าผู้ใหญ่มาก</t>
        </is>
      </c>
      <c r="H24" s="38" t="inlineStr">
        <is>
          <t>ไม่มีรูปแบบยาน้ำสำหรับเด็กเล็ก</t>
        </is>
      </c>
      <c r="I24" s="37" t="inlineStr">
        <is>
          <t>1</t>
        </is>
      </c>
      <c r="J24" s="38"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38" t="n"/>
      <c r="L24" s="39" t="inlineStr">
        <is>
          <t>Cystitis</t>
        </is>
      </c>
      <c r="M24" s="39" t="inlineStr">
        <is>
          <t>Clinic</t>
        </is>
      </c>
      <c r="N24" s="38" t="inlineStr">
        <is>
          <t>ข้อ 5.4 Mock Infectious RxCU84</t>
        </is>
      </c>
      <c r="O24" s="39" t="n"/>
      <c r="P24" s="39" t="n"/>
    </row>
    <row r="25" ht="13.2" customHeight="1" s="49">
      <c r="A25" s="37" t="n">
        <v>23</v>
      </c>
      <c r="B25" s="38"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38" t="n"/>
      <c r="D25" s="38" t="inlineStr">
        <is>
          <t>Gentamicin — ครอบคลุม H. influenzae ได้ดีเยี่ยม</t>
        </is>
      </c>
      <c r="E25" s="38" t="inlineStr">
        <is>
          <t>Clindamycin — ครอบคลุมเชื้อแกรมบวกได้ดี แต่ไม่ครอบคลุม H. influenzae ซึ่งเป็นเชื้อก่อโรคหูชั้นกลางอักเสบที่พบบ่อย</t>
        </is>
      </c>
      <c r="F25" s="38" t="inlineStr">
        <is>
          <t>Moxifloxacin — เป็นยาทางเลือกแรกในเด็กเมื่อแพ้ penicillin</t>
        </is>
      </c>
      <c r="G25" s="38" t="inlineStr">
        <is>
          <t>Tigecycline — ปลอดภัยและใช้ได้ทั่วไปในเด็กเล็ก</t>
        </is>
      </c>
      <c r="H25" s="38" t="inlineStr">
        <is>
          <t>Doxycycline — ครอบคลุมเชื้อก่อโรคหูชั้นกลางอักเสบได้ครบถ้วน</t>
        </is>
      </c>
      <c r="I25" s="37" t="inlineStr">
        <is>
          <t>2</t>
        </is>
      </c>
      <c r="J25" s="38"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38" t="n"/>
      <c r="L25" s="39" t="inlineStr">
        <is>
          <t>HIV infection</t>
        </is>
      </c>
      <c r="M25" s="39" t="inlineStr">
        <is>
          <t>Clinic</t>
        </is>
      </c>
      <c r="N25" s="38" t="inlineStr">
        <is>
          <t>ข้อ 5.5 Mock Infectious RxCU84</t>
        </is>
      </c>
      <c r="O25" s="39" t="n"/>
      <c r="P25" s="39" t="n"/>
    </row>
    <row r="26" ht="13.2" customHeight="1" s="49">
      <c r="A26" s="37" t="n">
        <v>24</v>
      </c>
      <c r="B26" s="38"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38" t="n"/>
      <c r="D26" s="38" t="inlineStr">
        <is>
          <t>เพราะมีราคาแพงเกินไปสำหรับผู้ป่วยเด็ก</t>
        </is>
      </c>
      <c r="E26" s="38" t="inlineStr">
        <is>
          <t>เพราะมีความเป็นพิษต่อกระดูกอ่อน (cartilage toxicity) จากการศึกษาในสัตว์ทดลอง จึงหลีกเลี่ยงในเด็กและหญิงตั้งครรภ์</t>
        </is>
      </c>
      <c r="F26" s="38" t="inlineStr">
        <is>
          <t>เพราะไม่มีรูปแบบยาน้ำสำหรับเด็ก</t>
        </is>
      </c>
      <c r="G26" s="38" t="inlineStr">
        <is>
          <t>เพราะออกฤทธิ์แบบ bacteriostatic เท่านั้นในผู้ป่วยเด็ก</t>
        </is>
      </c>
      <c r="H26" s="38" t="inlineStr">
        <is>
          <t>เพราะเพิ่มความเสี่ยง Fanconi syndrome เฉพาะในเด็กเท่านั้น</t>
        </is>
      </c>
      <c r="I26" s="37" t="inlineStr">
        <is>
          <t>2</t>
        </is>
      </c>
      <c r="J26" s="38"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38" t="n"/>
      <c r="L26" s="39" t="inlineStr">
        <is>
          <t>HIV infection</t>
        </is>
      </c>
      <c r="M26" s="39" t="inlineStr">
        <is>
          <t>Clinic</t>
        </is>
      </c>
      <c r="N26" s="38" t="inlineStr">
        <is>
          <t>ข้อ 5.6 Mock Infectious RxCU84</t>
        </is>
      </c>
      <c r="O26" s="39" t="n"/>
      <c r="P26" s="39" t="n"/>
    </row>
    <row r="27" ht="13.2" customHeight="1" s="49">
      <c r="A27" s="37" t="n">
        <v>25</v>
      </c>
      <c r="B27" s="38"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38" t="n"/>
      <c r="D27" s="38" t="inlineStr">
        <is>
          <t>Acute hepatitis B</t>
        </is>
      </c>
      <c r="E27" s="38" t="inlineStr">
        <is>
          <t>Chronic hepatitis B</t>
        </is>
      </c>
      <c r="F27" s="38" t="inlineStr">
        <is>
          <t>เคยติดเชื้อ hepatitis B และรักษาหายแล้ว</t>
        </is>
      </c>
      <c r="G27" s="38" t="inlineStr">
        <is>
          <t>ได้รับวัคซีนป้องกัน hepatitis B และมีภูมิคุ้มกัน</t>
        </is>
      </c>
      <c r="H27" s="38" t="inlineStr">
        <is>
          <t>อยู่ในช่วง Window period ของการติดเชื้อ</t>
        </is>
      </c>
      <c r="I27" s="37" t="inlineStr">
        <is>
          <t>2</t>
        </is>
      </c>
      <c r="J27" s="38"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38" t="n"/>
      <c r="L27" s="39" t="inlineStr">
        <is>
          <t>HIV infection</t>
        </is>
      </c>
      <c r="M27" s="39" t="inlineStr">
        <is>
          <t>Clinic</t>
        </is>
      </c>
      <c r="N27" s="38" t="inlineStr">
        <is>
          <t>ข้อ 8.1 Mock Infectious RxCU84</t>
        </is>
      </c>
      <c r="O27" s="39" t="n"/>
      <c r="P27" s="39" t="n"/>
    </row>
    <row r="28" ht="13.2" customHeight="1" s="49">
      <c r="A28" s="37" t="n">
        <v>26</v>
      </c>
      <c r="B28" s="38"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38" t="n"/>
      <c r="D28" s="38" t="inlineStr">
        <is>
          <t>ผู้ป่วยเป็น acute hepatitis B</t>
        </is>
      </c>
      <c r="E28" s="38" t="inlineStr">
        <is>
          <t>Immune Tolerance Phase</t>
        </is>
      </c>
      <c r="F28" s="38" t="inlineStr">
        <is>
          <t>Immune Active Phase</t>
        </is>
      </c>
      <c r="G28" s="38" t="inlineStr">
        <is>
          <t>Inactive Carrier Phase</t>
        </is>
      </c>
      <c r="H28" s="38" t="inlineStr">
        <is>
          <t>Reactivation Phase</t>
        </is>
      </c>
      <c r="I28" s="37" t="inlineStr">
        <is>
          <t>3</t>
        </is>
      </c>
      <c r="J28" s="38"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38" t="n"/>
      <c r="L28" s="39" t="inlineStr">
        <is>
          <t>HIV infection</t>
        </is>
      </c>
      <c r="M28" s="39" t="inlineStr">
        <is>
          <t>Clinic</t>
        </is>
      </c>
      <c r="N28" s="38" t="inlineStr">
        <is>
          <t>ข้อ 8.2 Mock Infectious RxCU84</t>
        </is>
      </c>
      <c r="O28" s="39" t="n"/>
      <c r="P28" s="39" t="n"/>
    </row>
    <row r="29" ht="13.2" customHeight="1" s="49">
      <c r="A29" s="37" t="n">
        <v>27</v>
      </c>
      <c r="B29" s="38"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38" t="n"/>
      <c r="D29" s="38" t="inlineStr">
        <is>
          <t>Tenofovir disoproxil fumarate (TDF) 300 mg รับประทานวันละ 1 ครั้ง</t>
        </is>
      </c>
      <c r="E29" s="38" t="inlineStr">
        <is>
          <t>Lamivudine 100 mg รับประทานวันละ 1 ครั้ง</t>
        </is>
      </c>
      <c r="F29" s="38" t="inlineStr">
        <is>
          <t>Entecavir 0.5 mg รับประทานวันละ 1 ครั้ง (ปรับขนาดตามการทำงานของไต)</t>
        </is>
      </c>
      <c r="G29" s="38" t="inlineStr">
        <is>
          <t>Peginterferon alfa-2a 180 mcg ฉีดใต้ผิวหนังสัปดาห์ละ 1 ครั้ง</t>
        </is>
      </c>
      <c r="H29" s="38" t="inlineStr">
        <is>
          <t>Telbivudine 600 mg รับประทานวันละ 1 ครั้ง</t>
        </is>
      </c>
      <c r="I29" s="37" t="inlineStr">
        <is>
          <t>3</t>
        </is>
      </c>
      <c r="J29" s="38"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38" t="n"/>
      <c r="L29" s="39" t="inlineStr">
        <is>
          <t>HIV infection</t>
        </is>
      </c>
      <c r="M29" s="39" t="inlineStr">
        <is>
          <t>Clinic</t>
        </is>
      </c>
      <c r="N29" s="38" t="inlineStr">
        <is>
          <t>ข้อ 8.3 Mock Infectious RxCU84</t>
        </is>
      </c>
      <c r="O29" s="39" t="n"/>
      <c r="P29" s="39" t="n"/>
    </row>
    <row r="30" ht="13.2" customHeight="1" s="49">
      <c r="A30" s="37" t="n">
        <v>28</v>
      </c>
      <c r="B30" s="38"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38" t="n"/>
      <c r="D30" s="38" t="inlineStr">
        <is>
          <t>ทำให้ค่า AST และ ALT กลับสู่ศูนย์</t>
        </is>
      </c>
      <c r="E30" s="38" t="inlineStr">
        <is>
          <t>ทำให้ HBsAg เปลี่ยนเป็นลบในผู้ป่วยทุกราย</t>
        </is>
      </c>
      <c r="F30" s="38" t="inlineStr">
        <is>
          <t>กำจัด HBV cccDNA ออกจากเซลล์ตับให้หมด</t>
        </is>
      </c>
      <c r="G30" s="38" t="inlineStr">
        <is>
          <t>ลดการดำเนินโรคไปสู่ตับแข็ง มะเร็งตับ และลดอัตราการเสียชีวิต</t>
        </is>
      </c>
      <c r="H30" s="38" t="inlineStr">
        <is>
          <t>ทำให้ Anti-HBs เปลี่ยนเป็นบวกภายใน 6 เดือน</t>
        </is>
      </c>
      <c r="I30" s="37" t="inlineStr">
        <is>
          <t>4</t>
        </is>
      </c>
      <c r="J30" s="38"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38" t="n"/>
      <c r="L30" s="39" t="inlineStr">
        <is>
          <t>HIV infection</t>
        </is>
      </c>
      <c r="M30" s="39" t="inlineStr">
        <is>
          <t>Clinic</t>
        </is>
      </c>
      <c r="N30" s="38" t="inlineStr">
        <is>
          <t>ข้อ 8.4 Mock Infectious RxCU84</t>
        </is>
      </c>
      <c r="O30" s="39" t="n"/>
      <c r="P30" s="39" t="n"/>
    </row>
    <row r="31" ht="13.2" customHeight="1" s="49">
      <c r="A31" s="37" t="n">
        <v>29</v>
      </c>
      <c r="B31" s="38"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38" t="n"/>
      <c r="D31" s="38" t="inlineStr">
        <is>
          <t>เพื่อยืนยันว่าผู้ป่วยเคยได้รับวัคซีนป้องกันไวรัสตับอักเสบบี</t>
        </is>
      </c>
      <c r="E31" s="38" t="inlineStr">
        <is>
          <t>เพื่อประเมินระดับการแบ่งตัวของไวรัส และใช้ประกอบการตัดสินใจเริ่มรักษา รวมถึงติดตามผลการรักษา</t>
        </is>
      </c>
      <c r="F31" s="38" t="inlineStr">
        <is>
          <t>เพื่อยืนยันภาวะตับแข็ง</t>
        </is>
      </c>
      <c r="G31" s="38" t="inlineStr">
        <is>
          <t>เพื่อประเมินระดับภูมิคุ้มกันต่อไวรัสตับอักเสบบี</t>
        </is>
      </c>
      <c r="H31" s="38" t="inlineStr">
        <is>
          <t>เพื่อยืนยันการติดเชื้อไวรัสตับอักเสบชนิดเอร่วมด้วย</t>
        </is>
      </c>
      <c r="I31" s="37" t="inlineStr">
        <is>
          <t>2</t>
        </is>
      </c>
      <c r="J31" s="38"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38" t="n"/>
      <c r="L31" s="39" t="inlineStr">
        <is>
          <t>HIV infection</t>
        </is>
      </c>
      <c r="M31" s="39" t="inlineStr">
        <is>
          <t>Clinic</t>
        </is>
      </c>
      <c r="N31" s="38" t="inlineStr">
        <is>
          <t>ข้อ 8.5 Mock Infectious RxCU84</t>
        </is>
      </c>
      <c r="O31" s="39" t="n"/>
      <c r="P31" s="39" t="n"/>
    </row>
    <row r="32" ht="13.2" customHeight="1" s="49">
      <c r="A32" s="37" t="n">
        <v>30</v>
      </c>
      <c r="B32" s="38"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38" t="n"/>
      <c r="D32" s="38" t="inlineStr">
        <is>
          <t>Community-acquired pneumonia (CAP)</t>
        </is>
      </c>
      <c r="E32" s="38" t="inlineStr">
        <is>
          <t>Pulmonary tuberculosis</t>
        </is>
      </c>
      <c r="F32" s="38" t="inlineStr">
        <is>
          <t>Lung cancer</t>
        </is>
      </c>
      <c r="G32" s="38" t="inlineStr">
        <is>
          <t>Bronchiectasis</t>
        </is>
      </c>
      <c r="H32" s="38" t="inlineStr">
        <is>
          <t>Pneumocystis jirovecii pneumonia (PJP)</t>
        </is>
      </c>
      <c r="I32" s="37" t="inlineStr">
        <is>
          <t>2</t>
        </is>
      </c>
      <c r="J32" s="38"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38" t="n"/>
      <c r="L32" s="39" t="inlineStr">
        <is>
          <t>Tuberculosis</t>
        </is>
      </c>
      <c r="M32" s="39" t="inlineStr">
        <is>
          <t>Clinic</t>
        </is>
      </c>
      <c r="N32" s="38" t="inlineStr">
        <is>
          <t>ข้อ 9.1 Mock Infectious RxCU84</t>
        </is>
      </c>
      <c r="O32" s="39" t="n"/>
      <c r="P32" s="39" t="n"/>
    </row>
    <row r="33" ht="13.2" customHeight="1" s="49">
      <c r="A33" s="37" t="n">
        <v>31</v>
      </c>
      <c r="B33" s="38" t="inlineStr">
        <is>
          <t>ผู้ป่วยหญิงอายุ 29 ปี ผลตรวจเสมหะพบ AFB sputum smear 3+
คำถาม: ผล AFB sputum smear 3+ ในผู้ป่วยรายนี้มีความหมายมากที่สุดข้อใด?</t>
        </is>
      </c>
      <c r="C33" s="38" t="n"/>
      <c r="D33" s="38" t="inlineStr">
        <is>
          <t>ยืนยันว่าเชื้อดื้อต่อยา Rifampicin</t>
        </is>
      </c>
      <c r="E33" s="38" t="inlineStr">
        <is>
          <t>ผู้ป่วยมีเชื้อวัณโรคในกระแสเลือด</t>
        </is>
      </c>
      <c r="F33" s="38" t="inlineStr">
        <is>
          <t>พบเชื้อ acid-fast bacilli ในเสมหะจำนวนมาก และมีโอกาสแพร่เชื้อสูง</t>
        </is>
      </c>
      <c r="G33" s="38" t="inlineStr">
        <is>
          <t>ยืนยันว่าเป็นเชื้อ Mycobacterium tuberculosis โดยไม่ต้องตรวจเพิ่มเติม</t>
        </is>
      </c>
      <c r="H33" s="38" t="inlineStr">
        <is>
          <t>ผู้ป่วยมีภาวะติดเชื้อแบคทีเรียแทรกซ้อนในทางเดินหายใจส่วนบน</t>
        </is>
      </c>
      <c r="I33" s="37" t="inlineStr">
        <is>
          <t>3</t>
        </is>
      </c>
      <c r="J33" s="38"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38" t="n"/>
      <c r="L33" s="39" t="inlineStr">
        <is>
          <t>Tuberculosis</t>
        </is>
      </c>
      <c r="M33" s="39" t="inlineStr">
        <is>
          <t>Clinic</t>
        </is>
      </c>
      <c r="N33" s="38" t="inlineStr">
        <is>
          <t>ข้อ 9.2 Mock Infectious RxCU84</t>
        </is>
      </c>
      <c r="O33" s="39" t="n"/>
      <c r="P33" s="39" t="n"/>
    </row>
    <row r="34" ht="13.2" customHeight="1" s="49">
      <c r="A34" s="37" t="n">
        <v>32</v>
      </c>
      <c r="B34" s="38"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38" t="n"/>
      <c r="D34" s="38" t="inlineStr">
        <is>
          <t>2HRZE / 4HR</t>
        </is>
      </c>
      <c r="E34" s="38" t="inlineStr">
        <is>
          <t>2HR / 7HR</t>
        </is>
      </c>
      <c r="F34" s="38" t="inlineStr">
        <is>
          <t>6HRZE</t>
        </is>
      </c>
      <c r="G34" s="38" t="inlineStr">
        <is>
          <t>9HR</t>
        </is>
      </c>
      <c r="H34" s="38" t="inlineStr">
        <is>
          <t>2HRZ / 4HR</t>
        </is>
      </c>
      <c r="I34" s="37" t="inlineStr">
        <is>
          <t>1</t>
        </is>
      </c>
      <c r="J34" s="38"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38" t="n"/>
      <c r="L34" s="39" t="inlineStr">
        <is>
          <t>Tuberculosis</t>
        </is>
      </c>
      <c r="M34" s="39" t="inlineStr">
        <is>
          <t>Clinic</t>
        </is>
      </c>
      <c r="N34" s="38" t="inlineStr">
        <is>
          <t>ข้อ 9.3 Mock Infectious RxCU84</t>
        </is>
      </c>
      <c r="O34" s="39" t="n"/>
      <c r="P34" s="39" t="n"/>
    </row>
    <row r="35" ht="13.2" customHeight="1" s="49">
      <c r="A35" s="37" t="n">
        <v>33</v>
      </c>
      <c r="B35" s="38"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38" t="n"/>
      <c r="D35" s="38"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38" t="inlineStr">
        <is>
          <t>Isoniazid – ปัสสาวะสีส้มแดง, Rifampicin – ปลายมือปลายเท้าชา, Pyrazinamide – ตามัว, Ethambutol – กรดยูริกสูง</t>
        </is>
      </c>
      <c r="F35" s="38" t="inlineStr">
        <is>
          <t>Isoniazid – ตามัว, Rifampicin – กรดยูริกสูง, Pyrazinamide – ปลายมือปลายเท้าชา, Ethambutol – ปัสสาวะสีส้มแดง</t>
        </is>
      </c>
      <c r="G35" s="38" t="inlineStr">
        <is>
          <t>Isoniazid – ปวดข้อ, Rifampicin – ตามัว, Pyrazinamide – ปัสสาวะสีส้มแดง, Ethambutol – ชาปลายมือปลายเท้า</t>
        </is>
      </c>
      <c r="H35" s="38" t="inlineStr">
        <is>
          <t>Isoniazid – หูดับ, Rifampicin – ตับอักเสบ, Pyrazinamide – ผื่นลมพิษ, Ethambutol – ไตวาย</t>
        </is>
      </c>
      <c r="I35" s="37" t="inlineStr">
        <is>
          <t>1</t>
        </is>
      </c>
      <c r="J35" s="38"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38" t="n"/>
      <c r="L35" s="39" t="inlineStr">
        <is>
          <t>Tuberculosis</t>
        </is>
      </c>
      <c r="M35" s="39" t="inlineStr">
        <is>
          <t>Clinic</t>
        </is>
      </c>
      <c r="N35" s="38" t="inlineStr">
        <is>
          <t>ข้อ 9.4 Mock Infectious RxCU84</t>
        </is>
      </c>
      <c r="O35" s="39" t="n"/>
      <c r="P35" s="39" t="n"/>
    </row>
    <row r="36" ht="13.2" customHeight="1" s="49">
      <c r="A36" s="37" t="n">
        <v>34</v>
      </c>
      <c r="B36" s="38"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38" t="n"/>
      <c r="D36" s="38" t="inlineStr">
        <is>
          <t>หากปัสสาวะเป็นสีส้มแดง ให้หยุดยา Rifampicin ทันที</t>
        </is>
      </c>
      <c r="E36" s="38" t="inlineStr">
        <is>
          <t>หากมีอาการตามัวหรือมองเห็นสีผิดปกติ ควรหยุดยาเองและรอพบแพทย์ตามนัด</t>
        </is>
      </c>
      <c r="F36" s="38"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38" t="inlineStr">
        <is>
          <t>เมื่ออาการไอดีขึ้นสามารถหยุดยาต้านวัณโรคได้เองเพื่อป้องกันผลข้างเคียง</t>
        </is>
      </c>
      <c r="H36" s="38" t="inlineStr">
        <is>
          <t>ควรรับประทานยาทุกชนิดพร้อมอาหารมื้อหนักเพื่อป้องกันอาการคลื่นไส้</t>
        </is>
      </c>
      <c r="I36" s="37" t="inlineStr">
        <is>
          <t>3</t>
        </is>
      </c>
      <c r="J36" s="38"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38" t="n"/>
      <c r="L36" s="39" t="inlineStr">
        <is>
          <t>Tuberculosis</t>
        </is>
      </c>
      <c r="M36" s="39" t="inlineStr">
        <is>
          <t>Clinic</t>
        </is>
      </c>
      <c r="N36" s="38" t="inlineStr">
        <is>
          <t>ข้อ 9.5 Mock Infectious RxCU84</t>
        </is>
      </c>
      <c r="O36" s="39" t="n"/>
      <c r="P36" s="39" t="n"/>
    </row>
    <row r="37" ht="13.2" customHeight="1" s="49">
      <c r="A37" s="37" t="n">
        <v>35</v>
      </c>
      <c r="B37" s="38"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38" t="n"/>
      <c r="D37" s="38" t="inlineStr">
        <is>
          <t>Non-inflammatory acne ชนิด closed comedone</t>
        </is>
      </c>
      <c r="E37" s="38" t="inlineStr">
        <is>
          <t>Non-inflammatory acne ชนิด open comedone</t>
        </is>
      </c>
      <c r="F37" s="38" t="inlineStr">
        <is>
          <t>Inflammatory acne ชนิด papule</t>
        </is>
      </c>
      <c r="G37" s="38" t="inlineStr">
        <is>
          <t>Inflammatory acne ชนิด pustule</t>
        </is>
      </c>
      <c r="H37" s="38" t="inlineStr">
        <is>
          <t>Nodulocystic acne</t>
        </is>
      </c>
      <c r="I37" s="37" t="inlineStr">
        <is>
          <t>4</t>
        </is>
      </c>
      <c r="J37" s="38"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38" t="n"/>
      <c r="L37" s="39" t="inlineStr">
        <is>
          <t>HIV infection</t>
        </is>
      </c>
      <c r="M37" s="39" t="inlineStr">
        <is>
          <t>Clinic</t>
        </is>
      </c>
      <c r="N37" s="38" t="inlineStr">
        <is>
          <t>ข้อ 10.1 Mock Infectious RxCU84</t>
        </is>
      </c>
      <c r="O37" s="39" t="n"/>
      <c r="P37" s="39" t="n"/>
    </row>
    <row r="38" ht="13.2" customHeight="1" s="49">
      <c r="A38" s="37" t="n">
        <v>36</v>
      </c>
      <c r="B38" s="38"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38" t="n"/>
      <c r="D38" s="38" t="inlineStr">
        <is>
          <t>Oral isotretinoin เพียงอย่างเดียว</t>
        </is>
      </c>
      <c r="E38" s="38" t="inlineStr">
        <is>
          <t>Oral doxycycline เพียงอย่างเดียว</t>
        </is>
      </c>
      <c r="F38" s="38" t="inlineStr">
        <is>
          <t>Topical benzoyl peroxide</t>
        </is>
      </c>
      <c r="G38" s="38" t="inlineStr">
        <is>
          <t>Oral quinolone ร่วมกับ topical retinoid</t>
        </is>
      </c>
      <c r="H38" s="38" t="inlineStr">
        <is>
          <t>Oral isotretinoin ร่วมกับ oral doxycycline</t>
        </is>
      </c>
      <c r="I38" s="37" t="inlineStr">
        <is>
          <t>3</t>
        </is>
      </c>
      <c r="J38" s="38"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38" t="n"/>
      <c r="L38" s="39" t="inlineStr">
        <is>
          <t>HIV infection</t>
        </is>
      </c>
      <c r="M38" s="39" t="inlineStr">
        <is>
          <t>Clinic</t>
        </is>
      </c>
      <c r="N38" s="38" t="inlineStr">
        <is>
          <t>ข้อ 10.2 Mock Infectious RxCU84</t>
        </is>
      </c>
      <c r="O38" s="39" t="n"/>
      <c r="P38" s="39" t="n"/>
    </row>
    <row r="39" ht="13.2" customHeight="1" s="49">
      <c r="A39" s="37" t="n">
        <v>37</v>
      </c>
      <c r="B39" s="38"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38" t="n"/>
      <c r="D39" s="38" t="inlineStr">
        <is>
          <t>ทายาบาง ๆ วันละ 2 ครั้ง และหากแสบให้เพิ่มความถี่เพื่อให้ผิวชินยา</t>
        </is>
      </c>
      <c r="E39" s="38" t="inlineStr">
        <is>
          <t>ทาเฉพาะบริเวณที่มีหัวหนองเท่านั้น และควรใช้เป็นยาเดี่ยว</t>
        </is>
      </c>
      <c r="F39" s="38" t="inlineStr">
        <is>
          <t>ระวังการสัมผัสเสื้อผ้าและเส้นผม เนื่องจากยาอาจทำให้เกิด bleaching</t>
        </is>
      </c>
      <c r="G39" s="38" t="inlineStr">
        <is>
          <t>ทา benzoyl peroxide หลัง retinoid ทันทีทุกครั้งเพื่อเพิ่มประสิทธิภาพ</t>
        </is>
      </c>
      <c r="H39" s="38" t="inlineStr">
        <is>
          <t>หลีกเลี่ยง moisturizer เพราะจะทำให้เกิด comedone เพิ่มขึ้น</t>
        </is>
      </c>
      <c r="I39" s="37" t="inlineStr">
        <is>
          <t>3</t>
        </is>
      </c>
      <c r="J39" s="38"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38" t="n"/>
      <c r="L39" s="39" t="inlineStr">
        <is>
          <t>HIV infection</t>
        </is>
      </c>
      <c r="M39" s="39" t="inlineStr">
        <is>
          <t>Clinic</t>
        </is>
      </c>
      <c r="N39" s="38" t="inlineStr">
        <is>
          <t>ข้อ 10.3 Mock Infectious RxCU84</t>
        </is>
      </c>
      <c r="O39" s="39" t="n"/>
      <c r="P39" s="39" t="n"/>
    </row>
    <row r="40" ht="13.2" customHeight="1" s="49">
      <c r="A40" s="37" t="n">
        <v>38</v>
      </c>
      <c r="B40" s="38"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38" t="n"/>
      <c r="D40" s="38" t="inlineStr">
        <is>
          <t>Tretinoin topical</t>
        </is>
      </c>
      <c r="E40" s="38" t="inlineStr">
        <is>
          <t>Adapalene topical</t>
        </is>
      </c>
      <c r="F40" s="38" t="inlineStr">
        <is>
          <t>Doxycycline oral</t>
        </is>
      </c>
      <c r="G40" s="38" t="inlineStr">
        <is>
          <t>Isotretinoin oral</t>
        </is>
      </c>
      <c r="H40" s="38" t="inlineStr">
        <is>
          <t>Azelaic acid topical</t>
        </is>
      </c>
      <c r="I40" s="37" t="inlineStr">
        <is>
          <t>5</t>
        </is>
      </c>
      <c r="J40" s="38"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38" t="n"/>
      <c r="L40" s="39" t="inlineStr">
        <is>
          <t>HIV infection</t>
        </is>
      </c>
      <c r="M40" s="39" t="inlineStr">
        <is>
          <t>Clinic</t>
        </is>
      </c>
      <c r="N40" s="38" t="inlineStr">
        <is>
          <t>ข้อ 10.4 Mock Infectious RxCU84</t>
        </is>
      </c>
      <c r="O40" s="39" t="n"/>
      <c r="P40" s="39" t="n"/>
    </row>
    <row r="41" ht="13.2" customHeight="1" s="49">
      <c r="A41" s="37" t="n">
        <v>39</v>
      </c>
      <c r="B41" s="38"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38" t="n"/>
      <c r="D41" s="38" t="inlineStr">
        <is>
          <t>แนะนำให้รับประทานอาหารที่มี glycemic index สูงเพื่อเพิ่มพลังงานและลดการอักเสบ ร่วมกับการรักษาสิว</t>
        </is>
      </c>
      <c r="E41" s="38" t="inlineStr">
        <is>
          <t>แนะนำให้หยุดยารักษาสิวทั้งหมดและรักษาด้วยการควบคุมอาหารเพียงอย่างเดียว</t>
        </is>
      </c>
      <c r="F41" s="38" t="inlineStr">
        <is>
          <t>แนะนำให้ลดการรับประทานอาหารที่มี glycemic load สูง ร่วมกับการรักษาสิว</t>
        </is>
      </c>
      <c r="G41" s="38" t="inlineStr">
        <is>
          <t>แนะนำให้รับประทาน vitamin A ขนาดสูงทุกวันเพื่อทดแทน isotretinoin</t>
        </is>
      </c>
      <c r="H41" s="38" t="inlineStr">
        <is>
          <t>แนะนำให้รับประทาน zinc ขนาดสูงเป็นการรักษาหลักแทน topical therapy</t>
        </is>
      </c>
      <c r="I41" s="37" t="inlineStr">
        <is>
          <t>3</t>
        </is>
      </c>
      <c r="J41" s="38"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38" t="n"/>
      <c r="L41" s="39" t="inlineStr">
        <is>
          <t>HIV infection</t>
        </is>
      </c>
      <c r="M41" s="39" t="inlineStr">
        <is>
          <t>Clinic</t>
        </is>
      </c>
      <c r="N41" s="38" t="inlineStr">
        <is>
          <t>ข้อ 10.5 Mock Infectious RxCU84</t>
        </is>
      </c>
      <c r="O41" s="39" t="n"/>
      <c r="P41" s="39" t="n"/>
    </row>
    <row r="42" ht="13.2" customHeight="1" s="49">
      <c r="A42" s="37" t="n">
        <v>40</v>
      </c>
      <c r="B42" s="38"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38" t="n"/>
      <c r="D42" s="38" t="inlineStr">
        <is>
          <t>โรคเริมอวัยวะเพศ (Genital Herpes)</t>
        </is>
      </c>
      <c r="E42" s="38" t="inlineStr">
        <is>
          <t>โรคแผลริมอ่อน (Chancroid)</t>
        </is>
      </c>
      <c r="F42" s="38" t="inlineStr">
        <is>
          <t>โรคซิฟิลิสระยะที่ 1 (Primary Syphilis)</t>
        </is>
      </c>
      <c r="G42" s="38" t="inlineStr">
        <is>
          <t>ช่องคลอดอักเสบจากเชื้อรา (Vulvovaginal Candidiasis)</t>
        </is>
      </c>
      <c r="H42" s="38" t="inlineStr">
        <is>
          <t>โรคหูดข้าวสุก (Molluscum Contagiosum)</t>
        </is>
      </c>
      <c r="I42" s="37" t="inlineStr">
        <is>
          <t>3</t>
        </is>
      </c>
      <c r="J42" s="38"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38" t="n"/>
      <c r="L42" s="39" t="inlineStr">
        <is>
          <t>HIV infection</t>
        </is>
      </c>
      <c r="M42" s="39" t="inlineStr">
        <is>
          <t>Clinic</t>
        </is>
      </c>
      <c r="N42" s="38" t="inlineStr">
        <is>
          <t>ข้อ 11.1 Mock Infectious RxCU84</t>
        </is>
      </c>
      <c r="O42" s="39" t="n"/>
      <c r="P42" s="39" t="n"/>
    </row>
    <row r="43" ht="13.2" customHeight="1" s="49">
      <c r="A43" s="37" t="n">
        <v>41</v>
      </c>
      <c r="B43" s="38"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38" t="n"/>
      <c r="D43" s="38" t="inlineStr">
        <is>
          <t>Ceftriaxone 1 g ฉีดเข้ากล้ามเนื้อ ครั้งเดียว</t>
        </is>
      </c>
      <c r="E43" s="38" t="inlineStr">
        <is>
          <t>Doxycycline 100 mg รับประทานวันละ 2 ครั้ง นาน 14 วัน</t>
        </is>
      </c>
      <c r="F43" s="38" t="inlineStr">
        <is>
          <t>Benzathine Penicillin G 2.4 million units ฉีดเข้ากล้ามเนื้อ ครั้งเดียว</t>
        </is>
      </c>
      <c r="G43" s="38" t="inlineStr">
        <is>
          <t>Benzathine Penicillin G 2.4 million units ฉีดเข้ากล้ามเนื้อ สัปดาห์ละครั้ง นาน 3 สัปดาห์</t>
        </is>
      </c>
      <c r="H43" s="38" t="inlineStr">
        <is>
          <t>Azithromycin 1 g รับประทานครั้งเดียว</t>
        </is>
      </c>
      <c r="I43" s="37" t="inlineStr">
        <is>
          <t>3</t>
        </is>
      </c>
      <c r="J43" s="38"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38" t="n"/>
      <c r="L43" s="39" t="inlineStr">
        <is>
          <t>HIV infection</t>
        </is>
      </c>
      <c r="M43" s="39" t="inlineStr">
        <is>
          <t>Clinic</t>
        </is>
      </c>
      <c r="N43" s="38" t="inlineStr">
        <is>
          <t>ข้อ 11.2 Mock Infectious RxCU84</t>
        </is>
      </c>
      <c r="O43" s="39" t="n"/>
      <c r="P43" s="39" t="n"/>
    </row>
    <row r="44" ht="13.2" customHeight="1" s="49">
      <c r="A44" s="37" t="n">
        <v>42</v>
      </c>
      <c r="B44" s="38"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38" t="n"/>
      <c r="D44" s="38" t="inlineStr">
        <is>
          <t>แผลที่อวัยวะเพศมักจะมีอาการเจ็บปวดรุนแรงกว่าผู้ที่ไม่ติดเชื้อ HIV</t>
        </is>
      </c>
      <c r="E44" s="38" t="inlineStr">
        <is>
          <t>มีโอกาสตรวจพบอาการแสดงของซิฟิลิสระยะที่ 1 และระยะที่ 2 เกิดขึ้นพร้อมกัน (Overlap)</t>
        </is>
      </c>
      <c r="F44" s="38" t="inlineStr">
        <is>
          <t>ต่อมน้ำเหลืองที่ขาหนีบมักจะอักเสบจนแตกเป็นหนอง (Bubo) ได้ง่ายกว่า</t>
        </is>
      </c>
      <c r="G44" s="38" t="inlineStr">
        <is>
          <t>เชื้อสไปโรขีดมักจะไม่สามารถตรวจพบได้ด้วยการส่องกล้อง Dark-field</t>
        </is>
      </c>
      <c r="H44" s="38" t="inlineStr">
        <is>
          <t>แผลริมแข็ง (Chancre) จะหายช้ากว่าคนปกติและกลายเป็นแผลเรื้อรังเสมอ</t>
        </is>
      </c>
      <c r="I44" s="37" t="inlineStr">
        <is>
          <t>2</t>
        </is>
      </c>
      <c r="J44" s="38"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38" t="n"/>
      <c r="L44" s="39" t="inlineStr">
        <is>
          <t>HIV infection</t>
        </is>
      </c>
      <c r="M44" s="39" t="inlineStr">
        <is>
          <t>Clinic</t>
        </is>
      </c>
      <c r="N44" s="38" t="inlineStr">
        <is>
          <t>ข้อ 11.3 Mock Infectious RxCU84</t>
        </is>
      </c>
      <c r="O44" s="39" t="n"/>
      <c r="P44" s="39" t="n"/>
    </row>
    <row r="45" ht="13.2" customHeight="1" s="49">
      <c r="A45" s="37" t="n">
        <v>43</v>
      </c>
      <c r="B45" s="38"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38" t="n"/>
      <c r="D45" s="38" t="inlineStr">
        <is>
          <t>โรคซิฟิลิสระยะที่ 1 (Primary Syphilis)</t>
        </is>
      </c>
      <c r="E45" s="38" t="inlineStr">
        <is>
          <t>โรคแผลริมอ่อน (Chancroid)</t>
        </is>
      </c>
      <c r="F45" s="38" t="inlineStr">
        <is>
          <t>ภาวะท่อปัสสาวะอักเสบ (Urethritis)</t>
        </is>
      </c>
      <c r="G45" s="38" t="inlineStr">
        <is>
          <t>โรคเริมอวัยวะเพศ (Genital Herpes)</t>
        </is>
      </c>
      <c r="H45" s="38" t="inlineStr">
        <is>
          <t>โรคหูดหงอนไก่ (Anogenital Warts)</t>
        </is>
      </c>
      <c r="I45" s="37" t="inlineStr">
        <is>
          <t>3</t>
        </is>
      </c>
      <c r="J45" s="38"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38" t="n"/>
      <c r="L45" s="39" t="inlineStr">
        <is>
          <t>HIV infection</t>
        </is>
      </c>
      <c r="M45" s="39" t="inlineStr">
        <is>
          <t>Clinic</t>
        </is>
      </c>
      <c r="N45" s="38" t="inlineStr">
        <is>
          <t>ข้อ 12.1 Mock Infectious RxCU84</t>
        </is>
      </c>
      <c r="O45" s="39" t="n"/>
      <c r="P45" s="39" t="n"/>
    </row>
    <row r="46" ht="13.2" customHeight="1" s="49">
      <c r="A46" s="37" t="n">
        <v>44</v>
      </c>
      <c r="B46" s="38"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38" t="n"/>
      <c r="D46" s="38" t="inlineStr">
        <is>
          <t>Benzathine Penicillin G 2.4 million units ฉีดเข้ากล้ามเนื้อ ครั้งเดียว</t>
        </is>
      </c>
      <c r="E46" s="38" t="inlineStr">
        <is>
          <t>Azithromycin 1 g รับประทานครั้งเดียว เพียงอย่างเดียว</t>
        </is>
      </c>
      <c r="F46" s="38" t="inlineStr">
        <is>
          <t>Norfloxacin 400 mg รับประทานวันละ 2 ครั้ง นาน 3 วัน</t>
        </is>
      </c>
      <c r="G46" s="38" t="inlineStr">
        <is>
          <t>Ceftriaxone 1 g ฉีดเข้ากล้ามเนื้อ ครั้งเดียว ร่วมกับ Doxycycline 100 mg รับประทานวันละ 2 ครั้ง นาน 7 วัน</t>
        </is>
      </c>
      <c r="H46" s="38" t="inlineStr">
        <is>
          <t>Metronidazole 2 g รับประทานครั้งเดียว ร่วมกับ Ciprofloxacin 500 mg รับประทานครั้งเดียว</t>
        </is>
      </c>
      <c r="I46" s="37" t="inlineStr">
        <is>
          <t>4</t>
        </is>
      </c>
      <c r="J46" s="38"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38" t="n"/>
      <c r="L46" s="39" t="inlineStr">
        <is>
          <t>HIV infection</t>
        </is>
      </c>
      <c r="M46" s="39" t="inlineStr">
        <is>
          <t>Clinic</t>
        </is>
      </c>
      <c r="N46" s="38" t="inlineStr">
        <is>
          <t>ข้อ 12.2 Mock Infectious RxCU84</t>
        </is>
      </c>
      <c r="O46" s="39" t="n"/>
      <c r="P46" s="39" t="n"/>
    </row>
    <row r="47" ht="13.2" customHeight="1" s="49">
      <c r="A47" s="37" t="n">
        <v>45</v>
      </c>
      <c r="B47" s="38"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38" t="n"/>
      <c r="D47" s="38" t="inlineStr">
        <is>
          <t>Taenia solium</t>
        </is>
      </c>
      <c r="E47" s="38" t="inlineStr">
        <is>
          <t>Ancylostoma duodenale</t>
        </is>
      </c>
      <c r="F47" s="38" t="inlineStr">
        <is>
          <t>Enterobius vermicularis</t>
        </is>
      </c>
      <c r="G47" s="38" t="inlineStr">
        <is>
          <t>Ascaris lumbricoides</t>
        </is>
      </c>
      <c r="H47" s="38" t="inlineStr">
        <is>
          <t>Wuchereria bancrofti</t>
        </is>
      </c>
      <c r="I47" s="37" t="inlineStr">
        <is>
          <t>3</t>
        </is>
      </c>
      <c r="J47" s="38"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38" t="n"/>
      <c r="L47" s="39" t="inlineStr">
        <is>
          <t>Parasitic infections</t>
        </is>
      </c>
      <c r="M47" s="39" t="inlineStr">
        <is>
          <t>Clinic</t>
        </is>
      </c>
      <c r="N47" s="38" t="inlineStr">
        <is>
          <t>ข้อ 13.1 Mock Infectious RxCU84</t>
        </is>
      </c>
      <c r="O47" s="39" t="n"/>
      <c r="P47" s="39" t="n"/>
    </row>
    <row r="48" ht="13.2" customHeight="1" s="49">
      <c r="A48" s="37" t="n">
        <v>46</v>
      </c>
      <c r="B48" s="38"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38" t="n"/>
      <c r="D48" s="38" t="inlineStr">
        <is>
          <t>ล้างมือก่อนรับประทานอาหารทุกครั้ง</t>
        </is>
      </c>
      <c r="E48" s="38" t="inlineStr">
        <is>
          <t>ตัดเล็บมือให้สั้น</t>
        </is>
      </c>
      <c r="F48" s="38" t="inlineStr">
        <is>
          <t>ซักผ้าปูที่นอนทุกวัน</t>
        </is>
      </c>
      <c r="G48" s="38" t="inlineStr">
        <is>
          <t>สวมรองเท้าขณะทำงานหรือเดินบนพื้นดิน</t>
        </is>
      </c>
      <c r="H48" s="38" t="inlineStr">
        <is>
          <t>หลีกเลี่ยงการรับประทานปลาน้ำจืด</t>
        </is>
      </c>
      <c r="I48" s="37" t="inlineStr">
        <is>
          <t>4</t>
        </is>
      </c>
      <c r="J48" s="38"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38" t="n"/>
      <c r="L48" s="39" t="inlineStr">
        <is>
          <t>HIV infection</t>
        </is>
      </c>
      <c r="M48" s="39" t="inlineStr">
        <is>
          <t>Clinic</t>
        </is>
      </c>
      <c r="N48" s="38" t="inlineStr">
        <is>
          <t>ข้อ 13.2 Mock Infectious RxCU84</t>
        </is>
      </c>
      <c r="O48" s="39" t="n"/>
      <c r="P48" s="39" t="n"/>
    </row>
    <row r="49" ht="13.2" customHeight="1" s="49">
      <c r="A49" s="37" t="n">
        <v>47</v>
      </c>
      <c r="B49" s="38"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38" t="n"/>
      <c r="D49" s="38" t="inlineStr">
        <is>
          <t>Enterobius vermicularis</t>
        </is>
      </c>
      <c r="E49" s="38" t="inlineStr">
        <is>
          <t>Taenia solium</t>
        </is>
      </c>
      <c r="F49" s="38" t="inlineStr">
        <is>
          <t>Ascaris lumbricoides</t>
        </is>
      </c>
      <c r="G49" s="38" t="inlineStr">
        <is>
          <t>Wuchereria bancrofti</t>
        </is>
      </c>
      <c r="H49" s="38" t="inlineStr">
        <is>
          <t>Hookworm</t>
        </is>
      </c>
      <c r="I49" s="37" t="inlineStr">
        <is>
          <t>3</t>
        </is>
      </c>
      <c r="J49" s="38"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38" t="n"/>
      <c r="L49" s="39" t="inlineStr">
        <is>
          <t>Parasitic infections</t>
        </is>
      </c>
      <c r="M49" s="39" t="inlineStr">
        <is>
          <t>Clinic</t>
        </is>
      </c>
      <c r="N49" s="38" t="inlineStr">
        <is>
          <t>ข้อ 13.3 Mock Infectious RxCU84</t>
        </is>
      </c>
      <c r="O49" s="39" t="n"/>
      <c r="P49" s="39" t="n"/>
    </row>
    <row r="50" ht="13.2" customHeight="1" s="49">
      <c r="A50" s="37" t="n">
        <v>48</v>
      </c>
      <c r="B50" s="38"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38" t="n"/>
      <c r="D50" s="38" t="inlineStr">
        <is>
          <t>หลีกเลี่ยงการรับประทานเนื้อหมูดิบหรือปรุงไม่สุก</t>
        </is>
      </c>
      <c r="E50" s="38" t="inlineStr">
        <is>
          <t>สวมรองเท้าทุกครั้งเมื่อออกจากบ้าน</t>
        </is>
      </c>
      <c r="F50" s="38" t="inlineStr">
        <is>
          <t>หลีกเลี่ยงการรับประทานปลาน้ำจืด</t>
        </is>
      </c>
      <c r="G50" s="38" t="inlineStr">
        <is>
          <t>ล้างมือหลังเข้าห้องน้ำเท่านั้น</t>
        </is>
      </c>
      <c r="H50" s="38" t="inlineStr">
        <is>
          <t>หลีกเลี่ยงการสัมผัสสุนัขและแมว</t>
        </is>
      </c>
      <c r="I50" s="37" t="inlineStr">
        <is>
          <t>1</t>
        </is>
      </c>
      <c r="J50" s="38"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8" t="n"/>
      <c r="L50" s="39" t="inlineStr">
        <is>
          <t>Parasitic infections</t>
        </is>
      </c>
      <c r="M50" s="39" t="inlineStr">
        <is>
          <t>Clinic</t>
        </is>
      </c>
      <c r="N50" s="38" t="inlineStr">
        <is>
          <t>ข้อ 13.4 Mock Infectious RxCU84</t>
        </is>
      </c>
      <c r="O50" s="39" t="n"/>
      <c r="P50" s="39" t="n"/>
    </row>
    <row r="51" ht="13.2" customHeight="1" s="49">
      <c r="A51" s="37" t="n">
        <v>49</v>
      </c>
      <c r="B51" s="38"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38" t="n"/>
      <c r="D51" s="38" t="inlineStr">
        <is>
          <t>รับประทานยาซ้ำในวันถัดไป</t>
        </is>
      </c>
      <c r="E51" s="38" t="inlineStr">
        <is>
          <t>รับประทานยาซ้ำหลัง 2 สัปดาห์</t>
        </is>
      </c>
      <c r="F51" s="38" t="inlineStr">
        <is>
          <t>สวมรองเท้าตลอดเวลา</t>
        </is>
      </c>
      <c r="G51" s="38" t="inlineStr">
        <is>
          <t>หลีกเลี่ยงการรับประทานเนื้อหมู</t>
        </is>
      </c>
      <c r="H51" s="38" t="inlineStr">
        <is>
          <t>หลีกเลี่ยงการรับประทานปลาน้ำจืด</t>
        </is>
      </c>
      <c r="I51" s="37" t="inlineStr">
        <is>
          <t>2</t>
        </is>
      </c>
      <c r="J51" s="38"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38" t="n"/>
      <c r="L51" s="39" t="inlineStr">
        <is>
          <t>Parasitic infections</t>
        </is>
      </c>
      <c r="M51" s="39" t="inlineStr">
        <is>
          <t>Clinic</t>
        </is>
      </c>
      <c r="N51" s="38" t="inlineStr">
        <is>
          <t>ข้อ 13.5 Mock Infectious RxCU84</t>
        </is>
      </c>
      <c r="O51" s="39" t="n"/>
      <c r="P51" s="39" t="n"/>
    </row>
    <row r="52" ht="13.2" customHeight="1" s="49">
      <c r="A52" s="37" t="n">
        <v>50</v>
      </c>
      <c r="B52" s="38"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38" t="n"/>
      <c r="D52" s="38" t="inlineStr">
        <is>
          <t>Primary infection จาก Varicella-Zoster Virus (VZV)</t>
        </is>
      </c>
      <c r="E52" s="38" t="inlineStr">
        <is>
          <t>Recurrent episode ของ Herpes Labialis จาก Herpes Simplex Virus type 1 (HSV-1)</t>
        </is>
      </c>
      <c r="F52" s="38" t="inlineStr">
        <is>
          <t>Genital Herpes จาก Herpes Simplex Virus type 2 (HSV-2)</t>
        </is>
      </c>
      <c r="G52" s="38" t="inlineStr">
        <is>
          <t>Impetigo จากการติดเชื้อ Staphylococcus aureus</t>
        </is>
      </c>
      <c r="H52" s="38" t="inlineStr">
        <is>
          <t>Common Warts จาก Human Papillomavirus (HPV)</t>
        </is>
      </c>
      <c r="I52" s="37" t="inlineStr">
        <is>
          <t>2</t>
        </is>
      </c>
      <c r="J52" s="38"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38" t="n"/>
      <c r="L52" s="39" t="inlineStr">
        <is>
          <t>HIV infection</t>
        </is>
      </c>
      <c r="M52" s="39" t="inlineStr">
        <is>
          <t>Clinic</t>
        </is>
      </c>
      <c r="N52" s="38" t="inlineStr">
        <is>
          <t>ข้อ 15.1 Mock Infectious RxCU84</t>
        </is>
      </c>
      <c r="O52" s="39" t="n"/>
      <c r="P52" s="39" t="n"/>
    </row>
    <row r="53" ht="13.2" customHeight="1" s="49">
      <c r="A53" s="37" t="n">
        <v>51</v>
      </c>
      <c r="B53" s="38"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38" t="n"/>
      <c r="D53" s="38" t="inlineStr">
        <is>
          <t>สามารถใช้ครีม Topical Corticosteroid ทาบริเวณแผลเพื่อลดอาการปวดแสบปวดร้อนได้ทันที</t>
        </is>
      </c>
      <c r="E53" s="38" t="inlineStr">
        <is>
          <t>หลีกเลี่ยงแสงแดด ความเครียด และการนอนดึก เนื่องจากเป็นปัจจัยกระตุ้นให้โรคกลับเป็นซ้ำ</t>
        </is>
      </c>
      <c r="F53" s="38" t="inlineStr">
        <is>
          <t>เมื่อแผลแห้งตกสะเก็ดแล้ว เชื้อไวรัสจะถูกกำจัดออกจากร่างกายจนหมด ไม่กลับมาเป็นอีก</t>
        </is>
      </c>
      <c r="G53" s="38" t="inlineStr">
        <is>
          <t>สามารถใช้ลิปมัน หรือภาชนะใส่อาหารร่วมกับผู้อื่นได้ตามปกติเพราะไม่มีการแพร่เชื้อทางสัมผัส</t>
        </is>
      </c>
      <c r="H53" s="38" t="inlineStr">
        <is>
          <t>หากแผลตกสะเก็ดช้า แนะนำให้แกะสะเก็ดออกเพื่อสะกิดตุ่มน้ำให้แห้งเร็วขึ้น</t>
        </is>
      </c>
      <c r="I53" s="37" t="inlineStr">
        <is>
          <t>2</t>
        </is>
      </c>
      <c r="J53" s="38"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38" t="n"/>
      <c r="L53" s="39" t="inlineStr">
        <is>
          <t>HIV infection</t>
        </is>
      </c>
      <c r="M53" s="39" t="inlineStr">
        <is>
          <t>Clinic</t>
        </is>
      </c>
      <c r="N53" s="38" t="inlineStr">
        <is>
          <t>ข้อ 15.2 Mock Infectious RxCU84</t>
        </is>
      </c>
      <c r="O53" s="39" t="n"/>
      <c r="P53" s="39" t="n"/>
    </row>
    <row r="54" ht="13.2" customHeight="1" s="49">
      <c r="A54" s="37" t="n">
        <v>52</v>
      </c>
      <c r="B54" s="38"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38" t="n"/>
      <c r="D54" s="38" t="inlineStr">
        <is>
          <t>เหมาะสมที่สุด: Acyclovir 5% cream / ห้ามใช้: Mupirocin ointment</t>
        </is>
      </c>
      <c r="E54" s="38" t="inlineStr">
        <is>
          <t>เหมาะสมที่สุด: Acyclovir 5% cream / ห้ามใช้: Topical Corticosteroid</t>
        </is>
      </c>
      <c r="F54" s="38" t="inlineStr">
        <is>
          <t>เหมาะสมที่สุด: Topical Corticosteroid / ห้ามใช้: Acyclovir 5% cream</t>
        </is>
      </c>
      <c r="G54" s="38" t="inlineStr">
        <is>
          <t>เหมาะสมที่สุด: Clotrimazole cream / ห้ามใช้: Topical Corticosteroid</t>
        </is>
      </c>
      <c r="H54" s="38" t="inlineStr">
        <is>
          <t>เหมาะสมที่สุด: Calamine lotion / ห้ามใช้: Docosanol cream</t>
        </is>
      </c>
      <c r="I54" s="37" t="inlineStr">
        <is>
          <t>2</t>
        </is>
      </c>
      <c r="J54" s="38"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38" t="n"/>
      <c r="L54" s="39" t="inlineStr">
        <is>
          <t>HIV infection</t>
        </is>
      </c>
      <c r="M54" s="39" t="inlineStr">
        <is>
          <t>Clinic</t>
        </is>
      </c>
      <c r="N54" s="38" t="inlineStr">
        <is>
          <t>ข้อ 15.3 Mock Infectious RxCU84</t>
        </is>
      </c>
      <c r="O54" s="39" t="n"/>
      <c r="P54" s="39" t="n"/>
    </row>
    <row r="55" ht="13.2" customHeight="1" s="49">
      <c r="A55" s="37" t="n">
        <v>53</v>
      </c>
      <c r="B55" s="38"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38" t="n"/>
      <c r="D55" s="38" t="inlineStr">
        <is>
          <t>ห้ามทานยา Acyclovir พร้อมกับ Losartan เด็ดขาด เพราะจะทำให้ความดันโลหิตลดต่ำลงอย่างรุนแรง</t>
        </is>
      </c>
      <c r="E55" s="38"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38" t="inlineStr">
        <is>
          <t>ยา Acyclovir อาจทำให้ระดับโพแทสเซียมในเลือดสูงขึ้น ควรหลีกเลี่ยงการทานกล้วยหรือส้มร่วมกับยา Losartan</t>
        </is>
      </c>
      <c r="G55" s="38" t="inlineStr">
        <is>
          <t>แนะนำให้หยุดยา HCTZ ชั่วคราวเป็นเวลา 7 วัน จนกว่าจะทานยา Acyclovir หมด เพื่อป้องกันตับอักเสบ</t>
        </is>
      </c>
      <c r="H55" s="38" t="inlineStr">
        <is>
          <t>ยา Acyclovir จะไปลดฤทธิ์ของยาความดันโลหิตทั้งสองตัว แนะนำให้วัดความดันโลหิตทุกวัน</t>
        </is>
      </c>
      <c r="I55" s="37" t="inlineStr">
        <is>
          <t>2</t>
        </is>
      </c>
      <c r="J55" s="38"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38" t="n"/>
      <c r="L55" s="39" t="inlineStr">
        <is>
          <t>HIV infection</t>
        </is>
      </c>
      <c r="M55" s="39" t="inlineStr">
        <is>
          <t>Clinic</t>
        </is>
      </c>
      <c r="N55" s="38" t="inlineStr">
        <is>
          <t>ข้อ 15.4 Mock Infectious RxCU84</t>
        </is>
      </c>
      <c r="O55" s="39" t="n"/>
      <c r="P55" s="39" t="n"/>
    </row>
    <row r="56" ht="13.2" customHeight="1" s="49">
      <c r="A56" s="37" t="n">
        <v>54</v>
      </c>
      <c r="B56" s="38"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38" t="n"/>
      <c r="D56" s="38" t="inlineStr">
        <is>
          <t>สามารถหอมแก้มหลานได้ทันที เพราะเมื่อตุ่มน้ำแตกออก เชื้อไวรัสจะถูกทำลายไปทั้งหมด</t>
        </is>
      </c>
      <c r="E56" s="38"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38"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38" t="inlineStr">
        <is>
          <t>เชื้อเริมสามารถแพร่ไปยังผู้อื่นได้เฉพาะผู้ที่มีภูมิคุ้มกันบกพร่องเท่านั้น เด็กวัย 2 ขวบมีภูมิคุ้มกันสูงจึงไม่ติดเชื้อแน่นอน</t>
        </is>
      </c>
      <c r="H56" s="38" t="inlineStr">
        <is>
          <t>แนะนำให้หลานสาวรับประทานยา Acyclovir 200 mg วันละครั้งล่วงหน้าเพื่อป้องกันการติดเชื้อ (Post-contact prophylaxis)</t>
        </is>
      </c>
      <c r="I56" s="37" t="inlineStr">
        <is>
          <t>3</t>
        </is>
      </c>
      <c r="J56" s="38"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38" t="n"/>
      <c r="L56" s="39" t="inlineStr">
        <is>
          <t>HIV infection</t>
        </is>
      </c>
      <c r="M56" s="39" t="inlineStr">
        <is>
          <t>Clinic</t>
        </is>
      </c>
      <c r="N56" s="38" t="inlineStr">
        <is>
          <t>ข้อ 15.5 Mock Infectious RxCU84</t>
        </is>
      </c>
      <c r="O56" s="39" t="n"/>
      <c r="P56" s="39" t="n"/>
    </row>
    <row r="57" ht="13.2" customHeight="1" s="49">
      <c r="A57" s="37" t="n">
        <v>55</v>
      </c>
      <c r="B57" s="38"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38" t="n"/>
      <c r="D57" s="38" t="inlineStr">
        <is>
          <t>Candidal intertrigo — เพราะมีผื่นแดงคัน</t>
        </is>
      </c>
      <c r="E57" s="38" t="inlineStr">
        <is>
          <t>Tinea pedis interdigital type — เพราะคันที่ง่ามนิ้วเท้า ผิวลอก ในคนที่สวมรองเท้าปิดนาน เหงื่อออกมาก</t>
        </is>
      </c>
      <c r="F57" s="38" t="inlineStr">
        <is>
          <t>Erythrasma — เพราะพบบ่อยที่ง่ามนิ้วเท้าเช่นกัน</t>
        </is>
      </c>
      <c r="G57" s="38" t="inlineStr">
        <is>
          <t>Contact dermatitis — เพราะเริ่มเป็นเฉียบพลันเมื่อวาน</t>
        </is>
      </c>
      <c r="H57" s="38" t="inlineStr">
        <is>
          <t>Psoriasis vulgaris — เพราะมีขุยสีเงินหนาตัว</t>
        </is>
      </c>
      <c r="I57" s="37" t="inlineStr">
        <is>
          <t>2</t>
        </is>
      </c>
      <c r="J57" s="38"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38" t="n"/>
      <c r="L57" s="39" t="inlineStr">
        <is>
          <t>HIV infection</t>
        </is>
      </c>
      <c r="M57" s="39" t="inlineStr">
        <is>
          <t>Clinic</t>
        </is>
      </c>
      <c r="N57" s="38" t="inlineStr">
        <is>
          <t>ข้อ 16.1 Mock Infectious RxCU84</t>
        </is>
      </c>
      <c r="O57" s="39" t="n"/>
      <c r="P57" s="39" t="n"/>
    </row>
    <row r="58" ht="13.2" customHeight="1" s="49">
      <c r="A58" s="37" t="n">
        <v>56</v>
      </c>
      <c r="B58" s="38"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38" t="n"/>
      <c r="D58" s="38" t="inlineStr">
        <is>
          <t>Wood's lamp — คาดว่าเรืองแสงสีเขียว</t>
        </is>
      </c>
      <c r="E58" s="38" t="inlineStr">
        <is>
          <t>Tzanck smear — คาดว่าพบ multinucleated giant cell</t>
        </is>
      </c>
      <c r="F58" s="38" t="inlineStr">
        <is>
          <t>KOH preparation จากบริเวณขุยที่ผื่น — คาดว่าพบ septate branching hyphae</t>
        </is>
      </c>
      <c r="G58" s="38" t="inlineStr">
        <is>
          <t>Gram stain — คาดว่าพบ gram-positive cocci</t>
        </is>
      </c>
      <c r="H58" s="38" t="inlineStr">
        <is>
          <t>Dark-field microscopy — คาดว่าพบ motile spirochetes</t>
        </is>
      </c>
      <c r="I58" s="37" t="inlineStr">
        <is>
          <t>3</t>
        </is>
      </c>
      <c r="J58" s="38"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38" t="n"/>
      <c r="L58" s="39" t="inlineStr">
        <is>
          <t>HIV infection</t>
        </is>
      </c>
      <c r="M58" s="39" t="inlineStr">
        <is>
          <t>Clinic</t>
        </is>
      </c>
      <c r="N58" s="38" t="inlineStr">
        <is>
          <t>ข้อ 16.2 Mock Infectious RxCU84</t>
        </is>
      </c>
      <c r="O58" s="39" t="n"/>
      <c r="P58" s="39" t="n"/>
    </row>
    <row r="59" ht="13.2" customHeight="1" s="49">
      <c r="A59" s="37" t="n">
        <v>57</v>
      </c>
      <c r="B59" s="38"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38" t="n"/>
      <c r="D59" s="38" t="inlineStr">
        <is>
          <t>Itraconazole 200 มก. รับประทานวันละครั้ง นาน 7 วัน</t>
        </is>
      </c>
      <c r="E59" s="38" t="inlineStr">
        <is>
          <t>Terbinafine 1% cream ทาวันละครั้ง นาน 2-4 สัปดาห์</t>
        </is>
      </c>
      <c r="F59" s="38" t="inlineStr">
        <is>
          <t>Prednisolone cream ทาวันละ 2 ครั้ง นาน 1 สัปดาห์</t>
        </is>
      </c>
      <c r="G59" s="38" t="inlineStr">
        <is>
          <t>Ketoconazole 200 มก. รับประทานวันละครั้ง นาน 2-4 สัปดาห์</t>
        </is>
      </c>
      <c r="H59" s="38" t="inlineStr">
        <is>
          <t>Griseofulvin 500 มก. รับประทานวันละ 1 ครั้ง นาน 4-6 สัปดาห์</t>
        </is>
      </c>
      <c r="I59" s="37" t="inlineStr">
        <is>
          <t>2</t>
        </is>
      </c>
      <c r="J59" s="38"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38" t="n"/>
      <c r="L59" s="39" t="inlineStr">
        <is>
          <t>HIV infection</t>
        </is>
      </c>
      <c r="M59" s="39" t="inlineStr">
        <is>
          <t>Clinic</t>
        </is>
      </c>
      <c r="N59" s="38" t="inlineStr">
        <is>
          <t>ข้อ 16.3 Mock Infectious RxCU84</t>
        </is>
      </c>
      <c r="O59" s="39" t="n"/>
      <c r="P59" s="39" t="n"/>
    </row>
    <row r="60" ht="13.2" customHeight="1" s="49">
      <c r="A60" s="37" t="n">
        <v>58</v>
      </c>
      <c r="B60" s="38"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38" t="n"/>
      <c r="D60" s="38" t="inlineStr">
        <is>
          <t>เช็ดเท้าให้แห้งสนิทโดยเฉพาะซอกนิ้วเท้าหลังอาบน้ำทุกครั้ง</t>
        </is>
      </c>
      <c r="E60" s="38" t="inlineStr">
        <is>
          <t>สวมถุงเท้าชนิดดูดซับความชื้นได้ดี และเปลี่ยนถุงเท้าบ่อยๆ</t>
        </is>
      </c>
      <c r="F60" s="38" t="inlineStr">
        <is>
          <t>ใช้แป้งโรยเท้า/รองเท้า/ถุงเท้าที่ผสมยาต้านเชื้อราเป็นประจำเพื่อลดการกลับเป็นซ้ำ</t>
        </is>
      </c>
      <c r="G60" s="38" t="inlineStr">
        <is>
          <t>ทายาต่อเนื่องจนกว่าอาการคันจะหายไป แล้วหยุดยาได้ทันที</t>
        </is>
      </c>
      <c r="H60" s="38" t="inlineStr">
        <is>
          <t>หลีกเลี่ยงการสวมใส่รองเท้าที่คับหรืออับชื้นเกินไป</t>
        </is>
      </c>
      <c r="I60" s="37" t="inlineStr">
        <is>
          <t>4</t>
        </is>
      </c>
      <c r="J60" s="38"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38" t="n"/>
      <c r="L60" s="39" t="inlineStr">
        <is>
          <t>HIV infection</t>
        </is>
      </c>
      <c r="M60" s="39" t="inlineStr">
        <is>
          <t>Clinic</t>
        </is>
      </c>
      <c r="N60" s="38" t="inlineStr">
        <is>
          <t>ข้อ 16.4 Mock Infectious RxCU84</t>
        </is>
      </c>
      <c r="O60" s="39" t="n"/>
      <c r="P60" s="39" t="n"/>
    </row>
    <row r="61" ht="13.2" customHeight="1" s="49">
      <c r="A61" s="37" t="n">
        <v>59</v>
      </c>
      <c r="B61" s="38"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38" t="n"/>
      <c r="D61" s="38" t="inlineStr">
        <is>
          <t>เพิ่มความถี่การทา terbinafine cream เป็นวันละ 3 ครั้ง</t>
        </is>
      </c>
      <c r="E61" s="38" t="inlineStr">
        <is>
          <t>เปลี่ยนเป็น topical steroid ร่วมกับ antifungal cream เดิม</t>
        </is>
      </c>
      <c r="F61" s="38" t="inlineStr">
        <is>
          <t>เปลี่ยนเป็น oral antifungal เนื่องจากเข้าลักษณะ moccasin-type tinea pedis ที่ตอบสนองต่อยาทาไม่ดี</t>
        </is>
      </c>
      <c r="G61" s="38" t="inlineStr">
        <is>
          <t>หยุดยาทาทันทีเพราะน่าจะเป็นการแพ้ยา</t>
        </is>
      </c>
      <c r="H61" s="38" t="inlineStr">
        <is>
          <t>เปลี่ยนเป็นยาทา Ketoconazole cream ทาร่วมกับ Clotrimazole powder</t>
        </is>
      </c>
      <c r="I61" s="37" t="inlineStr">
        <is>
          <t>3</t>
        </is>
      </c>
      <c r="J61" s="38"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38" t="n"/>
      <c r="L61" s="39" t="inlineStr">
        <is>
          <t>HIV infection</t>
        </is>
      </c>
      <c r="M61" s="39" t="inlineStr">
        <is>
          <t>Clinic</t>
        </is>
      </c>
      <c r="N61" s="38" t="inlineStr">
        <is>
          <t>ข้อ 16.5 Mock Infectious RxCU84</t>
        </is>
      </c>
      <c r="O61" s="39" t="n"/>
      <c r="P61" s="39" t="n"/>
    </row>
    <row r="62" ht="13.2" customHeight="1" s="49">
      <c r="A62" s="37" t="n">
        <v>60</v>
      </c>
      <c r="B62" s="38" t="inlineStr">
        <is>
          <t>Sulfonamide เป็น competitive antagonist ของสารใด</t>
        </is>
      </c>
      <c r="C62" s="38" t="n"/>
      <c r="D62" s="38" t="inlineStr">
        <is>
          <t>PABA</t>
        </is>
      </c>
      <c r="E62" s="38" t="inlineStr">
        <is>
          <t>PAS</t>
        </is>
      </c>
      <c r="F62" s="38" t="inlineStr">
        <is>
          <t>Folic acid</t>
        </is>
      </c>
      <c r="G62" s="38" t="inlineStr">
        <is>
          <t>Vitamin B5</t>
        </is>
      </c>
      <c r="H62" s="38" t="inlineStr">
        <is>
          <t>THF</t>
        </is>
      </c>
      <c r="I62" s="37" t="inlineStr">
        <is>
          <t>2</t>
        </is>
      </c>
      <c r="J62" s="38"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38" t="n"/>
      <c r="L62" s="39" t="inlineStr">
        <is>
          <t>HIV infection</t>
        </is>
      </c>
      <c r="M62" s="39" t="inlineStr">
        <is>
          <t>Clinic</t>
        </is>
      </c>
      <c r="N62" s="38" t="inlineStr">
        <is>
          <t>ข้อ 1 Pharma Plus เล่มม่วง (เฉลยข้อ ข)</t>
        </is>
      </c>
      <c r="O62" s="39" t="n"/>
      <c r="P62" s="39" t="n"/>
    </row>
    <row r="63" ht="13.2" customHeight="1" s="49">
      <c r="A63" s="37" t="n">
        <v>61</v>
      </c>
      <c r="B63"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38" t="n"/>
      <c r="D63" s="38" t="inlineStr">
        <is>
          <t>Pityriasis versicolor</t>
        </is>
      </c>
      <c r="E63" s="38" t="inlineStr">
        <is>
          <t>Candidiasis</t>
        </is>
      </c>
      <c r="F63" s="38" t="inlineStr">
        <is>
          <t>Psoriasis</t>
        </is>
      </c>
      <c r="G63" s="38" t="inlineStr">
        <is>
          <t>Tinea pedis</t>
        </is>
      </c>
      <c r="H63" s="38" t="inlineStr">
        <is>
          <t>Tinea corporis</t>
        </is>
      </c>
      <c r="I63" s="37" t="inlineStr">
        <is>
          <t>2</t>
        </is>
      </c>
      <c r="J63" s="38"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38" t="n"/>
      <c r="L63" s="39" t="inlineStr">
        <is>
          <t>HIV infection</t>
        </is>
      </c>
      <c r="M63" s="39" t="inlineStr">
        <is>
          <t>Clinic</t>
        </is>
      </c>
      <c r="N63" s="38" t="inlineStr">
        <is>
          <t>ข้อ 1 Pharma Plus เล่มม่วง (เฉลยข้อ ข)</t>
        </is>
      </c>
      <c r="O63" s="39" t="n"/>
      <c r="P63" s="39" t="n"/>
    </row>
    <row r="64" ht="13.2" customHeight="1" s="49">
      <c r="A64" s="37" t="n">
        <v>62</v>
      </c>
      <c r="B64" s="38"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38" t="n"/>
      <c r="D64" s="38" t="inlineStr">
        <is>
          <t>เริ่มใช้ GPO-vir ทันที</t>
        </is>
      </c>
      <c r="E64" s="38" t="inlineStr">
        <is>
          <t>เริ่มให้ GPO-vir เมื่อ CD4 &lt; 200 cell/mm³</t>
        </is>
      </c>
      <c r="F64" s="38" t="inlineStr">
        <is>
          <t>เริ่ม GPO-vir เมื่ออายุครรภ์ 28 สัปดาห์</t>
        </is>
      </c>
      <c r="G64" s="38" t="inlineStr">
        <is>
          <t>เริ่ม AZT ทันทีเมื่ออายุครรภ์ 28 สัปดาห์</t>
        </is>
      </c>
      <c r="H64" s="38" t="inlineStr">
        <is>
          <t>เริ่มให้ TDF + 3TC + EFV ทันที</t>
        </is>
      </c>
      <c r="I64" s="37" t="inlineStr">
        <is>
          <t>2</t>
        </is>
      </c>
      <c r="J64" s="38"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38" t="n"/>
      <c r="L64" s="39" t="inlineStr">
        <is>
          <t>HIV infection</t>
        </is>
      </c>
      <c r="M64" s="39" t="inlineStr">
        <is>
          <t>Clinic</t>
        </is>
      </c>
      <c r="N64" s="38" t="inlineStr">
        <is>
          <t>ข้อ 1 Pharma Plus เล่มม่วง (เฉลยข้อ ข)</t>
        </is>
      </c>
      <c r="O64" s="39" t="n"/>
      <c r="P64" s="39" t="n"/>
    </row>
    <row r="65" ht="13.2" customHeight="1" s="49">
      <c r="A65" s="37" t="n">
        <v>63</v>
      </c>
      <c r="B65" s="38"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38" t="n"/>
      <c r="D65" s="38" t="inlineStr">
        <is>
          <t>พยาธิตัวตืด</t>
        </is>
      </c>
      <c r="E65" s="38" t="inlineStr">
        <is>
          <t>พยาธิปากขอ</t>
        </is>
      </c>
      <c r="F65" s="38" t="inlineStr">
        <is>
          <t>พยาธิเส้นด้าย</t>
        </is>
      </c>
      <c r="G65" s="38" t="inlineStr">
        <is>
          <t>พยาธิใบไม้</t>
        </is>
      </c>
      <c r="H65" s="38" t="inlineStr">
        <is>
          <t>พยาธิเท้าช้าง</t>
        </is>
      </c>
      <c r="I65" s="37" t="inlineStr">
        <is>
          <t>2</t>
        </is>
      </c>
      <c r="J65" s="38"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38" t="n"/>
      <c r="L65" s="39" t="inlineStr">
        <is>
          <t>Parasitic infections</t>
        </is>
      </c>
      <c r="M65" s="39" t="inlineStr">
        <is>
          <t>Clinic</t>
        </is>
      </c>
      <c r="N65" s="38" t="inlineStr">
        <is>
          <t>ข้อ 1 Pharma Plus เล่มม่วง (เฉลยข้อ ข)</t>
        </is>
      </c>
      <c r="O65" s="39" t="n"/>
      <c r="P65" s="39" t="n"/>
    </row>
    <row r="66" ht="13.2" customHeight="1" s="49">
      <c r="A66" s="37" t="n">
        <v>64</v>
      </c>
      <c r="B66" s="38" t="inlineStr">
        <is>
          <t>ยาทาสิวที่เป็น antibiotic</t>
        </is>
      </c>
      <c r="C66" s="38" t="n"/>
      <c r="D66" s="38" t="inlineStr">
        <is>
          <t>Clindamycin</t>
        </is>
      </c>
      <c r="E66" s="38" t="inlineStr">
        <is>
          <t>Erythromycin</t>
        </is>
      </c>
      <c r="F66" s="38" t="inlineStr">
        <is>
          <t>Tretinoin</t>
        </is>
      </c>
      <c r="G66" s="38" t="inlineStr">
        <is>
          <t>ก ข</t>
        </is>
      </c>
      <c r="H66" s="38" t="inlineStr">
        <is>
          <t>ก ข ค</t>
        </is>
      </c>
      <c r="I66" s="37" t="inlineStr">
        <is>
          <t>3</t>
        </is>
      </c>
      <c r="J66" s="38"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38" t="n"/>
      <c r="L66" s="39" t="inlineStr">
        <is>
          <t>HIV infection</t>
        </is>
      </c>
      <c r="M66" s="39" t="inlineStr">
        <is>
          <t>Clinic</t>
        </is>
      </c>
      <c r="N66" s="38" t="inlineStr">
        <is>
          <t>ข้อ 2 Pharma Plus เล่มม่วง (เฉลยข้อ ค)</t>
        </is>
      </c>
      <c r="O66" s="39" t="n"/>
      <c r="P66" s="39" t="n"/>
    </row>
    <row r="67" ht="13.2" customHeight="1" s="49">
      <c r="A67" s="37" t="n">
        <v>65</v>
      </c>
      <c r="B67"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38" t="n"/>
      <c r="D67" s="38" t="inlineStr">
        <is>
          <t>Trichophyton rubrum</t>
        </is>
      </c>
      <c r="E67" s="38" t="inlineStr">
        <is>
          <t>Epidermophyton floccousm</t>
        </is>
      </c>
      <c r="F67" s="38" t="inlineStr">
        <is>
          <t>Microsporum gypseum</t>
        </is>
      </c>
      <c r="G67" s="38" t="inlineStr">
        <is>
          <t>Malassezia furfur</t>
        </is>
      </c>
      <c r="H67" s="38" t="inlineStr">
        <is>
          <t>Candida albicans</t>
        </is>
      </c>
      <c r="I67" s="37" t="inlineStr">
        <is>
          <t>3</t>
        </is>
      </c>
      <c r="J67" s="38"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38" t="n"/>
      <c r="L67" s="39" t="inlineStr">
        <is>
          <t>HIV infection</t>
        </is>
      </c>
      <c r="M67" s="39" t="inlineStr">
        <is>
          <t>Clinic</t>
        </is>
      </c>
      <c r="N67" s="38" t="inlineStr">
        <is>
          <t>ข้อ 2 Pharma Plus เล่มม่วง (เฉลยข้อ ค)</t>
        </is>
      </c>
      <c r="O67" s="39" t="n"/>
      <c r="P67" s="39" t="n"/>
    </row>
    <row r="68" ht="13.2" customHeight="1" s="49">
      <c r="A68" s="37" t="n">
        <v>66</v>
      </c>
      <c r="B68" s="38" t="inlineStr">
        <is>
          <t>N3 หรือ Azido group จากโครงสร้างของ AZT มีผลทำให้เกิดสิ่งใด</t>
        </is>
      </c>
      <c r="C68" s="38" t="n"/>
      <c r="D68" s="38" t="inlineStr">
        <is>
          <t>เพิ่มค่าครึ่งชีวิตให้ยาวขึ้น</t>
        </is>
      </c>
      <c r="E68" s="38" t="inlineStr">
        <is>
          <t>เพิ่มการดูดซึม</t>
        </is>
      </c>
      <c r="F68" s="38" t="inlineStr">
        <is>
          <t>เพิ่มการออกฤทธิ์</t>
        </is>
      </c>
      <c r="G68" s="38" t="inlineStr">
        <is>
          <t>มีผลต่อการตั้งสูตรตำรับ</t>
        </is>
      </c>
      <c r="H68" s="38" t="inlineStr">
        <is>
          <t>เพิ่มความสามารถในการจับกับโปรตีน albumin</t>
        </is>
      </c>
      <c r="I68" s="37" t="inlineStr">
        <is>
          <t>3</t>
        </is>
      </c>
      <c r="J68" s="38"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38" t="n"/>
      <c r="L68" s="39" t="inlineStr">
        <is>
          <t>HIV infection</t>
        </is>
      </c>
      <c r="M68" s="39" t="inlineStr">
        <is>
          <t>Clinic</t>
        </is>
      </c>
      <c r="N68" s="38" t="inlineStr">
        <is>
          <t>ข้อ 2 Pharma Plus เล่มม่วง (เฉลยข้อ ค)</t>
        </is>
      </c>
      <c r="O68" s="39" t="n"/>
      <c r="P68" s="39" t="n"/>
    </row>
    <row r="69" ht="13.2" customHeight="1" s="49">
      <c r="A69" s="37" t="n">
        <v>67</v>
      </c>
      <c r="B69" s="38"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38" t="n"/>
      <c r="D69" s="38" t="inlineStr">
        <is>
          <t>Praziquantel 5-25 mg/kg/day po once</t>
        </is>
      </c>
      <c r="E69" s="38" t="inlineStr">
        <is>
          <t>Niclosamide 2 g single dose</t>
        </is>
      </c>
      <c r="F69" s="38" t="inlineStr">
        <is>
          <t>Albendazole 400 mg single dose</t>
        </is>
      </c>
      <c r="G69" s="38" t="inlineStr">
        <is>
          <t>Mebendazole 500 mg single dose</t>
        </is>
      </c>
      <c r="H69" s="38" t="inlineStr">
        <is>
          <t>ได้ทั้งข้อ ก และ ข้อ ข</t>
        </is>
      </c>
      <c r="I69" s="37" t="inlineStr">
        <is>
          <t>3</t>
        </is>
      </c>
      <c r="J69" s="3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38" t="n"/>
      <c r="L69" s="39" t="inlineStr">
        <is>
          <t>Parasitic infections</t>
        </is>
      </c>
      <c r="M69" s="39" t="inlineStr">
        <is>
          <t>Clinic</t>
        </is>
      </c>
      <c r="N69" s="38" t="inlineStr">
        <is>
          <t>ข้อ 2 Pharma Plus เล่มม่วง (เฉลยข้อ ค)</t>
        </is>
      </c>
      <c r="O69" s="39" t="n"/>
      <c r="P69" s="39" t="n"/>
    </row>
    <row r="70" ht="13.2" customHeight="1" s="49">
      <c r="A70" s="37" t="n">
        <v>68</v>
      </c>
      <c r="B70" s="38" t="inlineStr">
        <is>
          <t>การกินยากลุ่ม quinolone ร่วมกับนมมีผลอย่างไร</t>
        </is>
      </c>
      <c r="C70" s="38" t="n"/>
      <c r="D70" s="38" t="inlineStr">
        <is>
          <t>เพิ่มการดูดซึมเพราะนมมันจะไป ต่อเยื่อบุทางเดินอาหาร ทำให้การดูดซึมง่ายขึ้น</t>
        </is>
      </c>
      <c r="E70" s="38" t="inlineStr">
        <is>
          <t>ลดการดูดซึม เพราะนมมันจะไป ต่อเยื่อบุทางเดินอาหาร ทำให้การดูดซึมยากขึ้น</t>
        </is>
      </c>
      <c r="F70" s="38" t="inlineStr">
        <is>
          <t>เพิ่มการดูดซึม เพราะ นมมันไป chelate กับยาทำให้การละลายเพิ่มขึ้น</t>
        </is>
      </c>
      <c r="G70" s="38" t="inlineStr">
        <is>
          <t>ลดการดูดซึม เพราะ นมมันไป chelate กับยาทำให้การละลายลดลง</t>
        </is>
      </c>
      <c r="H70" s="38" t="inlineStr">
        <is>
          <t>นมไม่มีผลต่อการดูดซึม</t>
        </is>
      </c>
      <c r="I70" s="37" t="inlineStr">
        <is>
          <t>4</t>
        </is>
      </c>
      <c r="J70" s="38"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38" t="n"/>
      <c r="L70" s="39" t="inlineStr">
        <is>
          <t>HIV infection</t>
        </is>
      </c>
      <c r="M70" s="39" t="inlineStr">
        <is>
          <t>Clinic</t>
        </is>
      </c>
      <c r="N70" s="38" t="inlineStr">
        <is>
          <t>ข้อ 3 Pharma Plus เล่มม่วง (เฉลยข้อ ง)</t>
        </is>
      </c>
      <c r="O70" s="39" t="n"/>
      <c r="P70" s="39" t="n"/>
    </row>
    <row r="71" ht="13.2" customHeight="1" s="49">
      <c r="A71" s="37" t="n">
        <v>69</v>
      </c>
      <c r="B71"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38" t="n"/>
      <c r="D71" s="38" t="inlineStr">
        <is>
          <t>Nystatin</t>
        </is>
      </c>
      <c r="E71" s="38" t="inlineStr">
        <is>
          <t>Griseofulvin</t>
        </is>
      </c>
      <c r="F71" s="38" t="inlineStr">
        <is>
          <t>Clotrimazole</t>
        </is>
      </c>
      <c r="G71" s="38" t="inlineStr">
        <is>
          <t>Itraconazole</t>
        </is>
      </c>
      <c r="H71" s="38" t="inlineStr">
        <is>
          <t>Whitfield ointment</t>
        </is>
      </c>
      <c r="I71" s="37" t="inlineStr">
        <is>
          <t>4</t>
        </is>
      </c>
      <c r="J71" s="38"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38" t="n"/>
      <c r="L71" s="39" t="inlineStr">
        <is>
          <t>HIV infection</t>
        </is>
      </c>
      <c r="M71" s="39" t="inlineStr">
        <is>
          <t>Clinic</t>
        </is>
      </c>
      <c r="N71" s="38" t="inlineStr">
        <is>
          <t>ข้อ 3 Pharma Plus เล่มม่วง (เฉลยข้อ ง)</t>
        </is>
      </c>
      <c r="O71" s="39" t="n"/>
      <c r="P71" s="39" t="n"/>
    </row>
    <row r="72" ht="13.2" customHeight="1" s="49">
      <c r="A72" s="37" t="n">
        <v>70</v>
      </c>
      <c r="B72" s="38" t="inlineStr">
        <is>
          <t>ยา ARV ตัวใดไม่ควรใช้ในหญิงตั้งครรภ์ ไตรมาสที่ 3</t>
        </is>
      </c>
      <c r="C72" s="38" t="n"/>
      <c r="D72" s="38" t="inlineStr">
        <is>
          <t>Efavirenz</t>
        </is>
      </c>
      <c r="E72" s="38" t="inlineStr">
        <is>
          <t>Stavudine</t>
        </is>
      </c>
      <c r="F72" s="38" t="inlineStr">
        <is>
          <t>Nevirapine</t>
        </is>
      </c>
      <c r="G72" s="38" t="inlineStr">
        <is>
          <t>Lamivudine</t>
        </is>
      </c>
      <c r="H72" s="38" t="inlineStr">
        <is>
          <t>ไม่มีข้อใดถูก</t>
        </is>
      </c>
      <c r="I72" s="37" t="inlineStr">
        <is>
          <t>4</t>
        </is>
      </c>
      <c r="J72" s="38"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38" t="n"/>
      <c r="L72" s="39" t="inlineStr">
        <is>
          <t>HIV infection</t>
        </is>
      </c>
      <c r="M72" s="39" t="inlineStr">
        <is>
          <t>Clinic</t>
        </is>
      </c>
      <c r="N72" s="38" t="inlineStr">
        <is>
          <t>ข้อ 3 Pharma Plus เล่มม่วง (เฉลยข้อ ง)</t>
        </is>
      </c>
      <c r="O72" s="39" t="n"/>
      <c r="P72" s="39" t="n"/>
    </row>
    <row r="73" ht="13.2" customHeight="1" s="49">
      <c r="A73" s="37" t="n">
        <v>71</v>
      </c>
      <c r="B73" s="38"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38" t="n"/>
      <c r="D73" s="38" t="inlineStr">
        <is>
          <t>ใช้รักษาการติดเชื้อพยาธิตัวกลมไม่ได้ผล</t>
        </is>
      </c>
      <c r="E73" s="38" t="inlineStr">
        <is>
          <t>ออกฤทธิ์เป็น cestocidal</t>
        </is>
      </c>
      <c r="F73" s="38" t="inlineStr">
        <is>
          <t>ฆ่าไข่พยาธิ (ovicide)</t>
        </is>
      </c>
      <c r="G73" s="38" t="inlineStr">
        <is>
          <t>ใช้รักษาการติดเชื้อพยาธิใบไม้ในตับได้</t>
        </is>
      </c>
      <c r="H73" s="38" t="inlineStr">
        <is>
          <t>ทำให้ง่วงนอน</t>
        </is>
      </c>
      <c r="I73" s="37" t="inlineStr">
        <is>
          <t>4</t>
        </is>
      </c>
      <c r="J73" s="38"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38" t="n"/>
      <c r="L73" s="39" t="inlineStr">
        <is>
          <t>Parasitic infections</t>
        </is>
      </c>
      <c r="M73" s="39" t="inlineStr">
        <is>
          <t>Clinic</t>
        </is>
      </c>
      <c r="N73" s="38" t="inlineStr">
        <is>
          <t>ข้อ 3 Pharma Plus เล่มม่วง (เฉลยข้อ ง)</t>
        </is>
      </c>
      <c r="O73" s="39" t="n"/>
      <c r="P73" s="39" t="n"/>
    </row>
    <row r="74" ht="13.2" customHeight="1" s="49">
      <c r="A74" s="37" t="n">
        <v>72</v>
      </c>
      <c r="B74" s="38" t="inlineStr">
        <is>
          <t>ยา tetracycline เมื่อหมดอายุแล้วรับประทานจะทำให้เกิดอาการอะไร</t>
        </is>
      </c>
      <c r="C74" s="38" t="n"/>
      <c r="D74" s="38" t="inlineStr">
        <is>
          <t>Fanconi-like syndrome</t>
        </is>
      </c>
      <c r="E74" s="38" t="inlineStr">
        <is>
          <t>Megaloblastic anemia</t>
        </is>
      </c>
      <c r="F74" s="38" t="inlineStr">
        <is>
          <t>Pyogenic granuloma</t>
        </is>
      </c>
      <c r="G74" s="38" t="inlineStr">
        <is>
          <t>Dress syndrome</t>
        </is>
      </c>
      <c r="H74" s="38" t="inlineStr">
        <is>
          <t>Stevens-Johnson syndrome</t>
        </is>
      </c>
      <c r="I74" s="37" t="inlineStr">
        <is>
          <t>1</t>
        </is>
      </c>
      <c r="J74" s="38"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38" t="n"/>
      <c r="L74" s="39" t="inlineStr">
        <is>
          <t>HIV infection</t>
        </is>
      </c>
      <c r="M74" s="39" t="inlineStr">
        <is>
          <t>Clinic</t>
        </is>
      </c>
      <c r="N74" s="38" t="inlineStr">
        <is>
          <t>ข้อ 4 Pharma Plus เล่มม่วง (เฉลยข้อ ก)</t>
        </is>
      </c>
      <c r="O74" s="39" t="n"/>
      <c r="P74" s="39" t="n"/>
    </row>
    <row r="75" ht="13.2" customHeight="1" s="49">
      <c r="A75" s="37" t="n">
        <v>73</v>
      </c>
      <c r="B75" s="38"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38" t="n"/>
      <c r="D75" s="38" t="inlineStr">
        <is>
          <t>Tinea capitis</t>
        </is>
      </c>
      <c r="E75" s="38" t="inlineStr">
        <is>
          <t>Tinea corporis</t>
        </is>
      </c>
      <c r="F75" s="38" t="inlineStr">
        <is>
          <t>Tinea cruris</t>
        </is>
      </c>
      <c r="G75" s="38" t="inlineStr">
        <is>
          <t>Tinea faciei</t>
        </is>
      </c>
      <c r="H75" s="38" t="inlineStr">
        <is>
          <t>Tinea pedis</t>
        </is>
      </c>
      <c r="I75" s="37" t="inlineStr">
        <is>
          <t>1</t>
        </is>
      </c>
      <c r="J75" s="38"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38" t="n"/>
      <c r="L75" s="39" t="inlineStr">
        <is>
          <t>HIV infection</t>
        </is>
      </c>
      <c r="M75" s="39" t="inlineStr">
        <is>
          <t>Clinic</t>
        </is>
      </c>
      <c r="N75" s="38" t="inlineStr">
        <is>
          <t>ข้อ 4 Pharma Plus เล่มม่วง (เฉลยข้อ ก)</t>
        </is>
      </c>
      <c r="O75" s="39" t="n"/>
      <c r="P75" s="39" t="n"/>
    </row>
    <row r="76" ht="13.2" customHeight="1" s="49">
      <c r="A76" s="37" t="n">
        <v>74</v>
      </c>
      <c r="B76" s="38" t="inlineStr">
        <is>
          <t>หากหญิงตั้งครรภ์รายนี้ได้รับยาตามสูตรที่แนะนำตั้งแต่เริ่มแรก เมื่อหญิงตั้งครรภ์ HIV ปวดท้องคลอดจะให้ยาอย่างไร</t>
        </is>
      </c>
      <c r="C76" s="38" t="n"/>
      <c r="D76" s="38" t="inlineStr">
        <is>
          <t>AZT q 3 hrs</t>
        </is>
      </c>
      <c r="E76" s="38" t="inlineStr">
        <is>
          <t>NVP q 3 hrs</t>
        </is>
      </c>
      <c r="F76" s="38" t="inlineStr">
        <is>
          <t>AZT OD + NVP q 3 hrs</t>
        </is>
      </c>
      <c r="G76" s="38" t="inlineStr">
        <is>
          <t>AZT q 3 hrs + NVP OD</t>
        </is>
      </c>
      <c r="H76" s="38" t="inlineStr">
        <is>
          <t>AZT + NVP q 3 hrs</t>
        </is>
      </c>
      <c r="I76" s="37" t="inlineStr">
        <is>
          <t>1</t>
        </is>
      </c>
      <c r="J76" s="38"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38" t="n"/>
      <c r="L76" s="39" t="inlineStr">
        <is>
          <t>HIV infection</t>
        </is>
      </c>
      <c r="M76" s="39" t="inlineStr">
        <is>
          <t>Clinic</t>
        </is>
      </c>
      <c r="N76" s="38" t="inlineStr">
        <is>
          <t>ข้อ 4 Pharma Plus เล่มม่วง (เฉลยข้อ ก)</t>
        </is>
      </c>
      <c r="O76" s="39" t="n"/>
      <c r="P76" s="39" t="n"/>
    </row>
    <row r="77" ht="13.2" customHeight="1" s="49">
      <c r="A77" s="37" t="n">
        <v>75</v>
      </c>
      <c r="B77" s="38"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38" t="n"/>
      <c r="D77" s="38" t="inlineStr">
        <is>
          <t>เคี้ยวยาให้ละเอียดก่อนกลืน</t>
        </is>
      </c>
      <c r="E77" s="38" t="inlineStr">
        <is>
          <t>กินยาระบายร่วมด้วย โดยกินหลัง Niclosamide 2 ชั่วโมง เพื่อป้องกัน Cysticercosis</t>
        </is>
      </c>
      <c r="F77" s="38" t="inlineStr">
        <is>
          <t>หลีกเลี่ยง alcohol ทั้งขณะกินยาหรือหลังกิน 1 วัน</t>
        </is>
      </c>
      <c r="G77" s="38" t="inlineStr">
        <is>
          <t>อาการข้างเคียง คือ คลื่นไส้ อาเจียน ถ่ายท้อง ไม่สบายท้อง</t>
        </is>
      </c>
      <c r="H77" s="38" t="inlineStr">
        <is>
          <t>Niclosamide ถูกดูดซึมในลำไส้ได้ดี</t>
        </is>
      </c>
      <c r="I77" s="37" t="inlineStr">
        <is>
          <t>1</t>
        </is>
      </c>
      <c r="J77" s="38"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38" t="n"/>
      <c r="L77" s="39" t="inlineStr">
        <is>
          <t>Parasitic infections</t>
        </is>
      </c>
      <c r="M77" s="39" t="inlineStr">
        <is>
          <t>Clinic</t>
        </is>
      </c>
      <c r="N77" s="38" t="inlineStr">
        <is>
          <t>ข้อ 4 Pharma Plus เล่มม่วง (เฉลยข้อ ก)</t>
        </is>
      </c>
      <c r="O77" s="39" t="n"/>
      <c r="P77" s="39" t="n"/>
    </row>
    <row r="78" ht="13.2" customHeight="1" s="49">
      <c r="A78" s="37" t="n">
        <v>76</v>
      </c>
      <c r="B78" s="38" t="inlineStr">
        <is>
          <t>ยาในกลุ่ม quinolone มีกลไกการออกฤทธิ์เป็นอย่างไร</t>
        </is>
      </c>
      <c r="C78" s="38" t="n"/>
      <c r="D78" s="38" t="inlineStr">
        <is>
          <t>ขัดขวางการสร้างผนังเซลล์</t>
        </is>
      </c>
      <c r="E78" s="38" t="inlineStr">
        <is>
          <t>ขัดขวางการสร้างผนังหุ้มเซลล์</t>
        </is>
      </c>
      <c r="F78" s="38" t="inlineStr">
        <is>
          <t>ขัดขวางการสร้าง folic acid</t>
        </is>
      </c>
      <c r="G78" s="38" t="inlineStr">
        <is>
          <t>ขัดขวางการสังเคราะห์ nucleic acid</t>
        </is>
      </c>
      <c r="H78" s="38" t="inlineStr">
        <is>
          <t>Meropenem 1 g IV Q8H</t>
        </is>
      </c>
      <c r="I78" s="37" t="inlineStr">
        <is>
          <t>3</t>
        </is>
      </c>
      <c r="J78" s="3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38" t="n"/>
      <c r="L78" s="39" t="inlineStr">
        <is>
          <t>HIV infection</t>
        </is>
      </c>
      <c r="M78" s="39" t="inlineStr">
        <is>
          <t>Clinic</t>
        </is>
      </c>
      <c r="N78" s="38" t="inlineStr">
        <is>
          <t>ข้อ 5 Pharma Plus เล่มม่วง (เฉลยข้อ ค)</t>
        </is>
      </c>
      <c r="O78" s="39" t="n"/>
      <c r="P78" s="39" t="n"/>
    </row>
    <row r="79" ht="13.2" customHeight="1" s="49">
      <c r="A79" s="37" t="n">
        <v>77</v>
      </c>
      <c r="B79" s="38"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38" t="n"/>
      <c r="D79" s="38" t="inlineStr">
        <is>
          <t>14 วัน</t>
        </is>
      </c>
      <c r="E79" s="38" t="inlineStr">
        <is>
          <t>2 เดือน</t>
        </is>
      </c>
      <c r="F79" s="38" t="inlineStr">
        <is>
          <t>3 เดือน</t>
        </is>
      </c>
      <c r="G79" s="38" t="inlineStr">
        <is>
          <t>4 เดือน</t>
        </is>
      </c>
      <c r="H79" s="38" t="inlineStr">
        <is>
          <t>5 เดือน</t>
        </is>
      </c>
      <c r="I79" s="37" t="inlineStr">
        <is>
          <t>3</t>
        </is>
      </c>
      <c r="J79" s="38"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38" t="n"/>
      <c r="L79" s="39" t="inlineStr">
        <is>
          <t>HIV infection</t>
        </is>
      </c>
      <c r="M79" s="39" t="inlineStr">
        <is>
          <t>Clinic</t>
        </is>
      </c>
      <c r="N79" s="38" t="inlineStr">
        <is>
          <t>ข้อ 5 Pharma Plus เล่มม่วง (เฉลยข้อ ค)</t>
        </is>
      </c>
      <c r="O79" s="39" t="n"/>
      <c r="P79" s="39" t="n"/>
    </row>
    <row r="80" ht="13.2" customHeight="1" s="49">
      <c r="A80" s="37" t="n">
        <v>78</v>
      </c>
      <c r="B80" s="38" t="inlineStr">
        <is>
          <t>Acyclovir ไม่มีข้อบ่งใช้ในโรคใดต่อไปนี้</t>
        </is>
      </c>
      <c r="C80" s="38" t="n"/>
      <c r="D80" s="38" t="inlineStr">
        <is>
          <t>HSV-1 และ 2</t>
        </is>
      </c>
      <c r="E80" s="38" t="inlineStr">
        <is>
          <t>CMV</t>
        </is>
      </c>
      <c r="F80" s="38" t="inlineStr">
        <is>
          <t>Varicella</t>
        </is>
      </c>
      <c r="G80" s="38" t="inlineStr">
        <is>
          <t>HPV</t>
        </is>
      </c>
      <c r="H80" s="38" t="inlineStr">
        <is>
          <t>HHV</t>
        </is>
      </c>
      <c r="I80" s="37" t="inlineStr">
        <is>
          <t>3</t>
        </is>
      </c>
      <c r="J80" s="38"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38" t="n"/>
      <c r="L80" s="39" t="inlineStr">
        <is>
          <t>HIV infection</t>
        </is>
      </c>
      <c r="M80" s="39" t="inlineStr">
        <is>
          <t>Clinic</t>
        </is>
      </c>
      <c r="N80" s="38" t="inlineStr">
        <is>
          <t>ข้อ 5 Pharma Plus เล่มม่วง (เฉลยข้อ ค)</t>
        </is>
      </c>
      <c r="O80" s="39" t="n"/>
      <c r="P80" s="39" t="n"/>
    </row>
    <row r="81" ht="13.2" customHeight="1" s="49">
      <c r="A81" s="37" t="n">
        <v>79</v>
      </c>
      <c r="B81" s="38" t="inlineStr">
        <is>
          <t>ยาใดเป็นพิษต่อตับ</t>
        </is>
      </c>
      <c r="C81" s="38" t="n"/>
      <c r="D81" s="38" t="inlineStr">
        <is>
          <t>AZT</t>
        </is>
      </c>
      <c r="E81" s="38" t="inlineStr">
        <is>
          <t>Stavudine</t>
        </is>
      </c>
      <c r="F81" s="38" t="inlineStr">
        <is>
          <t>Nevirapine</t>
        </is>
      </c>
      <c r="G81" s="38" t="inlineStr">
        <is>
          <t>Lamivudine</t>
        </is>
      </c>
      <c r="H81" s="38" t="inlineStr">
        <is>
          <t>ไม่มีข้อใดถูก</t>
        </is>
      </c>
      <c r="I81" s="37" t="inlineStr">
        <is>
          <t>3</t>
        </is>
      </c>
      <c r="J81" s="38"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38" t="n"/>
      <c r="L81" s="39" t="inlineStr">
        <is>
          <t>HIV infection</t>
        </is>
      </c>
      <c r="M81" s="39" t="inlineStr">
        <is>
          <t>Clinic</t>
        </is>
      </c>
      <c r="N81" s="38" t="inlineStr">
        <is>
          <t>ข้อ 5 Pharma Plus เล่มม่วง (เฉลยข้อ ค)</t>
        </is>
      </c>
      <c r="O81" s="39" t="n"/>
      <c r="P81" s="39" t="n"/>
    </row>
    <row r="82" ht="13.2" customHeight="1" s="49">
      <c r="A82" s="37" t="n">
        <v>80</v>
      </c>
      <c r="B82" s="3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38" t="n"/>
      <c r="D82" s="38" t="inlineStr">
        <is>
          <t>พยาธิตัวตืด</t>
        </is>
      </c>
      <c r="E82" s="38" t="inlineStr">
        <is>
          <t>พยาธิปากขอ</t>
        </is>
      </c>
      <c r="F82" s="38" t="inlineStr">
        <is>
          <t>พยาธิเส้นด้าย</t>
        </is>
      </c>
      <c r="G82" s="38" t="inlineStr">
        <is>
          <t>พยาธิใบไม้</t>
        </is>
      </c>
      <c r="H82" s="38" t="inlineStr">
        <is>
          <t>พยาธิเท้าช้าง</t>
        </is>
      </c>
      <c r="I82" s="37" t="inlineStr">
        <is>
          <t>3</t>
        </is>
      </c>
      <c r="J82" s="38"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38" t="n"/>
      <c r="L82" s="39" t="inlineStr">
        <is>
          <t>Parasitic infections</t>
        </is>
      </c>
      <c r="M82" s="39" t="inlineStr">
        <is>
          <t>Clinic</t>
        </is>
      </c>
      <c r="N82" s="38" t="inlineStr">
        <is>
          <t>ข้อ 5 Pharma Plus เล่มม่วง (เฉลยข้อ ค)</t>
        </is>
      </c>
      <c r="O82" s="39" t="n"/>
      <c r="P82" s="39" t="n"/>
    </row>
    <row r="83" ht="13.2" customHeight="1" s="49">
      <c r="A83" s="37" t="n">
        <v>81</v>
      </c>
      <c r="B83" s="38" t="inlineStr">
        <is>
          <t>ยา chloramphenicol มีกลไกการออกฤทธิ์เป็นอย่างไร</t>
        </is>
      </c>
      <c r="C83" s="38" t="n"/>
      <c r="D83" s="38" t="inlineStr">
        <is>
          <t>ขัดขวางการสร้างผนังเซลล์</t>
        </is>
      </c>
      <c r="E83" s="38" t="inlineStr">
        <is>
          <t>ขัดขวางการสร้างผนังหุ้มเซลล์</t>
        </is>
      </c>
      <c r="F83" s="38" t="inlineStr">
        <is>
          <t>ขัดขวางการสร้าง folic acid</t>
        </is>
      </c>
      <c r="G83" s="38" t="inlineStr">
        <is>
          <t>ขัดขวางการสังเคราะห์ nucleic acid</t>
        </is>
      </c>
      <c r="H83" s="38" t="inlineStr">
        <is>
          <t>ขัดขวางการสังเคราะห์ polypeptide</t>
        </is>
      </c>
      <c r="I83" s="37" t="inlineStr">
        <is>
          <t>3</t>
        </is>
      </c>
      <c r="J83" s="3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38" t="n"/>
      <c r="L83" s="39" t="inlineStr">
        <is>
          <t>HIV infection</t>
        </is>
      </c>
      <c r="M83" s="39" t="inlineStr">
        <is>
          <t>Clinic</t>
        </is>
      </c>
      <c r="N83" s="38" t="inlineStr">
        <is>
          <t>ข้อ 6 Pharma Plus เล่มม่วง (เฉลยข้อ ค)</t>
        </is>
      </c>
      <c r="O83" s="39" t="n"/>
      <c r="P83" s="39" t="n"/>
    </row>
    <row r="84" ht="13.2" customHeight="1" s="49">
      <c r="A84" s="37" t="n">
        <v>82</v>
      </c>
      <c r="B84" s="38"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38" t="n"/>
      <c r="D84" s="38" t="inlineStr">
        <is>
          <t>พญายอ</t>
        </is>
      </c>
      <c r="E84" s="38" t="inlineStr">
        <is>
          <t>ทองพันชั่ง</t>
        </is>
      </c>
      <c r="F84" s="38" t="inlineStr">
        <is>
          <t>มะแว้งต้น</t>
        </is>
      </c>
      <c r="G84" s="38" t="inlineStr">
        <is>
          <t>ไพล</t>
        </is>
      </c>
      <c r="H84" s="38" t="inlineStr">
        <is>
          <t>ขมิ้น</t>
        </is>
      </c>
      <c r="I84" s="37" t="inlineStr">
        <is>
          <t>3</t>
        </is>
      </c>
      <c r="J84" s="38"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38" t="n"/>
      <c r="L84" s="39" t="inlineStr">
        <is>
          <t>HIV infection</t>
        </is>
      </c>
      <c r="M84" s="39" t="inlineStr">
        <is>
          <t>Clinic</t>
        </is>
      </c>
      <c r="N84" s="38" t="inlineStr">
        <is>
          <t>ข้อ 6 Pharma Plus เล่มม่วง (เฉลยข้อ ค)</t>
        </is>
      </c>
      <c r="O84" s="39" t="n"/>
      <c r="P84" s="39" t="n"/>
    </row>
    <row r="85" ht="13.2" customHeight="1" s="49">
      <c r="A85" s="37" t="n">
        <v>83</v>
      </c>
      <c r="B85" s="38" t="inlineStr">
        <is>
          <t>ยาในข้อใดต่อไปนี้สามารถเข้าสู่ vitreous humor ได้ดี ทำให้มีประสิทธิภาพสูงในการรักษา cytomegalovirus retinitis</t>
        </is>
      </c>
      <c r="C85" s="38" t="n"/>
      <c r="D85" s="38" t="inlineStr">
        <is>
          <t>Acyclovir</t>
        </is>
      </c>
      <c r="E85" s="38" t="inlineStr">
        <is>
          <t>Ganciclovir</t>
        </is>
      </c>
      <c r="F85" s="38" t="inlineStr">
        <is>
          <t>Valacyclovir</t>
        </is>
      </c>
      <c r="G85" s="38" t="inlineStr">
        <is>
          <t>Pencyclovir</t>
        </is>
      </c>
      <c r="H85" s="38" t="inlineStr">
        <is>
          <t>Famciclovir</t>
        </is>
      </c>
      <c r="I85" s="37" t="inlineStr">
        <is>
          <t>3</t>
        </is>
      </c>
      <c r="J85" s="38"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38" t="n"/>
      <c r="L85" s="39" t="inlineStr">
        <is>
          <t>HIV infection</t>
        </is>
      </c>
      <c r="M85" s="39" t="inlineStr">
        <is>
          <t>Clinic</t>
        </is>
      </c>
      <c r="N85" s="38" t="inlineStr">
        <is>
          <t>ข้อ 6 Pharma Plus เล่มม่วง (เฉลยข้อ ค)</t>
        </is>
      </c>
      <c r="O85" s="39" t="n"/>
      <c r="P85" s="39" t="n"/>
    </row>
    <row r="86" ht="13.2" customHeight="1" s="49">
      <c r="A86" s="37" t="n">
        <v>84</v>
      </c>
      <c r="B86" s="38" t="inlineStr">
        <is>
          <t>เอนไซม์ในข้อใดต่อไปนี้ ที่มีบทบาทสำคัญในการเปลี่ยนแปลงให้ยา AZT อยู่ในรูป active form</t>
        </is>
      </c>
      <c r="C86" s="38" t="n"/>
      <c r="D86" s="38" t="inlineStr">
        <is>
          <t>Reverse transcriptase</t>
        </is>
      </c>
      <c r="E86" s="38" t="inlineStr">
        <is>
          <t>Hydroxylase</t>
        </is>
      </c>
      <c r="F86" s="38" t="inlineStr">
        <is>
          <t>Phosphodiesterase</t>
        </is>
      </c>
      <c r="G86" s="38" t="inlineStr">
        <is>
          <t>Kinase</t>
        </is>
      </c>
      <c r="H86" s="38" t="inlineStr">
        <is>
          <t>DNA polymerase</t>
        </is>
      </c>
      <c r="I86" s="37" t="inlineStr">
        <is>
          <t>3</t>
        </is>
      </c>
      <c r="J86" s="38"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38" t="n"/>
      <c r="L86" s="39" t="inlineStr">
        <is>
          <t>HIV infection</t>
        </is>
      </c>
      <c r="M86" s="39" t="inlineStr">
        <is>
          <t>Clinic</t>
        </is>
      </c>
      <c r="N86" s="38" t="inlineStr">
        <is>
          <t>ข้อ 6 Pharma Plus เล่มม่วง (เฉลยข้อ ค)</t>
        </is>
      </c>
      <c r="O86" s="39" t="n"/>
      <c r="P86" s="39" t="n"/>
    </row>
    <row r="87" ht="13.2" customHeight="1" s="49">
      <c r="A87" s="37" t="n">
        <v>85</v>
      </c>
      <c r="B87" s="3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38" t="n"/>
      <c r="D87" s="38" t="inlineStr">
        <is>
          <t>Praziquantel 5-25 mg/kg/day po once</t>
        </is>
      </c>
      <c r="E87" s="38" t="inlineStr">
        <is>
          <t>Niclosamide 2 q single dose</t>
        </is>
      </c>
      <c r="F87" s="38" t="inlineStr">
        <is>
          <t>Albendazole 400 mg single dose</t>
        </is>
      </c>
      <c r="G87" s="38" t="inlineStr">
        <is>
          <t>Mebendazole 500 mg single dose</t>
        </is>
      </c>
      <c r="H87" s="38" t="inlineStr">
        <is>
          <t>ได้ทั้งข้อ ค และ ข้อ ง</t>
        </is>
      </c>
      <c r="I87" s="37" t="inlineStr">
        <is>
          <t>3</t>
        </is>
      </c>
      <c r="J87" s="3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38" t="n"/>
      <c r="L87" s="39" t="inlineStr">
        <is>
          <t>Parasitic infections</t>
        </is>
      </c>
      <c r="M87" s="39" t="inlineStr">
        <is>
          <t>Clinic</t>
        </is>
      </c>
      <c r="N87" s="38" t="inlineStr">
        <is>
          <t>ข้อ 6 Pharma Plus เล่มม่วง (เฉลยข้อ ค)</t>
        </is>
      </c>
      <c r="O87" s="39" t="n"/>
      <c r="P87" s="39" t="n"/>
    </row>
    <row r="88" ht="13.2" customHeight="1" s="49">
      <c r="A88" s="37" t="n">
        <v>86</v>
      </c>
      <c r="B88" s="38" t="inlineStr">
        <is>
          <t>ยา sulfonamides มีกลไกการออกฤทธิ์เป็นอย่างไร</t>
        </is>
      </c>
      <c r="C88" s="38" t="n"/>
      <c r="D88" s="38" t="inlineStr">
        <is>
          <t>ขัดขวางการสร้างผนังเซลล์</t>
        </is>
      </c>
      <c r="E88" s="38" t="inlineStr">
        <is>
          <t>ขัดขวางการสร้างผนังหุ้มเซลล์</t>
        </is>
      </c>
      <c r="F88" s="38" t="inlineStr">
        <is>
          <t>ขัดขวางการสร้าง folic acid</t>
        </is>
      </c>
      <c r="G88" s="38" t="inlineStr">
        <is>
          <t>ขัดขวางการสังเคราะห์ nucleic acid</t>
        </is>
      </c>
      <c r="H88" s="38" t="inlineStr">
        <is>
          <t>ขัดขวางการสังเคราะห์ polypeptide</t>
        </is>
      </c>
      <c r="I88" s="37" t="inlineStr">
        <is>
          <t>2</t>
        </is>
      </c>
      <c r="J88" s="38"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38" t="n"/>
      <c r="L88" s="39" t="inlineStr">
        <is>
          <t>HIV infection</t>
        </is>
      </c>
      <c r="M88" s="39" t="inlineStr">
        <is>
          <t>Clinic</t>
        </is>
      </c>
      <c r="N88" s="38" t="inlineStr">
        <is>
          <t>ข้อ 7 Pharma Plus เล่มม่วง (เฉลยข้อ ข)</t>
        </is>
      </c>
      <c r="O88" s="39" t="n"/>
      <c r="P88" s="39" t="n"/>
    </row>
    <row r="89" ht="13.2" customHeight="1" s="49">
      <c r="A89" s="37" t="n">
        <v>87</v>
      </c>
      <c r="B89"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38" t="n"/>
      <c r="D89" s="38" t="inlineStr">
        <is>
          <t>Valvovaginal candidiasis</t>
        </is>
      </c>
      <c r="E89" s="38" t="inlineStr">
        <is>
          <t>Gonorrhoea</t>
        </is>
      </c>
      <c r="F89" s="38" t="inlineStr">
        <is>
          <t>Non gonococcalurethritis</t>
        </is>
      </c>
      <c r="G89" s="38" t="inlineStr">
        <is>
          <t>Trichomoniasis</t>
        </is>
      </c>
      <c r="H89" s="38" t="inlineStr">
        <is>
          <t>Bacterial cystitis</t>
        </is>
      </c>
      <c r="I89" s="37" t="inlineStr">
        <is>
          <t>2</t>
        </is>
      </c>
      <c r="J89" s="38" t="inlineStr">
        <is>
          <t>✅ คำตอบที่ถูกต้อง: ข้อ ข. Gonorrhoea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38" t="n"/>
      <c r="L89" s="39" t="inlineStr">
        <is>
          <t>STDs &amp; vaginitis</t>
        </is>
      </c>
      <c r="M89" s="39" t="inlineStr">
        <is>
          <t>Clinic</t>
        </is>
      </c>
      <c r="N89" s="38" t="inlineStr">
        <is>
          <t>ข้อ 7 Pharma Plus เล่มม่วง (เฉลยข้อ ข)</t>
        </is>
      </c>
      <c r="O89" s="39" t="n"/>
      <c r="P89" s="39" t="n"/>
    </row>
    <row r="90" ht="13.2" customHeight="1" s="49">
      <c r="A90" s="37" t="n">
        <v>88</v>
      </c>
      <c r="B90" s="38" t="inlineStr">
        <is>
          <t>สมุนไพรในข้อใดที่อาจรักษาโรคเริมและงูสวัดได้</t>
        </is>
      </c>
      <c r="C90" s="38" t="n"/>
      <c r="D90" s="38" t="inlineStr">
        <is>
          <t>ยาแคปซูลสกัดใบฟ้าทะลายโจร</t>
        </is>
      </c>
      <c r="E90" s="38" t="inlineStr">
        <is>
          <t>ใบชุมเห็ดเทศ</t>
        </is>
      </c>
      <c r="F90" s="38" t="inlineStr">
        <is>
          <t>แคปซูลผงขมิ้นชัน</t>
        </is>
      </c>
      <c r="G90" s="38" t="inlineStr">
        <is>
          <t>ครีมสกัดจากใบพญายอ</t>
        </is>
      </c>
      <c r="H90" s="38" t="inlineStr">
        <is>
          <t>ตะไคร้หอม</t>
        </is>
      </c>
      <c r="I90" s="37" t="inlineStr">
        <is>
          <t>2</t>
        </is>
      </c>
      <c r="J90" s="38"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38" t="n"/>
      <c r="L90" s="39" t="inlineStr">
        <is>
          <t>HIV infection</t>
        </is>
      </c>
      <c r="M90" s="39" t="inlineStr">
        <is>
          <t>Clinic</t>
        </is>
      </c>
      <c r="N90" s="38" t="inlineStr">
        <is>
          <t>ข้อ 7 Pharma Plus เล่มม่วง (เฉลยข้อ ข)</t>
        </is>
      </c>
      <c r="O90" s="39" t="n"/>
      <c r="P90" s="39" t="n"/>
    </row>
    <row r="91" ht="13.2" customHeight="1" s="49">
      <c r="A91" s="37" t="n">
        <v>89</v>
      </c>
      <c r="B91"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38" t="n"/>
      <c r="D91" s="38" t="inlineStr">
        <is>
          <t>Acute HIV infection</t>
        </is>
      </c>
      <c r="E91" s="38" t="inlineStr">
        <is>
          <t>Asymptomatic HIV infection</t>
        </is>
      </c>
      <c r="F91" s="38" t="inlineStr">
        <is>
          <t>Clinical latency</t>
        </is>
      </c>
      <c r="G91" s="38" t="inlineStr">
        <is>
          <t>Primary HIV infection</t>
        </is>
      </c>
      <c r="H91" s="38" t="inlineStr">
        <is>
          <t>AIDS</t>
        </is>
      </c>
      <c r="I91" s="37" t="inlineStr">
        <is>
          <t>2</t>
        </is>
      </c>
      <c r="J91" s="38"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38" t="n"/>
      <c r="L91" s="39" t="inlineStr">
        <is>
          <t>HIV infection</t>
        </is>
      </c>
      <c r="M91" s="39" t="inlineStr">
        <is>
          <t>Clinic</t>
        </is>
      </c>
      <c r="N91" s="38" t="inlineStr">
        <is>
          <t>ข้อ 7 Pharma Plus เล่มม่วง (เฉลยข้อ ข)</t>
        </is>
      </c>
      <c r="O91" s="39" t="n"/>
      <c r="P91" s="39" t="n"/>
    </row>
    <row r="92" ht="13.2" customHeight="1" s="49">
      <c r="A92" s="37" t="n">
        <v>90</v>
      </c>
      <c r="B92" s="38" t="inlineStr">
        <is>
          <t>ข้อใดไม่ใช่ผลจากการติดเชื้อพยาธิปากขอ</t>
        </is>
      </c>
      <c r="C92" s="38" t="n"/>
      <c r="D92" s="38" t="inlineStr">
        <is>
          <t>แพ้ ผื่นคัน</t>
        </is>
      </c>
      <c r="E92" s="38" t="inlineStr">
        <is>
          <t>โลหิตจาง</t>
        </is>
      </c>
      <c r="F92" s="38" t="inlineStr">
        <is>
          <t>หลอดลมอักเสบ</t>
        </is>
      </c>
      <c r="G92" s="38" t="inlineStr">
        <is>
          <t>คันบริเวณรอบทวารหนัก</t>
        </is>
      </c>
      <c r="H92" s="38" t="inlineStr">
        <is>
          <t>ลำไส้อักเสบ</t>
        </is>
      </c>
      <c r="I92" s="37" t="inlineStr">
        <is>
          <t>2</t>
        </is>
      </c>
      <c r="J92" s="38"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38" t="n"/>
      <c r="L92" s="39" t="inlineStr">
        <is>
          <t>Parasitic infections</t>
        </is>
      </c>
      <c r="M92" s="39" t="inlineStr">
        <is>
          <t>Clinic</t>
        </is>
      </c>
      <c r="N92" s="38" t="inlineStr">
        <is>
          <t>ข้อ 7 Pharma Plus เล่มม่วง (เฉลยข้อ ข)</t>
        </is>
      </c>
      <c r="O92" s="39" t="n"/>
      <c r="P92" s="39" t="n"/>
    </row>
    <row r="93" ht="13.2" customHeight="1" s="49">
      <c r="A93" s="37" t="n">
        <v>91</v>
      </c>
      <c r="B93" s="38" t="inlineStr">
        <is>
          <t>ยากลุ่ม polymyxin มีกลไกการออกฤทธิ์เป็นอย่างไร</t>
        </is>
      </c>
      <c r="C93" s="38" t="n"/>
      <c r="D93" s="38" t="inlineStr">
        <is>
          <t>ขัดขวางการสร้างผนังเซลล์</t>
        </is>
      </c>
      <c r="E93" s="38" t="inlineStr">
        <is>
          <t>ทำให้เกิดรูรั่วผนังเซลล์</t>
        </is>
      </c>
      <c r="F93" s="38" t="inlineStr">
        <is>
          <t>ขัดขวางการสร้าง folic acid</t>
        </is>
      </c>
      <c r="G93" s="38" t="inlineStr">
        <is>
          <t>ขัดขวางการสังเคราะห์ nucleic acid</t>
        </is>
      </c>
      <c r="H93" s="38" t="inlineStr">
        <is>
          <t>ขัดขวางการสังเคราะห์ polypeptide</t>
        </is>
      </c>
      <c r="I93" s="37" t="inlineStr">
        <is>
          <t>5</t>
        </is>
      </c>
      <c r="J93" s="38"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38" t="n"/>
      <c r="L93" s="39" t="inlineStr">
        <is>
          <t>HIV infection</t>
        </is>
      </c>
      <c r="M93" s="39" t="inlineStr">
        <is>
          <t>Clinic</t>
        </is>
      </c>
      <c r="N93" s="38" t="inlineStr">
        <is>
          <t>ข้อ 8 Pharma Plus เล่มม่วง (เฉลยข้อ จ)</t>
        </is>
      </c>
      <c r="O93" s="39" t="n"/>
      <c r="P93" s="39" t="n"/>
    </row>
    <row r="94" ht="13.2" customHeight="1" s="49">
      <c r="A94" s="37" t="n">
        <v>92</v>
      </c>
      <c r="B94"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38" t="n"/>
      <c r="D94" s="38" t="inlineStr">
        <is>
          <t>Clotrimazole 500 mg เหน็บช่องคลอดครั้งเดียว</t>
        </is>
      </c>
      <c r="E94" s="38" t="inlineStr">
        <is>
          <t>Ketoconazole 200 mg รับประทานหลังอาหาร เช้าและเย็น เป็นเวลา 5 วัน</t>
        </is>
      </c>
      <c r="F94" s="38" t="inlineStr">
        <is>
          <t>Metronidazole 2 g รับประทานครั้งเดียว</t>
        </is>
      </c>
      <c r="G94" s="38" t="inlineStr">
        <is>
          <t>Doxycycline 100 mg รับประทานหลังอาหาร เช้าและเย็น เป็นเวลา 7 วัน</t>
        </is>
      </c>
      <c r="H94" s="38" t="inlineStr">
        <is>
          <t>Ciprofloxacin 500 mg รับประทานครั้งเดียว</t>
        </is>
      </c>
      <c r="I94" s="37" t="inlineStr">
        <is>
          <t>5</t>
        </is>
      </c>
      <c r="J94" s="38" t="inlineStr">
        <is>
          <t>✅ คำตอบที่ถูกต้อง: ข้อ จ. Ciprofloxacin 500 mg รับประทานครั้งเดียว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38" t="n"/>
      <c r="L94" s="39" t="inlineStr">
        <is>
          <t>STDs &amp; vaginitis</t>
        </is>
      </c>
      <c r="M94" s="39" t="inlineStr">
        <is>
          <t>Clinic</t>
        </is>
      </c>
      <c r="N94" s="38" t="inlineStr">
        <is>
          <t>ข้อ 8 Pharma Plus เล่มม่วง (เฉลยข้อ จ)</t>
        </is>
      </c>
      <c r="O94" s="39" t="n"/>
      <c r="P94" s="39" t="n"/>
    </row>
    <row r="95" ht="13.2" customHeight="1" s="49">
      <c r="A95" s="37" t="n">
        <v>93</v>
      </c>
      <c r="B95" s="38" t="inlineStr">
        <is>
          <t>ตำรับยาของ acyclovir ดังตารางต่อไปนี้ อยู่ในรูปแบบใด</t>
        </is>
      </c>
      <c r="C95" s="38" t="n"/>
      <c r="D95" s="38" t="inlineStr">
        <is>
          <t>Lotions</t>
        </is>
      </c>
      <c r="E95" s="38" t="inlineStr">
        <is>
          <t>Ointments</t>
        </is>
      </c>
      <c r="F95" s="38" t="inlineStr">
        <is>
          <t>Creams</t>
        </is>
      </c>
      <c r="G95" s="38" t="inlineStr">
        <is>
          <t>Pastes</t>
        </is>
      </c>
      <c r="H95" s="38" t="inlineStr">
        <is>
          <t>Gels</t>
        </is>
      </c>
      <c r="I95" s="37" t="inlineStr">
        <is>
          <t>5</t>
        </is>
      </c>
      <c r="J95" s="38" t="inlineStr">
        <is>
          <t>✅ คำตอบที่ถูกต้อง: ข้อ จ. Gels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แนวทางการวินิจฉัยและรักษาโรคติดเชื้อในประเทศไทย พ.ศ. 2563 (สมาคมโรคติดเชื้อแห่งประเทศไทย)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38" t="n"/>
      <c r="L95" s="39" t="inlineStr">
        <is>
          <t>Cystitis</t>
        </is>
      </c>
      <c r="M95" s="39" t="inlineStr">
        <is>
          <t>Clinic</t>
        </is>
      </c>
      <c r="N95" s="38" t="inlineStr">
        <is>
          <t>ข้อ 8 Pharma Plus เล่มม่วง (เฉลยข้อ จ)</t>
        </is>
      </c>
      <c r="O95" s="39" t="n"/>
      <c r="P95" s="39" t="n"/>
    </row>
    <row r="96" ht="13.2" customHeight="1" s="49">
      <c r="A96" s="37" t="n">
        <v>94</v>
      </c>
      <c r="B96"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38" t="n"/>
      <c r="D96" s="38" t="inlineStr">
        <is>
          <t>NVP, d4T, 3TC</t>
        </is>
      </c>
      <c r="E96" s="38" t="inlineStr">
        <is>
          <t>d4T, 3TC, indinavir/ritonavir</t>
        </is>
      </c>
      <c r="F96" s="38" t="inlineStr">
        <is>
          <t>AZT, 3TC, indinavir/ritonavir</t>
        </is>
      </c>
      <c r="G96" s="38" t="inlineStr">
        <is>
          <t>d4T, 3TC, EFV</t>
        </is>
      </c>
      <c r="H96" s="38" t="inlineStr">
        <is>
          <t>AZT, 3TC, NVP</t>
        </is>
      </c>
      <c r="I96" s="37" t="inlineStr">
        <is>
          <t>5</t>
        </is>
      </c>
      <c r="J96" s="38"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38" t="n"/>
      <c r="L96" s="39" t="inlineStr">
        <is>
          <t>HIV infection</t>
        </is>
      </c>
      <c r="M96" s="39" t="inlineStr">
        <is>
          <t>Clinic</t>
        </is>
      </c>
      <c r="N96" s="38" t="inlineStr">
        <is>
          <t>ข้อ 8 Pharma Plus เล่มม่วง (เฉลยข้อ จ)</t>
        </is>
      </c>
      <c r="O96" s="39" t="n"/>
      <c r="P96" s="39" t="n"/>
    </row>
    <row r="97" ht="13.2" customHeight="1" s="49">
      <c r="A97" s="37" t="n">
        <v>95</v>
      </c>
      <c r="B97" s="38" t="inlineStr">
        <is>
          <t>คำแนะนำในการปฏิบัติตัวสำหรับผู้ป่วยรายนี้คือ</t>
        </is>
      </c>
      <c r="C97" s="38" t="n"/>
      <c r="D97" s="38" t="inlineStr">
        <is>
          <t>อาบน้ำหลังจากตื่นนอนในตอนเช้า</t>
        </is>
      </c>
      <c r="E97" s="38" t="inlineStr">
        <is>
          <t>ตัดเล็บมือให้สั้น และล้างมือให้สะอาดหลังเข้าห้องน้ำ</t>
        </is>
      </c>
      <c r="F97" s="38" t="inlineStr">
        <is>
          <t>สวมรองเท้าทุกครั้งที่ออกจากบ้าน</t>
        </is>
      </c>
      <c r="G97" s="38" t="inlineStr">
        <is>
          <t>รับประทานอาหารที่สุก ดื่มน้ำสะอาด</t>
        </is>
      </c>
      <c r="H97" s="38" t="inlineStr">
        <is>
          <t>ซักเสื้อผ้า และผ้าปูที่นอนให้สะอาด</t>
        </is>
      </c>
      <c r="I97" s="37" t="inlineStr">
        <is>
          <t>5</t>
        </is>
      </c>
      <c r="J97" s="38"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38" t="n"/>
      <c r="L97" s="39" t="inlineStr">
        <is>
          <t>HIV infection</t>
        </is>
      </c>
      <c r="M97" s="39" t="inlineStr">
        <is>
          <t>Clinic</t>
        </is>
      </c>
      <c r="N97" s="38" t="inlineStr">
        <is>
          <t>ข้อ 8 Pharma Plus เล่มม่วง (เฉลยข้อ จ)</t>
        </is>
      </c>
      <c r="O97" s="39" t="n"/>
      <c r="P97" s="39" t="n"/>
    </row>
    <row r="98" ht="13.2" customHeight="1" s="49">
      <c r="A98" s="37" t="n">
        <v>96</v>
      </c>
      <c r="B98" s="38" t="inlineStr">
        <is>
          <t>ยาที่เกิด drug interaction กับ quinolone ได้ ยกเว้นข้อใดต่อไปนี้</t>
        </is>
      </c>
      <c r="C98" s="38" t="n"/>
      <c r="D98" s="38" t="inlineStr">
        <is>
          <t>Aluminum hydroxide</t>
        </is>
      </c>
      <c r="E98" s="38" t="inlineStr">
        <is>
          <t>Calcium carbonate</t>
        </is>
      </c>
      <c r="F98" s="38" t="inlineStr">
        <is>
          <t>Carminative mixture</t>
        </is>
      </c>
      <c r="G98" s="38" t="inlineStr">
        <is>
          <t>FBC</t>
        </is>
      </c>
      <c r="H98" s="38" t="inlineStr">
        <is>
          <t>Lithium</t>
        </is>
      </c>
      <c r="I98" s="37" t="inlineStr">
        <is>
          <t>4</t>
        </is>
      </c>
      <c r="J98" s="38"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38" t="n"/>
      <c r="L98" s="39" t="inlineStr">
        <is>
          <t>HIV infection</t>
        </is>
      </c>
      <c r="M98" s="39" t="inlineStr">
        <is>
          <t>Clinic</t>
        </is>
      </c>
      <c r="N98" s="38" t="inlineStr">
        <is>
          <t>ข้อ 9 Pharma Plus เล่มม่วง (เฉลยข้อ ง)</t>
        </is>
      </c>
      <c r="O98" s="39" t="n"/>
      <c r="P98" s="39" t="n"/>
    </row>
    <row r="99" ht="13.2" customHeight="1" s="49">
      <c r="A99" s="37" t="n">
        <v>97</v>
      </c>
      <c r="B99"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38" t="n"/>
      <c r="D99" s="38" t="inlineStr">
        <is>
          <t>Clotrimazole เหน็บช่องคลอดทำให้เกิด super infection จาก bacteria</t>
        </is>
      </c>
      <c r="E99" s="38" t="inlineStr">
        <is>
          <t>Ketoconazole ชนิดรับประทานทำให้การรับรู้รสผิดปกติ</t>
        </is>
      </c>
      <c r="F99" s="38" t="inlineStr">
        <is>
          <t>Metronidazole ทำให้คลื่นไส้ อาเจียน</t>
        </is>
      </c>
      <c r="G99" s="38" t="inlineStr">
        <is>
          <t>Doxycycline ทำให้ผมร่วง</t>
        </is>
      </c>
      <c r="H99" s="38" t="inlineStr">
        <is>
          <t>Ciprofloxacin ทำให้ตับอักเสบ</t>
        </is>
      </c>
      <c r="I99" s="37" t="inlineStr">
        <is>
          <t>4</t>
        </is>
      </c>
      <c r="J99" s="38" t="inlineStr">
        <is>
          <t>✅ คำตอบที่ถูกต้อง: ข้อ ง. Doxycycline ทำให้ผมร่วง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38" t="n"/>
      <c r="L99" s="39" t="inlineStr">
        <is>
          <t>STDs &amp; vaginitis</t>
        </is>
      </c>
      <c r="M99" s="39" t="inlineStr">
        <is>
          <t>Clinic</t>
        </is>
      </c>
      <c r="N99" s="38" t="inlineStr">
        <is>
          <t>ข้อ 9 Pharma Plus เล่มม่วง (เฉลยข้อ ง)</t>
        </is>
      </c>
      <c r="O99" s="39" t="n"/>
      <c r="P99" s="39" t="n"/>
    </row>
    <row r="100" ht="13.2" customHeight="1" s="49">
      <c r="A100" s="37" t="n">
        <v>98</v>
      </c>
      <c r="B100" s="38" t="inlineStr">
        <is>
          <t>ข้อใดถูกต้องเกี่ยวกับยาต้านไวรัสในด้านกฎหมาย</t>
        </is>
      </c>
      <c r="C100" s="38" t="n"/>
      <c r="D100" s="38" t="inlineStr">
        <is>
          <t>[NEED_REVIEW]</t>
        </is>
      </c>
      <c r="E100" s="38" t="inlineStr">
        <is>
          <t>ยาต้านไวรัสทุกชนิดต้องจ่ายตามใบสั่งแพทย์เท่านั้น</t>
        </is>
      </c>
      <c r="F100" s="38" t="inlineStr">
        <is>
          <t>ยาต้านไวรัส acyclovir ชนิดรับประทาน เป็นยาควบคุมพิเศษ</t>
        </is>
      </c>
      <c r="G100" s="38" t="inlineStr">
        <is>
          <t>ยาต้านไวรัสรักษาโรคเอดส์ จัดเป็นยาอันตราย</t>
        </is>
      </c>
      <c r="H100" s="38" t="inlineStr">
        <is>
          <t>บุคลากรทางการแพทย์ทุกวิชาชีพสามารถจ่ายยาต้านไวรัส acyclovir ชนิดทาเฉพาะที่ได้</t>
        </is>
      </c>
      <c r="I100" s="37" t="inlineStr">
        <is>
          <t>4</t>
        </is>
      </c>
      <c r="J100" s="38"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38" t="n"/>
      <c r="L100" s="39" t="inlineStr">
        <is>
          <t>HIV infection</t>
        </is>
      </c>
      <c r="M100" s="39" t="inlineStr">
        <is>
          <t>Clinic</t>
        </is>
      </c>
      <c r="N100" s="38" t="inlineStr">
        <is>
          <t>ข้อ 9 Pharma Plus เล่มม่วง (เฉลยข้อ ง)</t>
        </is>
      </c>
      <c r="O100" s="39" t="n"/>
      <c r="P100" s="39" t="n"/>
    </row>
    <row r="101" ht="13.2" customHeight="1" s="49">
      <c r="A101" s="37" t="n">
        <v>99</v>
      </c>
      <c r="B101"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38" t="n"/>
      <c r="D101" s="38" t="inlineStr">
        <is>
          <t>Steven Johnson syndrome</t>
        </is>
      </c>
      <c r="E101" s="38" t="inlineStr">
        <is>
          <t>Toxic epidermal necrolysis</t>
        </is>
      </c>
      <c r="F101" s="38" t="inlineStr">
        <is>
          <t>Rash with blisters</t>
        </is>
      </c>
      <c r="G101" s="38" t="inlineStr">
        <is>
          <t>SGPT &gt; 5X</t>
        </is>
      </c>
      <c r="H101" s="38" t="inlineStr">
        <is>
          <t>ถูกทุกข้อ</t>
        </is>
      </c>
      <c r="I101" s="37" t="inlineStr">
        <is>
          <t>4</t>
        </is>
      </c>
      <c r="J101" s="38"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38" t="n"/>
      <c r="L101" s="39" t="inlineStr">
        <is>
          <t>HIV infection</t>
        </is>
      </c>
      <c r="M101" s="39" t="inlineStr">
        <is>
          <t>Clinic</t>
        </is>
      </c>
      <c r="N101" s="38" t="inlineStr">
        <is>
          <t>ข้อ 9 Pharma Plus เล่มม่วง (เฉลยข้อ ง)</t>
        </is>
      </c>
      <c r="O101" s="39" t="n"/>
      <c r="P101" s="39" t="n"/>
    </row>
    <row r="102" ht="13.2" customHeight="1" s="49">
      <c r="A102" s="37" t="n">
        <v>100</v>
      </c>
      <c r="B102" s="38"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38" t="n"/>
      <c r="D102" s="38" t="inlineStr">
        <is>
          <t>พยาธิตัวตืด</t>
        </is>
      </c>
      <c r="E102" s="38" t="inlineStr">
        <is>
          <t>พยาธิปากขอ</t>
        </is>
      </c>
      <c r="F102" s="38" t="inlineStr">
        <is>
          <t>พยาธิเส้นด้าย</t>
        </is>
      </c>
      <c r="G102" s="38" t="inlineStr">
        <is>
          <t>พยาธิใบไม้</t>
        </is>
      </c>
      <c r="H102" s="38" t="inlineStr">
        <is>
          <t>พยาธิเท้าช้าง</t>
        </is>
      </c>
      <c r="I102" s="37" t="inlineStr">
        <is>
          <t>4</t>
        </is>
      </c>
      <c r="J102" s="38"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38" t="n"/>
      <c r="L102" s="39" t="inlineStr">
        <is>
          <t>Parasitic infections</t>
        </is>
      </c>
      <c r="M102" s="39" t="inlineStr">
        <is>
          <t>Clinic</t>
        </is>
      </c>
      <c r="N102" s="38" t="inlineStr">
        <is>
          <t>ข้อ 9 Pharma Plus เล่มม่วง (เฉลยข้อ ง)</t>
        </is>
      </c>
      <c r="O102" s="39" t="n"/>
      <c r="P102" s="39" t="n"/>
    </row>
    <row r="103" ht="13.2" customHeight="1" s="49">
      <c r="A103" s="37" t="n">
        <v>101</v>
      </c>
      <c r="B103" s="38" t="inlineStr">
        <is>
          <t>Trimethoprim สามารถทำให้อาการข้างเคียงตามข้อใด</t>
        </is>
      </c>
      <c r="C103" s="38" t="n"/>
      <c r="D103" s="38" t="inlineStr">
        <is>
          <t>Diarrhea</t>
        </is>
      </c>
      <c r="E103" s="38" t="inlineStr">
        <is>
          <t>Fatigue</t>
        </is>
      </c>
      <c r="F103" s="38" t="inlineStr">
        <is>
          <t>ปัสสาวะสีแดง</t>
        </is>
      </c>
      <c r="G103" s="38" t="inlineStr">
        <is>
          <t>Hypotension</t>
        </is>
      </c>
      <c r="H103" s="38" t="inlineStr">
        <is>
          <t>Megaloblastic anemia</t>
        </is>
      </c>
      <c r="I103" s="37" t="inlineStr">
        <is>
          <t>4</t>
        </is>
      </c>
      <c r="J103" s="38"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38" t="n"/>
      <c r="L103" s="39" t="inlineStr">
        <is>
          <t>HIV infection</t>
        </is>
      </c>
      <c r="M103" s="39" t="inlineStr">
        <is>
          <t>Clinic</t>
        </is>
      </c>
      <c r="N103" s="38" t="inlineStr">
        <is>
          <t>ข้อ 10 Pharma Plus เล่มม่วง (เฉลยข้อ ง)</t>
        </is>
      </c>
      <c r="O103" s="39" t="n"/>
      <c r="P103" s="39" t="n"/>
    </row>
    <row r="104" ht="13.2" customHeight="1" s="49">
      <c r="A104" s="37" t="n">
        <v>102</v>
      </c>
      <c r="B104"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38" t="n"/>
      <c r="D104" s="38" t="inlineStr">
        <is>
          <t>การรักษาต้องรักษาทั้งผู้ป่วยและสามี แม้ว่าสามีจะไม่มีอาการใดๆ</t>
        </is>
      </c>
      <c r="E104" s="38" t="inlineStr">
        <is>
          <t>จำเป็นต้องให้ยาเพื่อป้องกันการกลับเป็นซ้ำเนื่องจากผู้ป่วยยังอายุน้อย</t>
        </is>
      </c>
      <c r="F104" s="38" t="inlineStr">
        <is>
          <t>ห้ามดื่มนมพร้อมยา เนื่องจากนมจะทำให้ยาถูกดูดซึมได้ลดลง</t>
        </is>
      </c>
      <c r="G104" s="38" t="inlineStr">
        <is>
          <t>อย่ากลั้นปัสสาวะ</t>
        </is>
      </c>
      <c r="H104" s="38" t="inlineStr">
        <is>
          <t>ไม่ควรล้างช่องคลอดอย่างพร่ำเพรื่อ</t>
        </is>
      </c>
      <c r="I104" s="37" t="inlineStr">
        <is>
          <t>4</t>
        </is>
      </c>
      <c r="J104" s="38" t="inlineStr">
        <is>
          <t>✅ คำตอบที่ถูกต้อง: ข้อ ง. อย่ากลั้นปัสสาวะ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38" t="n"/>
      <c r="L104" s="39" t="inlineStr">
        <is>
          <t>STDs &amp; vaginitis</t>
        </is>
      </c>
      <c r="M104" s="39" t="inlineStr">
        <is>
          <t>Clinic</t>
        </is>
      </c>
      <c r="N104" s="38" t="inlineStr">
        <is>
          <t>ข้อ 10 Pharma Plus เล่มม่วง (เฉลยข้อ ง)</t>
        </is>
      </c>
      <c r="O104" s="39" t="n"/>
      <c r="P104" s="39" t="n"/>
    </row>
    <row r="105" ht="13.2" customHeight="1" s="49">
      <c r="A105" s="37" t="n">
        <v>103</v>
      </c>
      <c r="B105" s="38"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38" t="n"/>
      <c r="D105" s="38" t="inlineStr">
        <is>
          <t>Indinavir</t>
        </is>
      </c>
      <c r="E105" s="38" t="inlineStr">
        <is>
          <t>Lamivudine</t>
        </is>
      </c>
      <c r="F105" s="38" t="inlineStr">
        <is>
          <t>Nevirapine</t>
        </is>
      </c>
      <c r="G105" s="38" t="inlineStr">
        <is>
          <t>Stavudine</t>
        </is>
      </c>
      <c r="H105" s="38" t="inlineStr">
        <is>
          <t>Zidovudine</t>
        </is>
      </c>
      <c r="I105" s="37" t="inlineStr">
        <is>
          <t>4</t>
        </is>
      </c>
      <c r="J105" s="38"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38" t="n"/>
      <c r="L105" s="39" t="inlineStr">
        <is>
          <t>HIV infection</t>
        </is>
      </c>
      <c r="M105" s="39" t="inlineStr">
        <is>
          <t>Clinic</t>
        </is>
      </c>
      <c r="N105" s="38" t="inlineStr">
        <is>
          <t>ข้อ 10 Pharma Plus เล่มม่วง (เฉลยข้อ ง)</t>
        </is>
      </c>
      <c r="O105" s="39" t="n"/>
      <c r="P105" s="39" t="n"/>
    </row>
    <row r="106" ht="13.2" customHeight="1" s="49">
      <c r="A106" s="37" t="n">
        <v>104</v>
      </c>
      <c r="B106" s="38"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38" t="n"/>
      <c r="D106" s="38" t="inlineStr">
        <is>
          <t>Praziquantel 5-25 mg/kg/day po once</t>
        </is>
      </c>
      <c r="E106" s="38" t="inlineStr">
        <is>
          <t>Niclosamide 2 g single dose</t>
        </is>
      </c>
      <c r="F106" s="38" t="inlineStr">
        <is>
          <t>Albendazole 400 mg single dose</t>
        </is>
      </c>
      <c r="G106" s="38" t="inlineStr">
        <is>
          <t>Mebendazole 100 mg single dose</t>
        </is>
      </c>
      <c r="H106" s="38" t="inlineStr">
        <is>
          <t>ได้ทั้งข้อ 3 และ ข้อ 4</t>
        </is>
      </c>
      <c r="I106" s="37" t="inlineStr">
        <is>
          <t>4</t>
        </is>
      </c>
      <c r="J106" s="38"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38" t="n"/>
      <c r="L106" s="39" t="inlineStr">
        <is>
          <t>HIV infection</t>
        </is>
      </c>
      <c r="M106" s="39" t="inlineStr">
        <is>
          <t>Clinic</t>
        </is>
      </c>
      <c r="N106" s="38" t="inlineStr">
        <is>
          <t>ข้อ 10 Pharma Plus เล่มม่วง (เฉลยข้อ ง)</t>
        </is>
      </c>
      <c r="O106" s="39" t="n"/>
      <c r="P106" s="39" t="n"/>
    </row>
    <row r="107" ht="13.2" customHeight="1" s="49">
      <c r="A107" s="37" t="n">
        <v>105</v>
      </c>
      <c r="B107" s="38" t="inlineStr">
        <is>
          <t>ยาในกลุ่มใดต่อไปนี้ออกฤทธิ์เป็น Bactericidal</t>
        </is>
      </c>
      <c r="C107" s="38" t="n"/>
      <c r="D107" s="38" t="inlineStr">
        <is>
          <t>Cephalosporin</t>
        </is>
      </c>
      <c r="E107" s="38" t="inlineStr">
        <is>
          <t>Tetracycline</t>
        </is>
      </c>
      <c r="F107" s="38" t="inlineStr">
        <is>
          <t>Erythromycin</t>
        </is>
      </c>
      <c r="G107" s="38" t="inlineStr">
        <is>
          <t>Chloramphenicol</t>
        </is>
      </c>
      <c r="H107" s="38" t="inlineStr">
        <is>
          <t>Trimethoprim</t>
        </is>
      </c>
      <c r="I107" s="37" t="inlineStr">
        <is>
          <t>3</t>
        </is>
      </c>
      <c r="J107" s="3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38" t="n"/>
      <c r="L107" s="39" t="inlineStr">
        <is>
          <t>HIV infection</t>
        </is>
      </c>
      <c r="M107" s="39" t="inlineStr">
        <is>
          <t>Clinic</t>
        </is>
      </c>
      <c r="N107" s="38" t="inlineStr">
        <is>
          <t>ข้อ 11 Pharma Plus เล่มม่วง (เฉลยข้อ ค)</t>
        </is>
      </c>
      <c r="O107" s="39" t="n"/>
      <c r="P107" s="39" t="n"/>
    </row>
    <row r="108" ht="13.2" customHeight="1" s="49">
      <c r="A108" s="37" t="n">
        <v>106</v>
      </c>
      <c r="B108" s="3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38" t="n"/>
      <c r="D108" s="38" t="inlineStr">
        <is>
          <t>Tinea capitis</t>
        </is>
      </c>
      <c r="E108" s="38" t="inlineStr">
        <is>
          <t>Tinea caporis</t>
        </is>
      </c>
      <c r="F108" s="38" t="inlineStr">
        <is>
          <t>Tinea curis</t>
        </is>
      </c>
      <c r="G108" s="38" t="inlineStr">
        <is>
          <t>Tinea versicolor</t>
        </is>
      </c>
      <c r="H108" s="38" t="inlineStr">
        <is>
          <t>Tinea pedis</t>
        </is>
      </c>
      <c r="I108" s="37" t="inlineStr">
        <is>
          <t>3</t>
        </is>
      </c>
      <c r="J108" s="38"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38" t="n"/>
      <c r="L108" s="39" t="inlineStr">
        <is>
          <t>HIV infection</t>
        </is>
      </c>
      <c r="M108" s="39" t="inlineStr">
        <is>
          <t>Clinic</t>
        </is>
      </c>
      <c r="N108" s="38" t="inlineStr">
        <is>
          <t>ข้อ 11 Pharma Plus เล่มม่วง (เฉลยข้อ ค)</t>
        </is>
      </c>
      <c r="O108" s="39" t="n"/>
      <c r="P108" s="39" t="n"/>
    </row>
    <row r="109" ht="13.2" customHeight="1" s="49">
      <c r="A109" s="37" t="n">
        <v>107</v>
      </c>
      <c r="B109" s="38" t="inlineStr">
        <is>
          <t>การรักษาใดเหมาะสมในผู้ป่วยรายนี้</t>
        </is>
      </c>
      <c r="C109" s="38" t="n"/>
      <c r="D109" s="38" t="inlineStr">
        <is>
          <t>2HRZE/4HR และทานยาต้าน HIV ตามปกติ</t>
        </is>
      </c>
      <c r="E109" s="38" t="inlineStr">
        <is>
          <t>2HRZE/4HR และเพิ่ม ritonavir เป็น 800 mg q 12 hr</t>
        </is>
      </c>
      <c r="F109" s="38" t="inlineStr">
        <is>
          <t>2HRZE/4HR และเปลี่ยน ritonavir เป็น efavarenz</t>
        </is>
      </c>
      <c r="G109" s="38" t="inlineStr">
        <is>
          <t>2HES/10HE เพื่อป้องกัน rifampicin เกิด drug interaction กับ ritonavir</t>
        </is>
      </c>
      <c r="H109" s="38" t="inlineStr">
        <is>
          <t>2HES/10HE เพื่อป้องกัน rifampicin เกิด drug interaction กับ fluconazole</t>
        </is>
      </c>
      <c r="I109" s="37" t="inlineStr">
        <is>
          <t>3</t>
        </is>
      </c>
      <c r="J109" s="38"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38" t="n"/>
      <c r="L109" s="39" t="inlineStr">
        <is>
          <t>HIV infection</t>
        </is>
      </c>
      <c r="M109" s="39" t="inlineStr">
        <is>
          <t>Clinic</t>
        </is>
      </c>
      <c r="N109" s="38" t="inlineStr">
        <is>
          <t>ข้อ 11 Pharma Plus เล่มม่วง (เฉลยข้อ ค)</t>
        </is>
      </c>
      <c r="O109" s="39" t="n"/>
      <c r="P109" s="39" t="n"/>
    </row>
    <row r="110" ht="13.2" customHeight="1" s="49">
      <c r="A110" s="37" t="n">
        <v>108</v>
      </c>
      <c r="B110" s="38" t="inlineStr">
        <is>
          <t>ข้อใดผิดเกี่ยวกับการรักษาการติดพยาธิเส้นด้าย</t>
        </is>
      </c>
      <c r="C110" s="38" t="n"/>
      <c r="D110" s="38" t="inlineStr">
        <is>
          <t>ควรให้การรักษาซ้ำในสัปดาห์ที่ 2</t>
        </is>
      </c>
      <c r="E110" s="38" t="inlineStr">
        <is>
          <t>ควรรักษาสมาชิกในครอบครัวทั้งหมดพร้อมกัน</t>
        </is>
      </c>
      <c r="F110" s="38" t="inlineStr">
        <is>
          <t>ควรรักษาสมาชิกในครอบครัวที่เป็นเด็กพร้อมกัน</t>
        </is>
      </c>
      <c r="G110" s="38" t="inlineStr">
        <is>
          <t>หากมีอาการคันมากบริเวณรอบทวารหนักเวลากลางคืน ควรปรึกษาแพทย์หรือเภสัชกรเพื่อรับยาครีมหรือขี้ผึ้งทาแก้คัน</t>
        </is>
      </c>
      <c r="H110" s="38" t="inlineStr">
        <is>
          <t>รับประทานยาหลังอาหารทันที</t>
        </is>
      </c>
      <c r="I110" s="37" t="inlineStr">
        <is>
          <t>3</t>
        </is>
      </c>
      <c r="J110" s="38"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38" t="n"/>
      <c r="L110" s="39" t="inlineStr">
        <is>
          <t>Parasitic infections</t>
        </is>
      </c>
      <c r="M110" s="39" t="inlineStr">
        <is>
          <t>Clinic</t>
        </is>
      </c>
      <c r="N110" s="38" t="inlineStr">
        <is>
          <t>ข้อ 11 Pharma Plus เล่มม่วง (เฉลยข้อ ค)</t>
        </is>
      </c>
      <c r="O110" s="39" t="n"/>
      <c r="P110" s="39" t="n"/>
    </row>
    <row r="111" ht="13.2" customHeight="1" s="49">
      <c r="A111" s="37" t="n">
        <v>109</v>
      </c>
      <c r="B111" s="38" t="inlineStr">
        <is>
          <t>ยาในข้อใดออกฤทธิ์เป็น Concentration-dependent bactericidal activity</t>
        </is>
      </c>
      <c r="C111" s="38" t="n"/>
      <c r="D111" s="38" t="inlineStr">
        <is>
          <t>Penicillin</t>
        </is>
      </c>
      <c r="E111" s="38" t="inlineStr">
        <is>
          <t>Ciprofloxacin</t>
        </is>
      </c>
      <c r="F111" s="38" t="inlineStr">
        <is>
          <t>Erythromycin</t>
        </is>
      </c>
      <c r="G111" s="38" t="inlineStr">
        <is>
          <t>Cefazolin</t>
        </is>
      </c>
      <c r="H111" s="38" t="inlineStr">
        <is>
          <t>Azithromycin</t>
        </is>
      </c>
      <c r="I111" s="37" t="inlineStr">
        <is>
          <t>3</t>
        </is>
      </c>
      <c r="J111" s="3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38" t="n"/>
      <c r="L111" s="39" t="inlineStr">
        <is>
          <t>HIV infection</t>
        </is>
      </c>
      <c r="M111" s="39" t="inlineStr">
        <is>
          <t>Clinic</t>
        </is>
      </c>
      <c r="N111" s="38" t="inlineStr">
        <is>
          <t>ข้อ 12 Pharma Plus เล่มม่วง (เฉลยข้อ ค)</t>
        </is>
      </c>
      <c r="O111" s="39" t="n"/>
      <c r="P111" s="39" t="n"/>
    </row>
    <row r="112" ht="13.2" customHeight="1" s="49">
      <c r="A112" s="37" t="n">
        <v>110</v>
      </c>
      <c r="B112" s="3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38" t="n"/>
      <c r="D112" s="38" t="inlineStr">
        <is>
          <t>14 วัน</t>
        </is>
      </c>
      <c r="E112" s="38" t="inlineStr">
        <is>
          <t>2 เดือน</t>
        </is>
      </c>
      <c r="F112" s="38" t="inlineStr">
        <is>
          <t>3 เดือน</t>
        </is>
      </c>
      <c r="G112" s="38" t="inlineStr">
        <is>
          <t>4 เดือน</t>
        </is>
      </c>
      <c r="H112" s="38" t="inlineStr">
        <is>
          <t>5 เดือน</t>
        </is>
      </c>
      <c r="I112" s="37" t="inlineStr">
        <is>
          <t>3</t>
        </is>
      </c>
      <c r="J112" s="38" t="inlineStr">
        <is>
          <t>✅ คำตอบที่ถูกต้อง: ข้อ ค. 3 เดือน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38" t="n"/>
      <c r="L112" s="39" t="inlineStr">
        <is>
          <t>Pneumonia</t>
        </is>
      </c>
      <c r="M112" s="39" t="inlineStr">
        <is>
          <t>Clinic</t>
        </is>
      </c>
      <c r="N112" s="38" t="inlineStr">
        <is>
          <t>ข้อ 12 Pharma Plus เล่มม่วง (เฉลยข้อ ค)</t>
        </is>
      </c>
      <c r="O112" s="39" t="n"/>
      <c r="P112" s="39" t="n"/>
    </row>
    <row r="113" ht="13.2" customHeight="1" s="49">
      <c r="A113" s="37" t="n">
        <v>111</v>
      </c>
      <c r="B113" s="38" t="inlineStr">
        <is>
          <t>หลังจากนี้ไม่ควรดำเนินการรักษาโรคของนางฟ้าได้อย่างไร</t>
        </is>
      </c>
      <c r="C113" s="38" t="n"/>
      <c r="D113" s="38" t="inlineStr">
        <is>
          <t>ดำเนินการรักษา TB ต่อไปอีก 6-9 สัปดาห์</t>
        </is>
      </c>
      <c r="E113" s="38" t="inlineStr">
        <is>
          <t>ให้ pyridoxine 10 mg/day ควบคู่กับการรักษา TB</t>
        </is>
      </c>
      <c r="F113" s="38" t="inlineStr">
        <is>
          <t>ให้การรักษาวัณโรคแบบ DOTS</t>
        </is>
      </c>
      <c r="G113" s="38" t="inlineStr">
        <is>
          <t>รับประทานยาติดต่อกันอย่างสม่ำเสมอ</t>
        </is>
      </c>
      <c r="H113" s="38" t="inlineStr">
        <is>
          <t>ตรวจ serology B hepatitis</t>
        </is>
      </c>
      <c r="I113" s="37" t="inlineStr">
        <is>
          <t>3</t>
        </is>
      </c>
      <c r="J113" s="38"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38" t="n"/>
      <c r="L113" s="39" t="inlineStr">
        <is>
          <t>HIV infection</t>
        </is>
      </c>
      <c r="M113" s="39" t="inlineStr">
        <is>
          <t>Clinic</t>
        </is>
      </c>
      <c r="N113" s="38" t="inlineStr">
        <is>
          <t>ข้อ 12 Pharma Plus เล่มม่วง (เฉลยข้อ ค)</t>
        </is>
      </c>
      <c r="O113" s="39" t="n"/>
      <c r="P113" s="39" t="n"/>
    </row>
    <row r="114" ht="13.2" customHeight="1" s="49">
      <c r="A114" s="37" t="n">
        <v>112</v>
      </c>
      <c r="B114" s="38" t="inlineStr">
        <is>
          <t>คำแนะนำใดมีประโยชน์น้อยที่สุดในการป้องกันการติดพยาธิดังกล่าว</t>
        </is>
      </c>
      <c r="C114" s="38" t="n"/>
      <c r="D114" s="38" t="inlineStr">
        <is>
          <t>ควรรับประทานอาหารที่ปรุงสุก สะอาด</t>
        </is>
      </c>
      <c r="E114" s="38" t="inlineStr">
        <is>
          <t>ล้างมือก่อนรับประทานอาหารทุกครั้ง</t>
        </is>
      </c>
      <c r="F114" s="38" t="inlineStr">
        <is>
          <t>ควรสวมรองเท้าทุกครั้งที่ออกจากบ้าน</t>
        </is>
      </c>
      <c r="G114" s="38" t="inlineStr">
        <is>
          <t>ซักเสื้อผ้า ผ้าห่ม ผ้าปูที่นอนเสมอ</t>
        </is>
      </c>
      <c r="H114" s="38" t="inlineStr">
        <is>
          <t>ตัดเล็บมือให้สั้น</t>
        </is>
      </c>
      <c r="I114" s="37" t="inlineStr">
        <is>
          <t>3</t>
        </is>
      </c>
      <c r="J114" s="38"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38" t="n"/>
      <c r="L114" s="39" t="inlineStr">
        <is>
          <t>Parasitic infections</t>
        </is>
      </c>
      <c r="M114" s="39" t="inlineStr">
        <is>
          <t>Clinic</t>
        </is>
      </c>
      <c r="N114" s="38" t="inlineStr">
        <is>
          <t>ข้อ 12 Pharma Plus เล่มม่วง (เฉลยข้อ ค)</t>
        </is>
      </c>
      <c r="O114" s="39" t="n"/>
      <c r="P114" s="39" t="n"/>
    </row>
    <row r="115" ht="13.2" customHeight="1" s="49">
      <c r="A115" s="37" t="n">
        <v>113</v>
      </c>
      <c r="B115" s="38" t="inlineStr">
        <is>
          <t>Vancomycin ผลิตมาจากเชื้ออะไร</t>
        </is>
      </c>
      <c r="C115" s="38" t="n"/>
      <c r="D115" s="38" t="inlineStr">
        <is>
          <t>Streptomyces orchidaceus</t>
        </is>
      </c>
      <c r="E115" s="38" t="inlineStr">
        <is>
          <t>Streptomyces fradiae</t>
        </is>
      </c>
      <c r="F115" s="38" t="inlineStr">
        <is>
          <t>Bacillus subtilis</t>
        </is>
      </c>
      <c r="G115" s="38" t="inlineStr">
        <is>
          <t>Streptococcus orientalis</t>
        </is>
      </c>
      <c r="H115" s="38" t="inlineStr">
        <is>
          <t>ไม่มีข้อถูก</t>
        </is>
      </c>
      <c r="I115" s="37" t="inlineStr">
        <is>
          <t>2</t>
        </is>
      </c>
      <c r="J115" s="38"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38" t="n"/>
      <c r="L115" s="39" t="inlineStr">
        <is>
          <t>HIV infection</t>
        </is>
      </c>
      <c r="M115" s="39" t="inlineStr">
        <is>
          <t>Clinic</t>
        </is>
      </c>
      <c r="N115" s="38" t="inlineStr">
        <is>
          <t>ข้อ 13 Pharma Plus เล่มม่วง (เฉลยข้อ ข ค)</t>
        </is>
      </c>
      <c r="O115" s="39" t="n"/>
      <c r="P115" s="39" t="n"/>
    </row>
    <row r="116" ht="13.2" customHeight="1" s="49">
      <c r="A116" s="37" t="n">
        <v>114</v>
      </c>
      <c r="B116" s="38" t="inlineStr">
        <is>
          <t>ข้อใดคือ กลไกการออกฤทธิ์ของยา griseofulvin</t>
        </is>
      </c>
      <c r="C116" s="38" t="n"/>
      <c r="D116" s="38" t="inlineStr">
        <is>
          <t>ยับยั้งการสังเคราะห์ ergosterol</t>
        </is>
      </c>
      <c r="E116" s="38" t="inlineStr">
        <is>
          <t>ยับยั้งการสร้าง mycolic acid ใน cell wall</t>
        </is>
      </c>
      <c r="F116" s="38" t="inlineStr">
        <is>
          <t>ยับยั้งการสร้าง mitosis ของ dermatophytes</t>
        </is>
      </c>
      <c r="G116" s="38" t="inlineStr">
        <is>
          <t>จับกับ phospholipids ยับยั้งการสร้าง cell wall</t>
        </is>
      </c>
      <c r="H116" s="38" t="inlineStr">
        <is>
          <t>จับกับ sterol ยับยั้งการสร้างผนังเซลล์</t>
        </is>
      </c>
      <c r="I116" s="37" t="inlineStr">
        <is>
          <t>2</t>
        </is>
      </c>
      <c r="J116" s="38"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38" t="n"/>
      <c r="L116" s="39" t="inlineStr">
        <is>
          <t>HIV infection</t>
        </is>
      </c>
      <c r="M116" s="39" t="inlineStr">
        <is>
          <t>Clinic</t>
        </is>
      </c>
      <c r="N116" s="38" t="inlineStr">
        <is>
          <t>ข้อ 13 Pharma Plus เล่มม่วง (เฉลยข้อ ข ค)</t>
        </is>
      </c>
      <c r="O116" s="39" t="n"/>
      <c r="P116" s="39" t="n"/>
    </row>
    <row r="117" ht="13.2" customHeight="1" s="49">
      <c r="A117" s="37" t="n">
        <v>115</v>
      </c>
      <c r="B117" s="38"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38" t="n"/>
      <c r="D117" s="38" t="inlineStr">
        <is>
          <t>2HR/16HE: INH 300 mg, Ethambutol 800 mg, Streptomycin 1 g</t>
        </is>
      </c>
      <c r="E117" s="38" t="inlineStr">
        <is>
          <t>2HRE/7HR: INH 300 mg, Rifampicin 450 mg, Ethambutol 800 mg</t>
        </is>
      </c>
      <c r="F117" s="38" t="inlineStr">
        <is>
          <t>2HR/16HE: INH 300 mg, Ethambutol 800 mg, Streptomycin 0.75 g</t>
        </is>
      </c>
      <c r="G117" s="38" t="inlineStr">
        <is>
          <t>2HRE/7HR: INH 300 mg, Rifampicin 600 mg, Ethambutol 1200 mg</t>
        </is>
      </c>
      <c r="H117" s="38" t="inlineStr">
        <is>
          <t>2HRE/7HR: INH 300 mg, Rifampicin 450 mg, Ethambutol 800 mg</t>
        </is>
      </c>
      <c r="I117" s="37" t="inlineStr">
        <is>
          <t>2</t>
        </is>
      </c>
      <c r="J117" s="38"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38" t="n"/>
      <c r="L117" s="39" t="inlineStr">
        <is>
          <t>Tuberculosis</t>
        </is>
      </c>
      <c r="M117" s="39" t="inlineStr">
        <is>
          <t>Clinic</t>
        </is>
      </c>
      <c r="N117" s="38" t="inlineStr">
        <is>
          <t>ข้อ 13 Pharma Plus เล่มม่วง (เฉลยข้อ ข ค)</t>
        </is>
      </c>
      <c r="O117" s="39" t="n"/>
      <c r="P117" s="39" t="n"/>
    </row>
    <row r="118" ht="13.2" customHeight="1" s="49">
      <c r="A118" s="37" t="n">
        <v>116</v>
      </c>
      <c r="B118" s="38" t="inlineStr">
        <is>
          <t>ยาใดมีผลข้างเคียงทำให้เกิดผิวหนังแพ้ต่อแสงผิวไหม้รู้สึกชาบริเวณที่ถูกแสง</t>
        </is>
      </c>
      <c r="C118" s="38" t="n"/>
      <c r="D118" s="38" t="inlineStr">
        <is>
          <t>Ciprofloxacin</t>
        </is>
      </c>
      <c r="E118" s="38" t="inlineStr">
        <is>
          <t>Erythromycin</t>
        </is>
      </c>
      <c r="F118" s="38" t="inlineStr">
        <is>
          <t>Cefazolin</t>
        </is>
      </c>
      <c r="G118" s="38" t="inlineStr">
        <is>
          <t>Azithromycin</t>
        </is>
      </c>
      <c r="H118" s="38" t="inlineStr">
        <is>
          <t>Doxycycline</t>
        </is>
      </c>
      <c r="I118" s="37" t="inlineStr">
        <is>
          <t>5</t>
        </is>
      </c>
      <c r="J118" s="38"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38" t="n"/>
      <c r="L118" s="39" t="inlineStr">
        <is>
          <t>HIV infection</t>
        </is>
      </c>
      <c r="M118" s="39" t="inlineStr">
        <is>
          <t>Clinic</t>
        </is>
      </c>
      <c r="N118" s="38" t="inlineStr">
        <is>
          <t>ข้อ 14 Pharma Plus เล่มม่วง (เฉลยข้อ จ)</t>
        </is>
      </c>
      <c r="O118" s="39" t="n"/>
      <c r="P118" s="39" t="n"/>
    </row>
    <row r="119" ht="13.2" customHeight="1" s="49">
      <c r="A119" s="37" t="n">
        <v>117</v>
      </c>
      <c r="B119" s="38" t="inlineStr">
        <is>
          <t>ถ้าต้องการใช้สมุนไพรในการรักษาอาการดังกล่าว สมุนไพรที่เลือกใช้</t>
        </is>
      </c>
      <c r="C119" s="38" t="n"/>
      <c r="D119" s="38" t="inlineStr">
        <is>
          <t>พญายอ</t>
        </is>
      </c>
      <c r="E119" s="38" t="inlineStr">
        <is>
          <t>ทองพันชั่ง</t>
        </is>
      </c>
      <c r="F119" s="38" t="inlineStr">
        <is>
          <t>มะแว้งต้น</t>
        </is>
      </c>
      <c r="G119" s="38" t="inlineStr">
        <is>
          <t>ใบบัวบก</t>
        </is>
      </c>
      <c r="H119" s="38" t="inlineStr">
        <is>
          <t>เปล้าน้อย</t>
        </is>
      </c>
      <c r="I119" s="37" t="inlineStr">
        <is>
          <t>5</t>
        </is>
      </c>
      <c r="J119" s="38"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38" t="n"/>
      <c r="L119" s="39" t="inlineStr">
        <is>
          <t>HIV infection</t>
        </is>
      </c>
      <c r="M119" s="39" t="inlineStr">
        <is>
          <t>Clinic</t>
        </is>
      </c>
      <c r="N119" s="38" t="inlineStr">
        <is>
          <t>ข้อ 14 Pharma Plus เล่มม่วง (เฉลยข้อ จ)</t>
        </is>
      </c>
      <c r="O119" s="39" t="n"/>
      <c r="P119" s="39" t="n"/>
    </row>
    <row r="120" ht="13.2" customHeight="1" s="49">
      <c r="A120" s="37" t="n">
        <v>118</v>
      </c>
      <c r="B120" s="38" t="inlineStr">
        <is>
          <t>จากข้อ 13 นางฟ้าใสตานยาได้ 1 สัปดาห์ แล้วเกิดผิวหนังลอก (exfoliative dermatitis) ท่านจะทำอย่างไร</t>
        </is>
      </c>
      <c r="C120" s="38" t="n"/>
      <c r="D120" s="38" t="inlineStr">
        <is>
          <t>หยุด rifampicin แล้ว re-challenge ด้วยขนาดต่ำๆ</t>
        </is>
      </c>
      <c r="E120" s="38" t="inlineStr">
        <is>
          <t>หยุด INH แล้ว re-challenge ด้วยขนาดต่ำๆ</t>
        </is>
      </c>
      <c r="F120" s="38" t="inlineStr">
        <is>
          <t>เปลี่ยน rifampicin เป็น ofloxacin 400 mg bid</t>
        </is>
      </c>
      <c r="G120" s="38" t="inlineStr">
        <is>
          <t>หยุด ethambutol แล้ว re-challenge ด้วยขนาดต่ำๆ</t>
        </is>
      </c>
      <c r="H120" s="38" t="inlineStr">
        <is>
          <t>ให้ยา CPM ร่วมกับยาเดิม</t>
        </is>
      </c>
      <c r="I120" s="37" t="inlineStr">
        <is>
          <t>5</t>
        </is>
      </c>
      <c r="J120" s="38"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38" t="n"/>
      <c r="L120" s="39" t="inlineStr">
        <is>
          <t>HIV infection</t>
        </is>
      </c>
      <c r="M120" s="39" t="inlineStr">
        <is>
          <t>Clinic</t>
        </is>
      </c>
      <c r="N120" s="38" t="inlineStr">
        <is>
          <t>ข้อ 14 Pharma Plus เล่มม่วง (เฉลยข้อ จ)</t>
        </is>
      </c>
      <c r="O120" s="39" t="n"/>
      <c r="P120" s="39" t="n"/>
    </row>
    <row r="121" ht="13.2" customHeight="1" s="49">
      <c r="A121" s="37" t="n">
        <v>119</v>
      </c>
      <c r="B121" s="38" t="inlineStr">
        <is>
          <t>Gray baby syndrome มักเกิดในเด็กที่ได้รับยาอะไรในขนาดสูง</t>
        </is>
      </c>
      <c r="C121" s="38" t="n"/>
      <c r="D121" s="38" t="inlineStr">
        <is>
          <t>Azithromycin</t>
        </is>
      </c>
      <c r="E121" s="38" t="inlineStr">
        <is>
          <t>Doxycycline</t>
        </is>
      </c>
      <c r="F121" s="38" t="inlineStr">
        <is>
          <t>Chloramphenicol</t>
        </is>
      </c>
      <c r="G121" s="38" t="inlineStr">
        <is>
          <t>Neomycin</t>
        </is>
      </c>
      <c r="H121" s="38" t="inlineStr">
        <is>
          <t>Cephalexin</t>
        </is>
      </c>
      <c r="I121" s="37" t="inlineStr">
        <is>
          <t>4</t>
        </is>
      </c>
      <c r="J121" s="3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38" t="n"/>
      <c r="L121" s="39" t="inlineStr">
        <is>
          <t>HIV infection</t>
        </is>
      </c>
      <c r="M121" s="39" t="inlineStr">
        <is>
          <t>Clinic</t>
        </is>
      </c>
      <c r="N121" s="38" t="inlineStr">
        <is>
          <t>ข้อ 15 Pharma Plus เล่มม่วง (เฉลยข้อ ง)</t>
        </is>
      </c>
      <c r="O121" s="39" t="n"/>
      <c r="P121" s="39" t="n"/>
    </row>
    <row r="122" ht="13.2" customHeight="1" s="49">
      <c r="A122" s="37" t="n">
        <v>120</v>
      </c>
      <c r="B122" s="38" t="inlineStr">
        <is>
          <t>ที่ฉลากยา griseofulvin มีคำว่า micronized form ข้อดีของ micronized form คือข้อใด</t>
        </is>
      </c>
      <c r="C122" s="38" t="n"/>
      <c r="D122" s="38" t="inlineStr">
        <is>
          <t>เพื่อเพิ่มการกระจายตัวไปยังตำแหน่งที่ออกฤทธิ์</t>
        </is>
      </c>
      <c r="E122" s="38" t="inlineStr">
        <is>
          <t>เพื่อลด first pass metabolism</t>
        </is>
      </c>
      <c r="F122" s="38" t="inlineStr">
        <is>
          <t>ให้อยู่ในร่างกายานขึ้น</t>
        </is>
      </c>
      <c r="G122" s="38" t="inlineStr">
        <is>
          <t>เพื่อป้องกันการดื้อยาของเชื้อรา</t>
        </is>
      </c>
      <c r="H122" s="38" t="inlineStr">
        <is>
          <t>เพื่อเพิ่มการดูดซึมยาจากทางเดินอาหาร</t>
        </is>
      </c>
      <c r="I122" s="37" t="inlineStr">
        <is>
          <t>4</t>
        </is>
      </c>
      <c r="J122" s="38" t="inlineStr">
        <is>
          <t>✅ คำตอบที่ถูกต้อง: ข้อ ง. เพื่อป้องกันการดื้อยาของเชื้อรา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8" t="n"/>
      <c r="L122" s="39" t="inlineStr">
        <is>
          <t>Cystitis</t>
        </is>
      </c>
      <c r="M122" s="39" t="inlineStr">
        <is>
          <t>Clinic</t>
        </is>
      </c>
      <c r="N122" s="38" t="inlineStr">
        <is>
          <t>ข้อ 15 Pharma Plus เล่มม่วง (เฉลยข้อ ง)</t>
        </is>
      </c>
      <c r="O122" s="39" t="n"/>
      <c r="P122" s="39" t="n"/>
    </row>
    <row r="123" ht="13.2" customHeight="1" s="49">
      <c r="A123" s="37" t="n">
        <v>121</v>
      </c>
      <c r="B123" s="38"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38" t="n"/>
      <c r="D123" s="38" t="inlineStr">
        <is>
          <t>กลไกการออกฤทธิ์ คือ DNA polymerase inhibitor อาการข้างเคียงคือ neuropathy</t>
        </is>
      </c>
      <c r="E123" s="38" t="inlineStr">
        <is>
          <t>กลไกการออกฤทธิ์ คือ protein synthesis อาการข้างเคียงคือ GI disturbance</t>
        </is>
      </c>
      <c r="F123" s="38" t="inlineStr">
        <is>
          <t>กลไกการออกฤทธิ์ คือ cell wall อาการข้างเคียงคือ SJS</t>
        </is>
      </c>
      <c r="G123" s="38" t="inlineStr">
        <is>
          <t>กลไกการออกฤทธิ์ คือ DNA synthesis อาการข้างเคียงคือ anemia</t>
        </is>
      </c>
      <c r="H123" s="38" t="inlineStr">
        <is>
          <t>กลไกการออกฤทธิ์ คือ ergosterol อาการข้างเคียงคือ gynecomastia</t>
        </is>
      </c>
      <c r="I123" s="37" t="inlineStr">
        <is>
          <t>4</t>
        </is>
      </c>
      <c r="J123" s="38"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38" t="n"/>
      <c r="L123" s="39" t="inlineStr">
        <is>
          <t>HIV infection</t>
        </is>
      </c>
      <c r="M123" s="39" t="inlineStr">
        <is>
          <t>Clinic</t>
        </is>
      </c>
      <c r="N123" s="38" t="inlineStr">
        <is>
          <t>ข้อ 15 Pharma Plus เล่มม่วง (เฉลยข้อ ง)</t>
        </is>
      </c>
      <c r="O123" s="39" t="n"/>
      <c r="P123" s="39" t="n"/>
    </row>
    <row r="124" ht="13.2" customHeight="1" s="49">
      <c r="A124" s="37" t="n">
        <v>122</v>
      </c>
      <c r="B124" s="38" t="inlineStr">
        <is>
          <t>คุณสมบัติของยาตามโครงสร้างนี้ ข้อใดผิด</t>
        </is>
      </c>
      <c r="C124" s="38" t="n"/>
      <c r="D124" s="38" t="inlineStr">
        <is>
          <t>ละลายน้ำได้น้อย</t>
        </is>
      </c>
      <c r="E124" s="38" t="inlineStr">
        <is>
          <t>มีคุณสมบัติในการฆ่าเชื้อเป็นแบบ concentration-dependent</t>
        </is>
      </c>
      <c r="F124" s="38" t="inlineStr">
        <is>
          <t>คุณสมบัติเป็น weak base</t>
        </is>
      </c>
      <c r="G124" s="38" t="inlineStr">
        <is>
          <t>เกิด Gl cramping</t>
        </is>
      </c>
      <c r="H124" s="38" t="inlineStr">
        <is>
          <t>ยาเข้าสู่สมองได้น้อยมาก</t>
        </is>
      </c>
      <c r="I124" s="37" t="inlineStr">
        <is>
          <t>2</t>
        </is>
      </c>
      <c r="J124" s="38"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38" t="n"/>
      <c r="L124" s="39" t="inlineStr">
        <is>
          <t>HIV infection</t>
        </is>
      </c>
      <c r="M124" s="39" t="inlineStr">
        <is>
          <t>Clinic</t>
        </is>
      </c>
      <c r="N124" s="38" t="inlineStr">
        <is>
          <t>ข้อ 16 Pharma Plus เล่มม่วง (เฉลยข้อ ข จ)</t>
        </is>
      </c>
      <c r="O124" s="39" t="n"/>
      <c r="P124" s="39" t="n"/>
    </row>
    <row r="125" ht="13.2" customHeight="1" s="49">
      <c r="A125" s="37" t="n">
        <v>123</v>
      </c>
      <c r="B125" s="38"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38" t="n"/>
      <c r="D125" s="38" t="inlineStr">
        <is>
          <t>มีเฉพาะยาฉีดเท่านั้น</t>
        </is>
      </c>
      <c r="E125" s="38" t="inlineStr">
        <is>
          <t>มีเฉพาะยาใช้ภายนอก</t>
        </is>
      </c>
      <c r="F125" s="38" t="inlineStr">
        <is>
          <t>มีอาการข้างเคียงน้อย</t>
        </is>
      </c>
      <c r="G125" s="38" t="inlineStr">
        <is>
          <t>ถูกเมตาบอไลต์ช้า อยู่ในร่างกายได้นาน</t>
        </is>
      </c>
      <c r="H125" s="38" t="inlineStr">
        <is>
          <t>มีปฏิกิริยาระหว่างยาลดลง</t>
        </is>
      </c>
      <c r="I125" s="37" t="inlineStr">
        <is>
          <t>2</t>
        </is>
      </c>
      <c r="J125" s="38"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38" t="n"/>
      <c r="L125" s="39" t="inlineStr">
        <is>
          <t>HIV infection</t>
        </is>
      </c>
      <c r="M125" s="39" t="inlineStr">
        <is>
          <t>Clinic</t>
        </is>
      </c>
      <c r="N125" s="38" t="inlineStr">
        <is>
          <t>ข้อ 16 Pharma Plus เล่มม่วง (เฉลยข้อ ข จ)</t>
        </is>
      </c>
      <c r="O125" s="39" t="n"/>
      <c r="P125" s="39" t="n"/>
    </row>
    <row r="126" ht="13.2" customHeight="1" s="49">
      <c r="A126" s="37" t="n">
        <v>124</v>
      </c>
      <c r="B126" s="38" t="inlineStr">
        <is>
          <t>ยาในข้อต่อไปนี้ เมื่อให้ร่วมกับยาอื่น อาทิ ritonavir มีผลทำให้ระดับยา ritonavir ในพลาสมาลดลง</t>
        </is>
      </c>
      <c r="C126" s="38" t="n"/>
      <c r="D126" s="38" t="inlineStr">
        <is>
          <t>Co- trimoxazole - CYP3A inducers</t>
        </is>
      </c>
      <c r="E126" s="38" t="inlineStr">
        <is>
          <t>Fluconazole - CYP3A inhibitors</t>
        </is>
      </c>
      <c r="F126" s="38" t="inlineStr">
        <is>
          <t>Isoniazid - CYP 2C inducers</t>
        </is>
      </c>
      <c r="G126" s="38" t="inlineStr">
        <is>
          <t>Pyrazinamide - CYP 2C inhibitors</t>
        </is>
      </c>
      <c r="H126" s="38" t="inlineStr">
        <is>
          <t>Rifampicin - CYP3A inducers</t>
        </is>
      </c>
      <c r="I126" s="37" t="inlineStr">
        <is>
          <t>2</t>
        </is>
      </c>
      <c r="J126" s="38"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38" t="n"/>
      <c r="L126" s="39" t="inlineStr">
        <is>
          <t>HIV infection</t>
        </is>
      </c>
      <c r="M126" s="39" t="inlineStr">
        <is>
          <t>Clinic</t>
        </is>
      </c>
      <c r="N126" s="38" t="inlineStr">
        <is>
          <t>ข้อ 16 Pharma Plus เล่มม่วง (เฉลยข้อ ข จ)</t>
        </is>
      </c>
      <c r="O126" s="39" t="n"/>
      <c r="P126" s="39" t="n"/>
    </row>
    <row r="127" ht="13.2" customHeight="1" s="49">
      <c r="A127" s="37" t="n">
        <v>125</v>
      </c>
      <c r="B127" s="38" t="inlineStr">
        <is>
          <t>ข้อใดไม่ใช่เชื้อกลุ่ม anaerobic</t>
        </is>
      </c>
      <c r="C127" s="38" t="n"/>
      <c r="D127" s="38" t="inlineStr">
        <is>
          <t>Peptococcus</t>
        </is>
      </c>
      <c r="E127" s="38" t="inlineStr">
        <is>
          <t>Peptostreptococcus</t>
        </is>
      </c>
      <c r="F127" s="38" t="inlineStr">
        <is>
          <t>Clostridium</t>
        </is>
      </c>
      <c r="G127" s="38" t="inlineStr">
        <is>
          <t>Chlamydia</t>
        </is>
      </c>
      <c r="H127" s="38" t="inlineStr">
        <is>
          <t>Escherichia</t>
        </is>
      </c>
      <c r="I127" s="37" t="inlineStr">
        <is>
          <t>3</t>
        </is>
      </c>
      <c r="J127" s="38"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38" t="n"/>
      <c r="L127" s="39" t="inlineStr">
        <is>
          <t>HIV infection</t>
        </is>
      </c>
      <c r="M127" s="39" t="inlineStr">
        <is>
          <t>Clinic</t>
        </is>
      </c>
      <c r="N127" s="38" t="inlineStr">
        <is>
          <t>ข้อ 17 Pharma Plus เล่มม่วง (เฉลยข้อ ค)</t>
        </is>
      </c>
      <c r="O127" s="39" t="n"/>
      <c r="P127" s="39" t="n"/>
    </row>
    <row r="128" ht="13.2" customHeight="1" s="49">
      <c r="A128" s="37" t="n">
        <v>126</v>
      </c>
      <c r="B128" s="38" t="inlineStr">
        <is>
          <t>จากโครงสร้างยา Itraconazole สารนี้มีคุณสมบัติเป็นอย่างไร</t>
        </is>
      </c>
      <c r="C128" s="38" t="n"/>
      <c r="D128" s="38" t="inlineStr">
        <is>
          <t>เป็นกรดอ่อน</t>
        </is>
      </c>
      <c r="E128" s="38" t="inlineStr">
        <is>
          <t>เป็นเบสอ่อน</t>
        </is>
      </c>
      <c r="F128" s="38" t="inlineStr">
        <is>
          <t>ละลายได้ดีในน้ำ</t>
        </is>
      </c>
      <c r="G128" s="38" t="inlineStr">
        <is>
          <t>ละลายได้ดีใน methanol</t>
        </is>
      </c>
      <c r="H128" s="38" t="inlineStr">
        <is>
          <t>ละลายได้ดีในสารละลายเบสแก่</t>
        </is>
      </c>
      <c r="I128" s="37" t="inlineStr">
        <is>
          <t>3</t>
        </is>
      </c>
      <c r="J128" s="38"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38" t="n"/>
      <c r="L128" s="39" t="inlineStr">
        <is>
          <t>HIV infection</t>
        </is>
      </c>
      <c r="M128" s="39" t="inlineStr">
        <is>
          <t>Clinic</t>
        </is>
      </c>
      <c r="N128" s="38" t="inlineStr">
        <is>
          <t>ข้อ 17 Pharma Plus เล่มม่วง (เฉลยข้อ ค)</t>
        </is>
      </c>
      <c r="O128" s="39" t="n"/>
      <c r="P128" s="39" t="n"/>
    </row>
    <row r="129" ht="13.2" customHeight="1" s="49">
      <c r="A129" s="37" t="n">
        <v>127</v>
      </c>
      <c r="B129" s="38" t="inlineStr">
        <is>
          <t>ยา rifampicin ใช้ป้องกันหรือรักษาโรคใดได้ นอกจากวัณโรค</t>
        </is>
      </c>
      <c r="C129" s="38" t="n"/>
      <c r="D129" s="38" t="inlineStr">
        <is>
          <t>Meningococcal infection</t>
        </is>
      </c>
      <c r="E129" s="38" t="inlineStr">
        <is>
          <t>HACEK endocarditis</t>
        </is>
      </c>
      <c r="F129" s="38" t="inlineStr">
        <is>
          <t>Leptospirosis</t>
        </is>
      </c>
      <c r="G129" s="38" t="inlineStr">
        <is>
          <t>Severe malaria</t>
        </is>
      </c>
      <c r="H129" s="38" t="inlineStr">
        <is>
          <t>Typhus</t>
        </is>
      </c>
      <c r="I129" s="37" t="inlineStr">
        <is>
          <t>3</t>
        </is>
      </c>
      <c r="J129" s="38"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38" t="n"/>
      <c r="L129" s="39" t="inlineStr">
        <is>
          <t>Tuberculosis</t>
        </is>
      </c>
      <c r="M129" s="39" t="inlineStr">
        <is>
          <t>Clinic</t>
        </is>
      </c>
      <c r="N129" s="38" t="inlineStr">
        <is>
          <t>ข้อ 17 Pharma Plus เล่มม่วง (เฉลยข้อ ค)</t>
        </is>
      </c>
      <c r="O129" s="39" t="n"/>
      <c r="P129" s="39" t="n"/>
    </row>
    <row r="130" ht="13.2" customHeight="1" s="49">
      <c r="A130" s="37" t="n">
        <v>128</v>
      </c>
      <c r="B130" s="38" t="inlineStr">
        <is>
          <t>ยากลุ่มใดที่ขัดขวางการทำงานของไรโบโซมชนิด 50S</t>
        </is>
      </c>
      <c r="C130" s="38" t="n"/>
      <c r="D130" s="38" t="inlineStr">
        <is>
          <t>Erythromycin</t>
        </is>
      </c>
      <c r="E130" s="38" t="inlineStr">
        <is>
          <t>Doxycycline</t>
        </is>
      </c>
      <c r="F130" s="38" t="inlineStr">
        <is>
          <t>Chloramphenicol</t>
        </is>
      </c>
      <c r="G130" s="38" t="inlineStr">
        <is>
          <t>Cephalexin</t>
        </is>
      </c>
      <c r="H130" s="38" t="inlineStr">
        <is>
          <t>Rifampicin</t>
        </is>
      </c>
      <c r="I130" s="37" t="inlineStr">
        <is>
          <t>5</t>
        </is>
      </c>
      <c r="J130" s="38"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38" t="n"/>
      <c r="L130" s="39" t="inlineStr">
        <is>
          <t>HIV infection</t>
        </is>
      </c>
      <c r="M130" s="39" t="inlineStr">
        <is>
          <t>Clinic</t>
        </is>
      </c>
      <c r="N130" s="38" t="inlineStr">
        <is>
          <t>ข้อ 18 Pharma Plus เล่มม่วง (เฉลยข้อ จ)</t>
        </is>
      </c>
      <c r="O130" s="39" t="n"/>
      <c r="P130" s="39" t="n"/>
    </row>
    <row r="131" ht="13.2" customHeight="1" s="49">
      <c r="A131" s="37" t="n">
        <v>129</v>
      </c>
      <c r="B131" s="38" t="inlineStr">
        <is>
          <t>Itraconazole เป็น high hydrophilic at pH 8.1 Log P = 5.96 (octanol/water) pKa= 3.7 การเพิ่ม dissolution ข้อใดผิด</t>
        </is>
      </c>
      <c r="C131" s="38" t="n"/>
      <c r="D131" s="38" t="inlineStr">
        <is>
          <t>ใช้ crystalline Itraconazole</t>
        </is>
      </c>
      <c r="E131" s="38" t="inlineStr">
        <is>
          <t>ใช้ micronized Itraconazole</t>
        </is>
      </c>
      <c r="F131" s="38" t="inlineStr">
        <is>
          <t>SLS ในตำรับ</t>
        </is>
      </c>
      <c r="G131" s="38" t="inlineStr">
        <is>
          <t>เตรียมแบบ Solid dispersion</t>
        </is>
      </c>
      <c r="H131" s="38" t="inlineStr">
        <is>
          <t>ไม่มีข้อถูก</t>
        </is>
      </c>
      <c r="I131" s="37" t="inlineStr">
        <is>
          <t>5</t>
        </is>
      </c>
      <c r="J131" s="38"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8" t="n"/>
      <c r="L131" s="39" t="inlineStr">
        <is>
          <t>Cystitis</t>
        </is>
      </c>
      <c r="M131" s="39" t="inlineStr">
        <is>
          <t>Clinic</t>
        </is>
      </c>
      <c r="N131" s="38" t="inlineStr">
        <is>
          <t>ข้อ 18 Pharma Plus เล่มม่วง (เฉลยข้อ จ)</t>
        </is>
      </c>
      <c r="O131" s="39" t="n"/>
      <c r="P131" s="39" t="n"/>
    </row>
    <row r="132" ht="13.2" customHeight="1" s="49">
      <c r="A132" s="37" t="n">
        <v>130</v>
      </c>
      <c r="B132" s="38"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38" t="n"/>
      <c r="D132" s="38" t="inlineStr">
        <is>
          <t>Isoniazid, Rifampicin, Pyrazinamide</t>
        </is>
      </c>
      <c r="E132" s="38" t="inlineStr">
        <is>
          <t>Rifampicin, Pyrazinamide, Streptomycin</t>
        </is>
      </c>
      <c r="F132" s="38" t="inlineStr">
        <is>
          <t>Isoniazid, Pyrazinamide, Ethambutol</t>
        </is>
      </c>
      <c r="G132" s="38" t="inlineStr">
        <is>
          <t>Rifampicin, Ethambutol, Streptomycin</t>
        </is>
      </c>
      <c r="H132" s="38" t="inlineStr">
        <is>
          <t>Isoniazid, Streptomycin, Ethambutol</t>
        </is>
      </c>
      <c r="I132" s="37" t="inlineStr">
        <is>
          <t>5</t>
        </is>
      </c>
      <c r="J132" s="38"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38" t="n"/>
      <c r="L132" s="39" t="inlineStr">
        <is>
          <t>HIV infection</t>
        </is>
      </c>
      <c r="M132" s="39" t="inlineStr">
        <is>
          <t>Clinic</t>
        </is>
      </c>
      <c r="N132" s="38" t="inlineStr">
        <is>
          <t>ข้อ 18 Pharma Plus เล่มม่วง (เฉลยข้อ จ)</t>
        </is>
      </c>
      <c r="O132" s="39" t="n"/>
      <c r="P132" s="39" t="n"/>
    </row>
    <row r="133" ht="13.2" customHeight="1" s="49">
      <c r="A133" s="37" t="n">
        <v>131</v>
      </c>
      <c r="B133" s="38" t="inlineStr">
        <is>
          <t>ยาใดยับยั้งการสังเคราะห์โปรตีนโดยการขัดขวางการทำงานของไรโบโซมชนิด 30S และออกฤทธิ์แบบ Bactericidal</t>
        </is>
      </c>
      <c r="C133" s="38" t="n"/>
      <c r="D133" s="38" t="inlineStr">
        <is>
          <t>Azithromycin</t>
        </is>
      </c>
      <c r="E133" s="38" t="inlineStr">
        <is>
          <t>Doxycycline</t>
        </is>
      </c>
      <c r="F133" s="38" t="inlineStr">
        <is>
          <t>Chloramphenicol</t>
        </is>
      </c>
      <c r="G133" s="38" t="inlineStr">
        <is>
          <t>Neomycin</t>
        </is>
      </c>
      <c r="H133" s="38" t="inlineStr">
        <is>
          <t>Cephalexin</t>
        </is>
      </c>
      <c r="I133" s="37" t="inlineStr">
        <is>
          <t>4</t>
        </is>
      </c>
      <c r="J133" s="3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38" t="n"/>
      <c r="L133" s="39" t="inlineStr">
        <is>
          <t>HIV infection</t>
        </is>
      </c>
      <c r="M133" s="39" t="inlineStr">
        <is>
          <t>Clinic</t>
        </is>
      </c>
      <c r="N133" s="38" t="inlineStr">
        <is>
          <t>ข้อ 19 Pharma Plus เล่มม่วง (เฉลยข้อ ง จ)</t>
        </is>
      </c>
      <c r="O133" s="39" t="n"/>
      <c r="P133" s="39" t="n"/>
    </row>
    <row r="134" ht="13.2" customHeight="1" s="49">
      <c r="A134" s="37" t="n">
        <v>132</v>
      </c>
      <c r="B134" s="38" t="inlineStr">
        <is>
          <t>ข้อใดถูกต้องเกี่ยวกับการรักษาวัณโรค</t>
        </is>
      </c>
      <c r="C134" s="38" t="n"/>
      <c r="D134" s="38" t="inlineStr">
        <is>
          <t>การตรวจเสมหะเป็นวิธีที่ง่าย ประหยัด แต่ไม่เฉพาะเจาะจง</t>
        </is>
      </c>
      <c r="E134" s="38" t="inlineStr">
        <is>
          <t>ผู้ป่วยเบาหวานเป็นสาเหตุทำให้เกิดความชุกของวัณโรคมากขึ้น</t>
        </is>
      </c>
      <c r="F134" s="38" t="inlineStr">
        <is>
          <t>ผู้ที่ใช้ยากดภูมิต่างๆจะมีสิทธิ์ติดเชื้อวัณโรคได้ง่าย</t>
        </is>
      </c>
      <c r="G134" s="38" t="inlineStr">
        <is>
          <t>หลักการรักษาวัณโรคป้องกันไม่ให้ติดต่อไปสู่อื่น+ลองทดสอบประสิทธิภาพยาโดยใช้เวลาสั้น</t>
        </is>
      </c>
      <c r="H134" s="38" t="inlineStr">
        <is>
          <t>การรักษาวัณโรคคือใช้ยาขนาดสูงสุด+ใช้เวลานานๆ</t>
        </is>
      </c>
      <c r="I134" s="37" t="inlineStr">
        <is>
          <t>4</t>
        </is>
      </c>
      <c r="J134" s="38"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38" t="n"/>
      <c r="L134" s="39" t="inlineStr">
        <is>
          <t>Tuberculosis</t>
        </is>
      </c>
      <c r="M134" s="39" t="inlineStr">
        <is>
          <t>Clinic</t>
        </is>
      </c>
      <c r="N134" s="38" t="inlineStr">
        <is>
          <t>ข้อ 19 Pharma Plus เล่มม่วง (เฉลยข้อ ง จ)</t>
        </is>
      </c>
      <c r="O134" s="39" t="n"/>
      <c r="P134" s="39" t="n"/>
    </row>
    <row r="135" ht="13.2" customHeight="1" s="49">
      <c r="A135" s="37" t="n">
        <v>133</v>
      </c>
      <c r="B135" s="38" t="inlineStr">
        <is>
          <t>Cefepime เป็นยากลุ่ม cephalosporin gen ใด</t>
        </is>
      </c>
      <c r="C135" s="38" t="n"/>
      <c r="D135" s="38" t="inlineStr">
        <is>
          <t>Dolutegravir 50 mg OD</t>
        </is>
      </c>
      <c r="E135" s="38" t="inlineStr">
        <is>
          <t>Vancomycin 1 g IV Q12H</t>
        </is>
      </c>
      <c r="F135" s="38" t="inlineStr">
        <is>
          <t>Meropenem 1 g IV Q8H</t>
        </is>
      </c>
      <c r="G135" s="38" t="inlineStr">
        <is>
          <t>Cefazolin 1 g IV Q8H</t>
        </is>
      </c>
      <c r="H135" s="38" t="inlineStr">
        <is>
          <t>Amoxicillin/Clavulanate 1 g BID</t>
        </is>
      </c>
      <c r="I135" s="37" t="inlineStr">
        <is>
          <t>1</t>
        </is>
      </c>
      <c r="J135"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38" t="n"/>
      <c r="L135" s="39" t="inlineStr">
        <is>
          <t>HIV infection</t>
        </is>
      </c>
      <c r="M135" s="39" t="inlineStr">
        <is>
          <t>Clinic</t>
        </is>
      </c>
      <c r="N135" s="38" t="inlineStr">
        <is>
          <t>ข้อ 20 Pharma Plus เล่มม่วง (เฉลยข้อ ก)</t>
        </is>
      </c>
      <c r="O135" s="39" t="n"/>
      <c r="P135" s="39" t="n"/>
    </row>
    <row r="136" ht="13.2" customHeight="1" s="49">
      <c r="A136" s="37" t="n">
        <v>134</v>
      </c>
      <c r="B136" s="38" t="inlineStr">
        <is>
          <t>ยาในข้อใดจัดเป็น second line ในการรักษา TB</t>
        </is>
      </c>
      <c r="C136" s="38" t="n"/>
      <c r="D136" s="38" t="inlineStr">
        <is>
          <t>Streptomycin</t>
        </is>
      </c>
      <c r="E136" s="38" t="inlineStr">
        <is>
          <t>Augmentin</t>
        </is>
      </c>
      <c r="F136" s="38" t="inlineStr">
        <is>
          <t>Cyclosporine</t>
        </is>
      </c>
      <c r="G136" s="38" t="inlineStr">
        <is>
          <t>Ofloxacin</t>
        </is>
      </c>
      <c r="H136" s="38" t="inlineStr">
        <is>
          <t>Capreomycin</t>
        </is>
      </c>
      <c r="I136" s="37" t="inlineStr">
        <is>
          <t>1</t>
        </is>
      </c>
      <c r="J136" s="38"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38" t="n"/>
      <c r="L136" s="39" t="inlineStr">
        <is>
          <t>Tuberculosis</t>
        </is>
      </c>
      <c r="M136" s="39" t="inlineStr">
        <is>
          <t>Clinic</t>
        </is>
      </c>
      <c r="N136" s="38" t="inlineStr">
        <is>
          <t>ข้อ 20 Pharma Plus เล่มม่วง (เฉลยข้อ ก)</t>
        </is>
      </c>
      <c r="O136" s="39" t="n"/>
      <c r="P136" s="39" t="n"/>
    </row>
    <row r="137" ht="13.2" customHeight="1" s="49">
      <c r="A137" s="37" t="n">
        <v>135</v>
      </c>
      <c r="B137" s="38" t="inlineStr">
        <is>
          <t>ข้อใดถูกต้องเกี่ยวกับยาต้านไวรัสเอดส์</t>
        </is>
      </c>
      <c r="C137" s="38" t="n"/>
      <c r="D137" s="38" t="inlineStr">
        <is>
          <t>NNRTIs สามารถออกฤทธิ์ได้โดยต้องผ่านกระบวนการเปลี่ยนแปลงในร่างกายก่อน</t>
        </is>
      </c>
      <c r="E137" s="38" t="inlineStr">
        <is>
          <t>NRTIs นอกจากรักษา HIV infection ยังสามารถรักษา Hep B ได้ด้วย</t>
        </is>
      </c>
      <c r="F137" s="38" t="inlineStr">
        <is>
          <t>NRTIs จะต้องถูกเติมหมู่ฟอสเฟตก่อนถึงจะเข้าไปยับยั้ง reverse transcriptase ได้</t>
        </is>
      </c>
      <c r="G137" s="38" t="inlineStr">
        <is>
          <t>Abacavir และ entecavir จัดอยู่ในกลุ่ม protease inhibitor (PIs)</t>
        </is>
      </c>
      <c r="H137" s="38" t="inlineStr">
        <is>
          <t>PIs ทุกชนิดใช้เพื่อรักษาการติดเชื้อไวรัสเอดส์เพียงอย่างเดียว</t>
        </is>
      </c>
      <c r="I137" s="37" t="inlineStr">
        <is>
          <t>3</t>
        </is>
      </c>
      <c r="J137" s="38"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38" t="n"/>
      <c r="L137" s="39" t="inlineStr">
        <is>
          <t>HIV infection</t>
        </is>
      </c>
      <c r="M137" s="39" t="inlineStr">
        <is>
          <t>Clinic</t>
        </is>
      </c>
      <c r="N137" s="38" t="inlineStr">
        <is>
          <t>ข้อ 21 Pharma Plus เล่มม่วง (เฉลยข้อ ค)</t>
        </is>
      </c>
      <c r="O137" s="39" t="n"/>
      <c r="P137" s="39" t="n"/>
    </row>
    <row r="138" ht="13.2" customHeight="1" s="49">
      <c r="A138" s="37" t="n">
        <v>136</v>
      </c>
      <c r="B138" s="38" t="inlineStr">
        <is>
          <t>ข้อใดผิดเกี่ยวกับยาในกลุ่ม NNRTIs</t>
        </is>
      </c>
      <c r="C138" s="38" t="n"/>
      <c r="D138" s="38" t="inlineStr">
        <is>
          <t>ยาในกลุ่มนี้ไม่ต้องเติมหมู่ฟอสเฟตจากร่างกายในการออกฤทธิ์</t>
        </is>
      </c>
      <c r="E138" s="38" t="inlineStr">
        <is>
          <t>Nevirapine ห้ามให้ในผู้ป่วยหญิง HIV ที่มี CD4+ สูงกว่า 250 cell/mm3</t>
        </is>
      </c>
      <c r="F138" s="38" t="inlineStr">
        <is>
          <t>Efavirenz ควรรับประทานยาพร้อมอาหารที่มีไขมันสูง</t>
        </is>
      </c>
      <c r="G138" s="38" t="inlineStr">
        <is>
          <t>อาการไม่พึงประสงค์ที่สำคัญของ nevirapine คือ SJS, Hepatitis</t>
        </is>
      </c>
      <c r="H138" s="38" t="inlineStr">
        <is>
          <t>NNRTIs ที่ได้รับการรับรองจาก FDA ล่าสุด คือ rilpivirine</t>
        </is>
      </c>
      <c r="I138" s="37" t="inlineStr">
        <is>
          <t>4</t>
        </is>
      </c>
      <c r="J138" s="38"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38" t="n"/>
      <c r="L138" s="39" t="inlineStr">
        <is>
          <t>HIV infection</t>
        </is>
      </c>
      <c r="M138" s="39" t="inlineStr">
        <is>
          <t>Clinic</t>
        </is>
      </c>
      <c r="N138" s="38" t="inlineStr">
        <is>
          <t>ข้อ 22 Pharma Plus เล่มม่วง (เฉลยข้อ ง)</t>
        </is>
      </c>
      <c r="O138" s="39" t="n"/>
      <c r="P138" s="39" t="n"/>
    </row>
    <row r="139" ht="13.2" customHeight="1" s="49">
      <c r="A139" s="37" t="n">
        <v>137</v>
      </c>
      <c r="B139" s="38" t="inlineStr">
        <is>
          <t>ข้อใดผิดเกี่ยวกับยาในกลุ่ม protease inhibitor</t>
        </is>
      </c>
      <c r="C139" s="38" t="n"/>
      <c r="D139" s="38" t="inlineStr">
        <is>
          <t>PIs ห้ามให้ร่วมกับ ergotamine เนื่องจากจะทำให้เกิดภาวะ ergotism</t>
        </is>
      </c>
      <c r="E139" s="38" t="inlineStr">
        <is>
          <t>PIs ทุกตัวมีผลทำให้การกระจายตัวของไขมันผิดปกติแต่ไม่ได้ทำให้ระดับไขมันในเลือดผิดปกติ</t>
        </is>
      </c>
      <c r="F139" s="38" t="inlineStr">
        <is>
          <t>Ritonavir ช่วยทำให้ระดับของ lopinavir ในเลือดสูงขึ้น</t>
        </is>
      </c>
      <c r="G139" s="38" t="inlineStr">
        <is>
          <t>Atazanavir ทำให้ผู้ป่วยมีความร่วมมือในการรับประทานยาจากการรับประทานเพียงวันละครั้ง</t>
        </is>
      </c>
      <c r="H139" s="38" t="inlineStr">
        <is>
          <t>Indinavir ทำให้เกิด nephrolithiasis ต้องดื่มน้ำอย่างเพียงพอ</t>
        </is>
      </c>
      <c r="I139" s="37" t="inlineStr">
        <is>
          <t>1</t>
        </is>
      </c>
      <c r="J139" s="38"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38" t="n"/>
      <c r="L139" s="39" t="inlineStr">
        <is>
          <t>HIV infection</t>
        </is>
      </c>
      <c r="M139" s="39" t="inlineStr">
        <is>
          <t>Clinic</t>
        </is>
      </c>
      <c r="N139" s="38" t="inlineStr">
        <is>
          <t>ข้อ 23 Pharma Plus เล่มม่วง (เฉลยข้อ ก)</t>
        </is>
      </c>
      <c r="O139" s="39" t="n"/>
      <c r="P139" s="39" t="n"/>
    </row>
    <row r="140" ht="13.2" customHeight="1" s="49">
      <c r="A140" s="37" t="n">
        <v>138</v>
      </c>
      <c r="B140" s="38"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38" t="n"/>
      <c r="D140" s="38" t="inlineStr">
        <is>
          <t>Zidovudine</t>
        </is>
      </c>
      <c r="E140" s="38" t="inlineStr">
        <is>
          <t>Lamivudine</t>
        </is>
      </c>
      <c r="F140" s="38" t="inlineStr">
        <is>
          <t>Nevirapine</t>
        </is>
      </c>
      <c r="G140" s="38" t="inlineStr">
        <is>
          <t>Efavirenz</t>
        </is>
      </c>
      <c r="H140" s="38" t="inlineStr">
        <is>
          <t>Stavudine</t>
        </is>
      </c>
      <c r="I140" s="37" t="inlineStr">
        <is>
          <t>1</t>
        </is>
      </c>
      <c r="J140" s="38"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38" t="n"/>
      <c r="L140" s="39" t="inlineStr">
        <is>
          <t>HIV infection</t>
        </is>
      </c>
      <c r="M140" s="39" t="inlineStr">
        <is>
          <t>Clinic</t>
        </is>
      </c>
      <c r="N140" s="38" t="inlineStr">
        <is>
          <t>ข้อ 24 Pharma Plus เล่มม่วง (เฉลยข้อ ก)</t>
        </is>
      </c>
      <c r="O140" s="39" t="n"/>
      <c r="P140" s="39" t="n"/>
    </row>
    <row r="141" ht="13.2" customHeight="1" s="49">
      <c r="A141" s="37" t="n">
        <v>139</v>
      </c>
      <c r="B141" s="38"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38" t="n"/>
      <c r="D141" s="38" t="inlineStr">
        <is>
          <t>Abacavir</t>
        </is>
      </c>
      <c r="E141" s="38" t="inlineStr">
        <is>
          <t>Ritonavir</t>
        </is>
      </c>
      <c r="F141" s="38" t="inlineStr">
        <is>
          <t>Nevirapine</t>
        </is>
      </c>
      <c r="G141" s="38" t="inlineStr">
        <is>
          <t>Lamivudine</t>
        </is>
      </c>
      <c r="H141" s="38" t="inlineStr">
        <is>
          <t>Diravirdine</t>
        </is>
      </c>
      <c r="I141" s="37" t="inlineStr">
        <is>
          <t>2</t>
        </is>
      </c>
      <c r="J141" s="3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38" t="n"/>
      <c r="L141" s="39" t="inlineStr">
        <is>
          <t>HIV infection</t>
        </is>
      </c>
      <c r="M141" s="39" t="inlineStr">
        <is>
          <t>Clinic</t>
        </is>
      </c>
      <c r="N141" s="38" t="inlineStr">
        <is>
          <t>ข้อ 25 Pharma Plus เล่มม่วง (เฉลยข้อ ข)</t>
        </is>
      </c>
      <c r="O141" s="39" t="n"/>
      <c r="P141" s="39" t="n"/>
    </row>
    <row r="142" ht="13.2" customHeight="1" s="49">
      <c r="A142" s="37" t="n">
        <v>140</v>
      </c>
      <c r="B142" s="38" t="inlineStr">
        <is>
          <t>เมื่อพิจารณาโครงสร้างของ ritonavir ท่านคิดว่าข้อใดไม่ถูกต้อง</t>
        </is>
      </c>
      <c r="C142" s="38" t="n"/>
      <c r="D142" s="38" t="inlineStr">
        <is>
          <t>เมื่อให้ยาร่วมกับอาหารจะดูดซึมได้มากขึ้น</t>
        </is>
      </c>
      <c r="E142" s="38" t="inlineStr">
        <is>
          <t>ยามีการละลายน้ำต่ำ จึงดูดซึมไม่ดี</t>
        </is>
      </c>
      <c r="F142" s="38" t="inlineStr">
        <is>
          <t>สลายตัวได้ง่ายในความร้อน</t>
        </is>
      </c>
      <c r="G142" s="38" t="inlineStr">
        <is>
          <t>มีลักษณะเป็น peptide-like</t>
        </is>
      </c>
      <c r="H142" s="38" t="inlineStr">
        <is>
          <t>ยามี ค่า log P 5.22 แสดงว่าละลายน้ำได้ไม่ดี</t>
        </is>
      </c>
      <c r="I142" s="37" t="inlineStr">
        <is>
          <t>1</t>
        </is>
      </c>
      <c r="J142" s="38"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38" t="n"/>
      <c r="L142" s="39" t="inlineStr">
        <is>
          <t>HIV infection</t>
        </is>
      </c>
      <c r="M142" s="39" t="inlineStr">
        <is>
          <t>Clinic</t>
        </is>
      </c>
      <c r="N142" s="38" t="inlineStr">
        <is>
          <t>ข้อ 26 Pharma Plus เล่มม่วง (เฉลยข้อ ก)</t>
        </is>
      </c>
      <c r="O142" s="39" t="n"/>
      <c r="P142" s="39" t="n"/>
    </row>
    <row r="143" ht="13.2" customHeight="1" s="49">
      <c r="A143" s="37" t="n">
        <v>141</v>
      </c>
      <c r="B143" s="38" t="inlineStr">
        <is>
          <t>สมุนไพรใดมีฤทธิ์ยับยั้ง HIV ได้ในหลอดทดลอง และเริ่มมีการใช้ในผู้ป่วย HIV บ้างแล้ว</t>
        </is>
      </c>
      <c r="C143" s="38" t="n"/>
      <c r="D143" s="38" t="inlineStr">
        <is>
          <t>ฟ้าทะลายโจร</t>
        </is>
      </c>
      <c r="E143" s="38" t="inlineStr">
        <is>
          <t>มะระขี้นก</t>
        </is>
      </c>
      <c r="F143" s="38" t="inlineStr">
        <is>
          <t>ปลาไหลเผือก</t>
        </is>
      </c>
      <c r="G143" s="38" t="inlineStr">
        <is>
          <t>หญ้าปักกิ่ง</t>
        </is>
      </c>
      <c r="H143" s="38" t="inlineStr">
        <is>
          <t>ดอกดาวเรือง</t>
        </is>
      </c>
      <c r="I143" s="37" t="inlineStr">
        <is>
          <t>2</t>
        </is>
      </c>
      <c r="J143" s="38"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38" t="n"/>
      <c r="L143" s="39" t="inlineStr">
        <is>
          <t>HIV infection</t>
        </is>
      </c>
      <c r="M143" s="39" t="inlineStr">
        <is>
          <t>Clinic</t>
        </is>
      </c>
      <c r="N143" s="38" t="inlineStr">
        <is>
          <t>ข้อ 27 Pharma Plus เล่มม่วง (เฉลยข้อ ข)</t>
        </is>
      </c>
      <c r="O143" s="39" t="n"/>
      <c r="P143" s="39" t="n"/>
    </row>
    <row r="144" ht="13.2" customHeight="1" s="49">
      <c r="A144" s="37" t="n">
        <v>142</v>
      </c>
      <c r="B144" s="38" t="inlineStr">
        <is>
          <t>ยาหลักที่ใช้ในการรักษา PCP คือ</t>
        </is>
      </c>
      <c r="C144" s="38" t="n"/>
      <c r="D144" s="38" t="inlineStr">
        <is>
          <t>Zidovudine</t>
        </is>
      </c>
      <c r="E144" s="38" t="inlineStr">
        <is>
          <t>Cotrimoxazole</t>
        </is>
      </c>
      <c r="F144" s="38" t="inlineStr">
        <is>
          <t>Ceftriaxone</t>
        </is>
      </c>
      <c r="G144" s="38" t="inlineStr">
        <is>
          <t>Acyclovir</t>
        </is>
      </c>
      <c r="H144" s="38" t="inlineStr">
        <is>
          <t>Ciprofloxacin</t>
        </is>
      </c>
      <c r="I144" s="37" t="inlineStr">
        <is>
          <t>1</t>
        </is>
      </c>
      <c r="J144" s="38" t="inlineStr">
        <is>
          <t>✅ คำตอบที่ถูกต้อง: ข้อ ก. Zidovudine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38" t="n"/>
      <c r="L144" s="39" t="inlineStr">
        <is>
          <t>Pneumonia</t>
        </is>
      </c>
      <c r="M144" s="39" t="inlineStr">
        <is>
          <t>Clinic</t>
        </is>
      </c>
      <c r="N144" s="38" t="inlineStr">
        <is>
          <t>ข้อ 28 Pharma Plus เล่มม่วง (เฉลยข้อ ก)</t>
        </is>
      </c>
      <c r="O144" s="39" t="n"/>
      <c r="P144" s="39" t="n"/>
    </row>
    <row r="145" ht="13.2" customHeight="1" s="49">
      <c r="A145" s="37" t="n">
        <v>143</v>
      </c>
      <c r="B145" s="38"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38" t="n"/>
      <c r="D145" s="38" t="inlineStr">
        <is>
          <t>กลไกการออกฤทธิ์คือ DNA polymerase inhibitor อาการข้างเคียงคือ neuropathy</t>
        </is>
      </c>
      <c r="E145" s="38" t="inlineStr">
        <is>
          <t>กลไกการออกฤทธิ์คือ Protein synthesis อาการข้างเคียงคือ GI disturbance</t>
        </is>
      </c>
      <c r="F145" s="38" t="inlineStr">
        <is>
          <t>กลไกการออกฤทธิ์คือ cell wall อาการข้างเคียงคือ SJS</t>
        </is>
      </c>
      <c r="G145" s="38" t="inlineStr">
        <is>
          <t>กลไกการออกฤทธิ์คือ DNA synthesis อาการข้างเคียงคือ anemia</t>
        </is>
      </c>
      <c r="H145" s="38" t="inlineStr">
        <is>
          <t>กลไกการออกฤทธิ์คือ ergosterol อาการข้างเคียงคือ gynecomastia</t>
        </is>
      </c>
      <c r="I145" s="37" t="inlineStr">
        <is>
          <t>1</t>
        </is>
      </c>
      <c r="J145" s="38"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38" t="n"/>
      <c r="L145" s="39" t="inlineStr">
        <is>
          <t>Cystitis</t>
        </is>
      </c>
      <c r="M145" s="39" t="inlineStr">
        <is>
          <t>Clinic</t>
        </is>
      </c>
      <c r="N145" s="38" t="inlineStr">
        <is>
          <t>ข้อ 29 Pharma Plus เล่มม่วง (เฉลยข้อ ก)</t>
        </is>
      </c>
      <c r="O145" s="39" t="n"/>
      <c r="P145" s="39" t="n"/>
    </row>
    <row r="146" ht="13.2" customHeight="1" s="49">
      <c r="A146" s="37" t="n">
        <v>144</v>
      </c>
      <c r="B146" s="38" t="inlineStr">
        <is>
          <t>คำแนะนำเกี่ยวกับเรื่องการใช้ยาเพื่อป้องกัน PCP อย่างไรจึงจะเหมาะสม</t>
        </is>
      </c>
      <c r="C146" s="38" t="n"/>
      <c r="D146" s="38" t="inlineStr">
        <is>
          <t>ห้ามรับประทานร่วมกับนม ยาลดกรด</t>
        </is>
      </c>
      <c r="E146" s="38" t="inlineStr">
        <is>
          <t>รับประทานยาอย่างสม่ำเสมอและปัสสาวะอาจมีสีแดงได้</t>
        </is>
      </c>
      <c r="F146" s="38" t="inlineStr">
        <is>
          <t>รักษาสุขภาพให้แข็งแรงและทำจิตใจให้สดชื่นแจ่มใส</t>
        </is>
      </c>
      <c r="G146" s="38" t="inlineStr">
        <is>
          <t>ให้กินยาหลังอาหารทันที เนื่องจากมีผลระคายเคืองกระเพาะอาหาร</t>
        </is>
      </c>
      <c r="H146" s="38" t="inlineStr">
        <is>
          <t>อาจทำให้เกิดผื่นชนิดรุนแรง ควรสังเกตอาการและแจ้งให้แพทย์ทราบทันที</t>
        </is>
      </c>
      <c r="I146" s="37" t="inlineStr">
        <is>
          <t>4</t>
        </is>
      </c>
      <c r="J146" s="38" t="inlineStr">
        <is>
          <t>✅ คำตอบที่ถูกต้อง: ข้อ ง. ให้กินยาหลังอาหารทันที เนื่องจากมีผลระคายเคืองกระเพาะอาหาร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38" t="n"/>
      <c r="L146" s="39" t="inlineStr">
        <is>
          <t>Cystitis</t>
        </is>
      </c>
      <c r="M146" s="39" t="inlineStr">
        <is>
          <t>Clinic</t>
        </is>
      </c>
      <c r="N146" s="38" t="inlineStr">
        <is>
          <t>ข้อ 30 Pharma Plus เล่มม่วง (เฉลยข้อ ง)</t>
        </is>
      </c>
      <c r="O146" s="39" t="n"/>
      <c r="P146" s="39" t="n"/>
    </row>
    <row r="147" ht="13.2" customHeight="1" s="49">
      <c r="A147" s="37" t="n">
        <v>145</v>
      </c>
      <c r="B147" s="38" t="inlineStr">
        <is>
          <t>ผู้ป่วยรายนี้หลังจากกลับบ้านควรได้รับยาป้องกัน PCP แบบ secondary prophylaxis อย่างไร</t>
        </is>
      </c>
      <c r="C147" s="38" t="n"/>
      <c r="D147" s="38" t="inlineStr">
        <is>
          <t>Cotrimoxazole (80 TMP/400 SMZ) 1/2 เม็ด วันละ 1 ครั้ง</t>
        </is>
      </c>
      <c r="E147" s="38" t="inlineStr">
        <is>
          <t>Cotrimoxazole (80 TMP/400 SMZ) 2 เม็ด วันละ 1 ครั้ง</t>
        </is>
      </c>
      <c r="F147" s="38" t="inlineStr">
        <is>
          <t>Cotrimoxazole (80 TMP/400 SMZ) 2 เม็ด สัปดาห์ละ 3 ครั้ง</t>
        </is>
      </c>
      <c r="G147" s="38" t="inlineStr">
        <is>
          <t>Cotrimozazole vaginal tablets ครึ่งเม็ด วันละ 3 ครั้ง</t>
        </is>
      </c>
      <c r="H147" s="38" t="inlineStr">
        <is>
          <t>Fluconazole 2 เม็ด ทุกสัปดาห์</t>
        </is>
      </c>
      <c r="I147" s="37" t="inlineStr">
        <is>
          <t>2</t>
        </is>
      </c>
      <c r="J147" s="38"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38" t="n"/>
      <c r="L147" s="39" t="inlineStr">
        <is>
          <t>HIV infection</t>
        </is>
      </c>
      <c r="M147" s="39" t="inlineStr">
        <is>
          <t>Clinic</t>
        </is>
      </c>
      <c r="N147" s="38" t="inlineStr">
        <is>
          <t>ข้อ 31 Pharma Plus เล่มม่วง (เฉลยข้อ ข)</t>
        </is>
      </c>
      <c r="O147" s="39" t="n"/>
      <c r="P147" s="39" t="n"/>
    </row>
    <row r="148" ht="13.2" customHeight="1" s="49">
      <c r="A148" s="37" t="n">
        <v>146</v>
      </c>
      <c r="B148" s="38" t="inlineStr">
        <is>
          <t>ยาต้านเชื้อราที่สามารถรักษา oral candidiasis ยกเว้นข้อใด</t>
        </is>
      </c>
      <c r="C148" s="38" t="n"/>
      <c r="D148" s="38" t="inlineStr">
        <is>
          <t>Cotrimazole lozenges</t>
        </is>
      </c>
      <c r="E148" s="38" t="inlineStr">
        <is>
          <t>Nystatin suspensions</t>
        </is>
      </c>
      <c r="F148" s="38" t="inlineStr">
        <is>
          <t>Miconazole oral gels</t>
        </is>
      </c>
      <c r="G148" s="38" t="inlineStr">
        <is>
          <t>Ketoconazole tablets</t>
        </is>
      </c>
      <c r="H148" s="38" t="inlineStr">
        <is>
          <t>Fluconazole tablets</t>
        </is>
      </c>
      <c r="I148" s="37" t="inlineStr">
        <is>
          <t>1</t>
        </is>
      </c>
      <c r="J148" s="38"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38" t="n"/>
      <c r="L148" s="39" t="inlineStr">
        <is>
          <t>HIV infection</t>
        </is>
      </c>
      <c r="M148" s="39" t="inlineStr">
        <is>
          <t>Clinic</t>
        </is>
      </c>
      <c r="N148" s="38" t="inlineStr">
        <is>
          <t>ข้อ 32 Pharma Plus เล่มม่วง (เฉลยข้อ )</t>
        </is>
      </c>
      <c r="O148" s="39" t="n"/>
      <c r="P148" s="39" t="n"/>
    </row>
    <row r="149" ht="13.2" customHeight="1" s="49">
      <c r="A149" s="37" t="n">
        <v>147</v>
      </c>
      <c r="B149" s="38"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38" t="n"/>
      <c r="D149" s="38" t="inlineStr">
        <is>
          <t>พบเชื้อมากในมูลนกพิราบ</t>
        </is>
      </c>
      <c r="E149" s="38" t="inlineStr">
        <is>
          <t>พบในดินและอุจจาระค้างคาว</t>
        </is>
      </c>
      <c r="F149" s="38" t="inlineStr">
        <is>
          <t>เชื้อเป็น normal flora ในระบบทางเดินอาหาร</t>
        </is>
      </c>
      <c r="G149" s="38" t="inlineStr">
        <is>
          <t>อยู่ตามธรรมชาติ เชื้อเข้าสู่ร่างกายทางบาดแผลที่ผิวหนัง</t>
        </is>
      </c>
      <c r="H149" s="38" t="inlineStr">
        <is>
          <t>เป็น opportunistic fungi</t>
        </is>
      </c>
      <c r="I149" s="37" t="inlineStr">
        <is>
          <t>5</t>
        </is>
      </c>
      <c r="J149" s="38"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38" t="n"/>
      <c r="L149" s="39" t="inlineStr">
        <is>
          <t>HIV infection</t>
        </is>
      </c>
      <c r="M149" s="39" t="inlineStr">
        <is>
          <t>Clinic</t>
        </is>
      </c>
      <c r="N149" s="38" t="inlineStr">
        <is>
          <t>ข้อ 33 Pharma Plus เล่มม่วง (เฉลยข้อ จ)</t>
        </is>
      </c>
      <c r="O149" s="39" t="n"/>
      <c r="P149" s="39" t="n"/>
    </row>
    <row r="150" ht="13.2" customHeight="1" s="49">
      <c r="A150" s="37" t="n">
        <v>148</v>
      </c>
      <c r="B150" s="38" t="inlineStr">
        <is>
          <t>ผู้ป่วยรายนี้จำเป็นต้องได้รับยาเพื่อป้องกัน cryptococcosis หรือไม่ (ถ้าควรได้รับ ผู้ป่วยจะต้องได้รับยาใด)</t>
        </is>
      </c>
      <c r="C150" s="38" t="n"/>
      <c r="D150" s="38" t="inlineStr">
        <is>
          <t>[NEED_REVIEW]</t>
        </is>
      </c>
      <c r="E150" s="38" t="inlineStr">
        <is>
          <t>[NEED_REVIEW]</t>
        </is>
      </c>
      <c r="F150" s="38" t="inlineStr">
        <is>
          <t>[NEED_REVIEW]</t>
        </is>
      </c>
      <c r="G150" s="38" t="inlineStr">
        <is>
          <t>[NEED_REVIEW]</t>
        </is>
      </c>
      <c r="H150" s="38" t="inlineStr">
        <is>
          <t>[NEED_REVIEW]</t>
        </is>
      </c>
      <c r="I150" s="37" t="inlineStr">
        <is>
          <t>5</t>
        </is>
      </c>
      <c r="J150" s="38"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38" t="n"/>
      <c r="L150" s="39" t="inlineStr">
        <is>
          <t>HIV infection</t>
        </is>
      </c>
      <c r="M150" s="39" t="inlineStr">
        <is>
          <t>Clinic</t>
        </is>
      </c>
      <c r="N150" s="38" t="inlineStr">
        <is>
          <t>ข้อ 34 Pharma Plus เล่มม่วง (เฉลยข้อ จ)</t>
        </is>
      </c>
      <c r="O150" s="39" t="n"/>
      <c r="P150" s="39" t="n"/>
    </row>
    <row r="151" ht="13.2" customHeight="1" s="49">
      <c r="A151" s="37" t="n">
        <v>149</v>
      </c>
      <c r="B151" s="38" t="inlineStr">
        <is>
          <t>ผู้ป่วยรายนี้จะพิจารณาหยุดยาป้องกัน histoplasmosis เมื่อใด</t>
        </is>
      </c>
      <c r="C151" s="38" t="n"/>
      <c r="D151" s="38" t="inlineStr">
        <is>
          <t>CD4 ≥ 50 cells/mm³</t>
        </is>
      </c>
      <c r="E151" s="38" t="inlineStr">
        <is>
          <t>CD4 ≥ 100 cells/mm³</t>
        </is>
      </c>
      <c r="F151" s="38" t="inlineStr">
        <is>
          <t>CD4 ≥ 150 cells/mm³</t>
        </is>
      </c>
      <c r="G151" s="38" t="inlineStr">
        <is>
          <t>CD4 ≥ 200 cells/mm³</t>
        </is>
      </c>
      <c r="H151" s="38" t="inlineStr">
        <is>
          <t>CD4 ≥ 250 cells/mm³</t>
        </is>
      </c>
      <c r="I151" s="37" t="inlineStr">
        <is>
          <t>3</t>
        </is>
      </c>
      <c r="J151" s="38"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ซึ่งเกณฑ์สากลกำหนดไว้ที่ระดับตั้งแต่ 150 cells/mm³ ขึ้นไป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38" t="n"/>
      <c r="L151" s="39" t="inlineStr">
        <is>
          <t>HIV infection</t>
        </is>
      </c>
      <c r="M151" s="39" t="inlineStr">
        <is>
          <t>Clinic</t>
        </is>
      </c>
      <c r="N151" s="38" t="inlineStr">
        <is>
          <t>ข้อ 35 Pharma Plus เล่มม่วง (เฉลยข้อ ค)</t>
        </is>
      </c>
      <c r="O151" s="39" t="n"/>
      <c r="P151" s="39" t="n"/>
    </row>
    <row r="152" ht="13.2" customHeight="1" s="49">
      <c r="A152" s="37" t="n">
        <v>150</v>
      </c>
      <c r="B152" s="38"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38" t="n"/>
      <c r="D152" s="38" t="inlineStr">
        <is>
          <t>Cryptococcus sp.</t>
        </is>
      </c>
      <c r="E152" s="38" t="inlineStr">
        <is>
          <t>Aspergillus sp.</t>
        </is>
      </c>
      <c r="F152" s="38" t="inlineStr">
        <is>
          <t>Candida sp.</t>
        </is>
      </c>
      <c r="G152" s="38" t="inlineStr">
        <is>
          <t>Histoplasma sp.</t>
        </is>
      </c>
      <c r="H152" s="38" t="inlineStr">
        <is>
          <t>Blastomyces sp.</t>
        </is>
      </c>
      <c r="I152" s="37" t="inlineStr">
        <is>
          <t>1</t>
        </is>
      </c>
      <c r="J152" s="38"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38" t="n"/>
      <c r="L152" s="39" t="inlineStr">
        <is>
          <t>HIV infection</t>
        </is>
      </c>
      <c r="M152" s="39" t="inlineStr">
        <is>
          <t>Clinic</t>
        </is>
      </c>
      <c r="N152" s="38" t="inlineStr">
        <is>
          <t>ข้อ 36 Pharma Plus เล่มม่วง (เฉลยข้อ ก)</t>
        </is>
      </c>
      <c r="O152" s="39" t="n"/>
      <c r="P152" s="39" t="n"/>
    </row>
    <row r="153" ht="13.2" customHeight="1" s="49">
      <c r="A153" s="37" t="n">
        <v>151</v>
      </c>
      <c r="B153" s="38" t="inlineStr">
        <is>
          <t>การรักษาที่เหมาะสมสำหรับผู้ป่วยรายนี้คือข้อใด</t>
        </is>
      </c>
      <c r="C153" s="38" t="n"/>
      <c r="D153" s="38" t="inlineStr">
        <is>
          <t>Induction phase: Amphotericin B 0.6-0.7 mg/kg/day หยดเข้าหลอดเลือดดำเป็นเวลา 7-14 วัน, Consolidation phase: Itraconazole 200 mg กินวันละ 2 ครั้ง เป็นเวลา 10-12 สัปดาห์</t>
        </is>
      </c>
      <c r="E153" s="38" t="inlineStr">
        <is>
          <t>Induction phase: Amphotericin B 0.7-1.0 mg/kg/day IV ร่วมกับ Fluconazole 800 mg/day</t>
        </is>
      </c>
      <c r="F153" s="38" t="inlineStr">
        <is>
          <t>Induction phase: Amphotericin B 0.3-0.5 mg/kg/day หยดเข้าหลอดเลือดดำ เป็นเวลา 7-14 วัน, Consolidation phase: Fluconazole 200 mg กินวันละครั้ง เป็นเวลา 14-21 วัน</t>
        </is>
      </c>
      <c r="G153" s="38"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38" t="inlineStr">
        <is>
          <t>Fluconazole 400-800 mg/day ร่วมกับ intrathecal Amphotericin B 1-1.5 mg/day</t>
        </is>
      </c>
      <c r="I153" s="37" t="inlineStr">
        <is>
          <t>2</t>
        </is>
      </c>
      <c r="J153" s="38"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38" t="n"/>
      <c r="L153" s="39" t="inlineStr">
        <is>
          <t>HIV infection</t>
        </is>
      </c>
      <c r="M153" s="39" t="inlineStr">
        <is>
          <t>Clinic</t>
        </is>
      </c>
      <c r="N153" s="38" t="inlineStr">
        <is>
          <t>ข้อ 37 Pharma Plus เล่มม่วง (เฉลยข้อ ข)</t>
        </is>
      </c>
      <c r="O153" s="39" t="n"/>
      <c r="P153" s="39" t="n"/>
    </row>
    <row r="154" ht="13.2" customHeight="1" s="49">
      <c r="A154" s="37" t="n">
        <v>152</v>
      </c>
      <c r="B154" s="38"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38" t="n"/>
      <c r="D154" s="38" t="inlineStr">
        <is>
          <t>วัณโรค</t>
        </is>
      </c>
      <c r="E154" s="38" t="inlineStr">
        <is>
          <t>ปอดบวม</t>
        </is>
      </c>
      <c r="F154" s="38" t="inlineStr">
        <is>
          <t>หนองใน</t>
        </is>
      </c>
      <c r="G154" s="38" t="inlineStr">
        <is>
          <t>เชื้อราแคนดิดา</t>
        </is>
      </c>
      <c r="H154" s="38" t="inlineStr">
        <is>
          <t>เอดส์</t>
        </is>
      </c>
      <c r="I154" s="37" t="inlineStr">
        <is>
          <t>1</t>
        </is>
      </c>
      <c r="J154" s="38"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38" t="n"/>
      <c r="L154" s="39" t="inlineStr">
        <is>
          <t>HIV infection</t>
        </is>
      </c>
      <c r="M154" s="39" t="inlineStr">
        <is>
          <t>Clinic</t>
        </is>
      </c>
      <c r="N154" s="38" t="inlineStr">
        <is>
          <t>ข้อ 38 Pharma Plus เล่มม่วง (เฉลยข้อ )</t>
        </is>
      </c>
      <c r="O154" s="39" t="n"/>
      <c r="P154" s="39" t="n"/>
    </row>
    <row r="155" ht="13.2" customHeight="1" s="49">
      <c r="A155" s="37" t="n">
        <v>153</v>
      </c>
      <c r="B155" s="38" t="inlineStr">
        <is>
          <t>ยา GPOvir ขององค์การเภสัชกรรมประกอบด้วย</t>
        </is>
      </c>
      <c r="C155" s="38" t="n"/>
      <c r="D155" s="38" t="inlineStr">
        <is>
          <t>Zidovudine + Didanosine + Ritonavir</t>
        </is>
      </c>
      <c r="E155" s="38" t="inlineStr">
        <is>
          <t>Stavudine + Lamivudine + Saquinavir</t>
        </is>
      </c>
      <c r="F155" s="38" t="inlineStr">
        <is>
          <t>Stavudine + Lamivudine + Nevirapine</t>
        </is>
      </c>
      <c r="G155" s="38" t="inlineStr">
        <is>
          <t>Stavudine + Lamivudine + Tenofovir</t>
        </is>
      </c>
      <c r="H155" s="38" t="inlineStr">
        <is>
          <t>ไม่มีข้อใดถูก</t>
        </is>
      </c>
      <c r="I155" s="37" t="inlineStr">
        <is>
          <t>3</t>
        </is>
      </c>
      <c r="J155" s="38"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38" t="n"/>
      <c r="L155" s="39" t="inlineStr">
        <is>
          <t>HIV infection</t>
        </is>
      </c>
      <c r="M155" s="39" t="inlineStr">
        <is>
          <t>Clinic</t>
        </is>
      </c>
      <c r="N155" s="38" t="inlineStr">
        <is>
          <t>ข้อ 39 Pharma Plus เล่มม่วง (เฉลยข้อ ค)</t>
        </is>
      </c>
      <c r="O155" s="39" t="n"/>
      <c r="P155" s="39" t="n"/>
    </row>
    <row r="156" ht="13.2" customHeight="1" s="49">
      <c r="A156" s="37" t="n">
        <v>154</v>
      </c>
      <c r="B156" s="38"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38" t="n"/>
      <c r="D156" s="38" t="inlineStr">
        <is>
          <t>Abacavir</t>
        </is>
      </c>
      <c r="E156" s="38" t="inlineStr">
        <is>
          <t>Ritonavir</t>
        </is>
      </c>
      <c r="F156" s="38" t="inlineStr">
        <is>
          <t>Nevirapine</t>
        </is>
      </c>
      <c r="G156" s="38" t="inlineStr">
        <is>
          <t>Lamivudine</t>
        </is>
      </c>
      <c r="H156" s="38" t="inlineStr">
        <is>
          <t>Diravirdine</t>
        </is>
      </c>
      <c r="I156" s="37" t="inlineStr">
        <is>
          <t>2</t>
        </is>
      </c>
      <c r="J156" s="3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38" t="n"/>
      <c r="L156" s="39" t="inlineStr">
        <is>
          <t>HIV infection</t>
        </is>
      </c>
      <c r="M156" s="39" t="inlineStr">
        <is>
          <t>Clinic</t>
        </is>
      </c>
      <c r="N156" s="38" t="inlineStr">
        <is>
          <t>ข้อ 40 Pharma Plus เล่มม่วง (เฉลยข้อ ข)</t>
        </is>
      </c>
      <c r="O156" s="39" t="n"/>
      <c r="P156" s="39" t="n"/>
    </row>
    <row r="157" ht="13.2" customHeight="1" s="49">
      <c r="A157" s="37" t="n">
        <v>155</v>
      </c>
      <c r="B157" s="38" t="inlineStr">
        <is>
          <t>ฝ้าขาวที่เกิดที่กระพุ้งแก้มในรูปแบบยาน้ำกลั้วปาก สามารถรักษาได้โดยยาชนิดใด</t>
        </is>
      </c>
      <c r="C157" s="38" t="n"/>
      <c r="D157" s="38" t="inlineStr">
        <is>
          <t>Cotrimazole</t>
        </is>
      </c>
      <c r="E157" s="38" t="inlineStr">
        <is>
          <t>Nystatin</t>
        </is>
      </c>
      <c r="F157" s="38" t="inlineStr">
        <is>
          <t>Claritromycin</t>
        </is>
      </c>
      <c r="G157" s="38" t="inlineStr">
        <is>
          <t>Itraconazole</t>
        </is>
      </c>
      <c r="H157" s="38" t="inlineStr">
        <is>
          <t>Amphotericin B</t>
        </is>
      </c>
      <c r="I157" s="37" t="inlineStr">
        <is>
          <t>2</t>
        </is>
      </c>
      <c r="J157" s="38"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38" t="n"/>
      <c r="L157" s="39" t="inlineStr">
        <is>
          <t>HIV infection</t>
        </is>
      </c>
      <c r="M157" s="39" t="inlineStr">
        <is>
          <t>Clinic</t>
        </is>
      </c>
      <c r="N157" s="38" t="inlineStr">
        <is>
          <t>ข้อ 41 Pharma Plus เล่มม่วง (เฉลยข้อ ข ง)</t>
        </is>
      </c>
      <c r="O157" s="39" t="n"/>
      <c r="P157" s="39" t="n"/>
    </row>
    <row r="158" ht="13.2" customHeight="1" s="49">
      <c r="A158" s="37" t="n">
        <v>156</v>
      </c>
      <c r="B158" s="38" t="inlineStr">
        <is>
          <t>จงบอกกลไกออกฤทธิ์ของ zidovudine</t>
        </is>
      </c>
      <c r="C158" s="38" t="n"/>
      <c r="D158" s="38" t="inlineStr">
        <is>
          <t>Inhibit protein synthesis</t>
        </is>
      </c>
      <c r="E158" s="38" t="inlineStr">
        <is>
          <t>Inhibit HIV protease</t>
        </is>
      </c>
      <c r="F158" s="38" t="inlineStr">
        <is>
          <t>Inhibit HIV reverse transcriptase</t>
        </is>
      </c>
      <c r="G158" s="38" t="inlineStr">
        <is>
          <t>Inhibit thymidine kinase</t>
        </is>
      </c>
      <c r="H158" s="38" t="inlineStr">
        <is>
          <t>Inhibit cell wall synthesis</t>
        </is>
      </c>
      <c r="I158" s="37" t="inlineStr">
        <is>
          <t>3</t>
        </is>
      </c>
      <c r="J158" s="38"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38" t="n"/>
      <c r="L158" s="39" t="inlineStr">
        <is>
          <t>HIV infection</t>
        </is>
      </c>
      <c r="M158" s="39" t="inlineStr">
        <is>
          <t>Clinic</t>
        </is>
      </c>
      <c r="N158" s="38" t="inlineStr">
        <is>
          <t>ข้อ 42 Pharma Plus เล่มม่วง (เฉลยข้อ ค)</t>
        </is>
      </c>
      <c r="O158" s="39" t="n"/>
      <c r="P158" s="39" t="n"/>
    </row>
    <row r="159" ht="13.2" customHeight="1" s="49">
      <c r="A159" s="37" t="n">
        <v>157</v>
      </c>
      <c r="B159" s="38" t="inlineStr">
        <is>
          <t>พิจารณาโครงสร้างของ Ritonavir ท่านคิดว่าข้อใดไม่ถูกต้อง</t>
        </is>
      </c>
      <c r="C159" s="38" t="n"/>
      <c r="D159" s="38" t="inlineStr">
        <is>
          <t>เมื่อให้ยาร่วมกับอาหารยาจะออกฤทธิ์ช้าลง</t>
        </is>
      </c>
      <c r="E159" s="38" t="inlineStr">
        <is>
          <t>ยามีการละลายน้ำต่ำ จึงดูดซึมได้ไม่ดี</t>
        </is>
      </c>
      <c r="F159" s="38" t="inlineStr">
        <is>
          <t>เนื่องจากเป็น peptide-like จึงสลายตัวได้ง่ายในกรดในกระเพาะอาหาร</t>
        </is>
      </c>
      <c r="G159" s="38" t="inlineStr">
        <is>
          <t>ไม่มี basic functionality จึงไม่ ionize ในทางเดินอาหาร</t>
        </is>
      </c>
      <c r="H159" s="38" t="inlineStr">
        <is>
          <t>ยามี polar functionality จึงละลายน้ำได้ดี</t>
        </is>
      </c>
      <c r="I159" s="37" t="inlineStr">
        <is>
          <t>1</t>
        </is>
      </c>
      <c r="J159" s="38"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38" t="n"/>
      <c r="L159" s="39" t="inlineStr">
        <is>
          <t>HIV infection</t>
        </is>
      </c>
      <c r="M159" s="39" t="inlineStr">
        <is>
          <t>Clinic</t>
        </is>
      </c>
      <c r="N159" s="38" t="inlineStr">
        <is>
          <t>ข้อ 43 Pharma Plus เล่มม่วง (เฉลยข้อ ก ง จ)</t>
        </is>
      </c>
      <c r="O159" s="39" t="n"/>
      <c r="P159" s="39" t="n"/>
    </row>
    <row r="160" ht="13.2" customHeight="1" s="49">
      <c r="A160" s="37" t="n">
        <v>158</v>
      </c>
      <c r="B160" s="38"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38" t="n"/>
      <c r="D160" s="38" t="inlineStr">
        <is>
          <t>ยาเสียเนื่องจาก air oxidation</t>
        </is>
      </c>
      <c r="E160" s="38" t="inlineStr">
        <is>
          <t>ยาเสียเนื่องจาก hydrolysis ของส่วน hydrozone</t>
        </is>
      </c>
      <c r="F160" s="38" t="inlineStr">
        <is>
          <t>ยาไม่เสีย เป็นธรรมชาติของยาเม็ดชนิดนี้</t>
        </is>
      </c>
      <c r="G160" s="38" t="inlineStr">
        <is>
          <t>ยาเสียเนื่องจากความชื้นในอากาศ</t>
        </is>
      </c>
      <c r="H160" s="38" t="inlineStr">
        <is>
          <t>ยาไม่เสีย สีที่เกิดขึ้นนั้นเกิดกับการแต่งสี</t>
        </is>
      </c>
      <c r="I160" s="37" t="inlineStr">
        <is>
          <t>3</t>
        </is>
      </c>
      <c r="J160" s="38"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38" t="n"/>
      <c r="L160" s="39" t="inlineStr">
        <is>
          <t>HIV infection</t>
        </is>
      </c>
      <c r="M160" s="39" t="inlineStr">
        <is>
          <t>Clinic</t>
        </is>
      </c>
      <c r="N160" s="38" t="inlineStr">
        <is>
          <t>ข้อ 44 Pharma Plus เล่มม่วง (เฉลยข้อ ค)</t>
        </is>
      </c>
      <c r="O160" s="39" t="n"/>
      <c r="P160" s="39" t="n"/>
    </row>
    <row r="161" ht="13.2" customHeight="1" s="49">
      <c r="A161" s="37" t="n">
        <v>159</v>
      </c>
      <c r="B161" s="38"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38" t="n"/>
      <c r="D161" s="38" t="inlineStr">
        <is>
          <t>ขาด Vitamin D เนื่องจากได้รับแสงแดดไม่พอ</t>
        </is>
      </c>
      <c r="E161" s="38" t="inlineStr">
        <is>
          <t>ขาด Vitamin B6 เนื่องจากได้รับการรักษาด้วยยา isoniazid</t>
        </is>
      </c>
      <c r="F161" s="38" t="inlineStr">
        <is>
          <t>ขาด folate เนื่องจากสูญเสียปัสสาวะเพิ่มขึ้น</t>
        </is>
      </c>
      <c r="G161" s="38" t="inlineStr">
        <is>
          <t>ขาด Vitamin B12 เนื่องจากการดูดซึมผิดปกติ</t>
        </is>
      </c>
      <c r="H161" s="38" t="inlineStr">
        <is>
          <t>ขาด Zn เนื่องจากยาท าให้เบื่ออาหาร จึงได้รับ Zn จากอาหารน้อยลง</t>
        </is>
      </c>
      <c r="I161" s="37" t="inlineStr">
        <is>
          <t>1</t>
        </is>
      </c>
      <c r="J161" s="38"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38" t="n"/>
      <c r="L161" s="39" t="inlineStr">
        <is>
          <t>HIV infection</t>
        </is>
      </c>
      <c r="M161" s="39" t="inlineStr">
        <is>
          <t>Infectious Diseases</t>
        </is>
      </c>
      <c r="N161" s="38" t="inlineStr">
        <is>
          <t>Mock PLE-CC 1 ข้อ 104</t>
        </is>
      </c>
      <c r="O161" s="39" t="n"/>
      <c r="P161" s="39" t="n"/>
      <c r="Q161" s="2" t="n"/>
    </row>
    <row r="162" ht="13.2" customHeight="1" s="49">
      <c r="A162" s="37" t="n">
        <v>160</v>
      </c>
      <c r="B162" s="38" t="inlineStr">
        <is>
          <t>อาการของผู้ป่วยเข้าได้กับโรคใด</t>
        </is>
      </c>
      <c r="C162" s="38" t="n"/>
      <c r="D162" s="38" t="inlineStr">
        <is>
          <t>photosensitivity</t>
        </is>
      </c>
      <c r="E162" s="38" t="inlineStr">
        <is>
          <t>eczema</t>
        </is>
      </c>
      <c r="F162" s="38" t="inlineStr">
        <is>
          <t>impetigo</t>
        </is>
      </c>
      <c r="G162" s="38" t="inlineStr">
        <is>
          <t>canker sore</t>
        </is>
      </c>
      <c r="H162" s="38" t="inlineStr">
        <is>
          <t>Cold sore</t>
        </is>
      </c>
      <c r="I162" s="37" t="inlineStr">
        <is>
          <t>4</t>
        </is>
      </c>
      <c r="J162" s="38"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38" t="n"/>
      <c r="L162" s="39" t="inlineStr">
        <is>
          <t>HIV infection</t>
        </is>
      </c>
      <c r="M162" s="39" t="inlineStr">
        <is>
          <t>Infectious Diseases</t>
        </is>
      </c>
      <c r="N162" s="38" t="inlineStr">
        <is>
          <t>Mock PLE-CC 1 ข้อ 119</t>
        </is>
      </c>
      <c r="O162" s="39" t="n"/>
      <c r="P162" s="39" t="n"/>
      <c r="Q162" s="2" t="n"/>
    </row>
    <row r="163" ht="13.2" customHeight="1" s="49">
      <c r="A163" s="37" t="n">
        <v>161</v>
      </c>
      <c r="B163" s="38" t="inlineStr">
        <is>
          <t>ข้อใดไม่ใช่ปัจจัยกระตุ้นที่สำคัญที่ทำให้โรคนี้กำเริบ</t>
        </is>
      </c>
      <c r="C163" s="38" t="n"/>
      <c r="D163" s="38" t="inlineStr">
        <is>
          <t>การนอนหลับไม่เพียงพอ</t>
        </is>
      </c>
      <c r="E163" s="38" t="inlineStr">
        <is>
          <t>ภาวะเครียด</t>
        </is>
      </c>
      <c r="F163" s="38" t="inlineStr">
        <is>
          <t>เจอแสงแดดจัด</t>
        </is>
      </c>
      <c r="G163" s="38" t="inlineStr">
        <is>
          <t>การได้รับ amoxicillin</t>
        </is>
      </c>
      <c r="H163" s="38" t="inlineStr">
        <is>
          <t>ติดเชื้อไวรัสเช่นไข้หวัด</t>
        </is>
      </c>
      <c r="I163" s="37" t="inlineStr">
        <is>
          <t>2</t>
        </is>
      </c>
      <c r="J163" s="38"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38" t="n"/>
      <c r="L163" s="39" t="inlineStr">
        <is>
          <t>HIV infection</t>
        </is>
      </c>
      <c r="M163" s="39" t="inlineStr">
        <is>
          <t>Infectious Diseases</t>
        </is>
      </c>
      <c r="N163" s="38" t="inlineStr">
        <is>
          <t>Mock PLE-CC 1 ข้อ 123</t>
        </is>
      </c>
      <c r="O163" s="39" t="n"/>
      <c r="P163" s="39" t="n"/>
      <c r="Q163" s="2" t="n"/>
    </row>
    <row r="164" ht="13.2" customHeight="1" s="49">
      <c r="A164" s="37" t="n">
        <v>162</v>
      </c>
      <c r="B164" s="3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38" t="n"/>
      <c r="D164" s="38" t="inlineStr">
        <is>
          <t>Omeprazole + Metronidazole + Bismuth subsalicylate + tetracycline</t>
        </is>
      </c>
      <c r="E164" s="38" t="inlineStr">
        <is>
          <t>Omeprazole + Levofloxacin + Amoxicillin</t>
        </is>
      </c>
      <c r="F164" s="38" t="inlineStr">
        <is>
          <t>Lansoprazole + Clarithromycin + Amoxicillin</t>
        </is>
      </c>
      <c r="G164" s="38" t="inlineStr">
        <is>
          <t>Lansoprazole + Amoxicillin + Metronidazole + Bismuth subsalicylate</t>
        </is>
      </c>
      <c r="H164" s="38" t="inlineStr">
        <is>
          <t>Lansoprazole + Clarithromycin + Bismuth subsalicylate + Amoxicillin (ไม่มั่นใจ choice ข้อนี้)</t>
        </is>
      </c>
      <c r="I164" s="37" t="inlineStr">
        <is>
          <t>1</t>
        </is>
      </c>
      <c r="J164" s="38"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38" t="n"/>
      <c r="L164" s="39" t="inlineStr">
        <is>
          <t>HIV infection</t>
        </is>
      </c>
      <c r="M164" s="39" t="inlineStr">
        <is>
          <t>Infectious Diseases</t>
        </is>
      </c>
      <c r="N164" s="38" t="inlineStr">
        <is>
          <t>PLE_CC1_2567_Key ข้อ 9</t>
        </is>
      </c>
      <c r="O164" s="39" t="n"/>
      <c r="P164" s="39" t="n"/>
      <c r="Q164" s="2" t="n"/>
    </row>
    <row r="165" ht="13.2" customHeight="1" s="49">
      <c r="A165" s="37" t="n">
        <v>163</v>
      </c>
      <c r="B165" s="38"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38" t="n"/>
      <c r="D165" s="38" t="inlineStr">
        <is>
          <t>Cefixime</t>
        </is>
      </c>
      <c r="E165" s="38" t="inlineStr">
        <is>
          <t>Levofloxacin</t>
        </is>
      </c>
      <c r="F165" s="38" t="inlineStr">
        <is>
          <t>Clindamycin</t>
        </is>
      </c>
      <c r="G165" s="38" t="inlineStr">
        <is>
          <t>Erythromycin</t>
        </is>
      </c>
      <c r="H165" s="38" t="inlineStr">
        <is>
          <t>Amoxicillin clavulanate</t>
        </is>
      </c>
      <c r="I165" s="37" t="inlineStr">
        <is>
          <t>1</t>
        </is>
      </c>
      <c r="J165" s="38"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38" t="n"/>
      <c r="L165" s="39" t="inlineStr">
        <is>
          <t>Pneumonia</t>
        </is>
      </c>
      <c r="M165" s="39" t="inlineStr">
        <is>
          <t>Infectious Diseases</t>
        </is>
      </c>
      <c r="N165" s="38" t="inlineStr">
        <is>
          <t>PLE_CC1_2567_Key ข้อ 37</t>
        </is>
      </c>
      <c r="O165" s="39" t="n"/>
      <c r="P165" s="39" t="n"/>
      <c r="Q165" s="2" t="n"/>
    </row>
    <row r="166" ht="13.2" customHeight="1" s="49">
      <c r="A166" s="37" t="n">
        <v>164</v>
      </c>
      <c r="B166" s="38" t="inlineStr">
        <is>
          <t>Case HIV CD4 &lt; 150 ต้องได้ยาป้องกัน OI (Opportunistic Infection) อะไรบ้าง " A</t>
        </is>
      </c>
      <c r="C166" s="38" t="n"/>
      <c r="D166" s="38" t="inlineStr">
        <is>
          <t>Co-trimoxazole</t>
        </is>
      </c>
      <c r="E166" s="38" t="inlineStr">
        <is>
          <t>Fluconazole</t>
        </is>
      </c>
      <c r="F166" s="38" t="inlineStr">
        <is>
          <t>Azithromycin</t>
        </is>
      </c>
      <c r="G166" s="38" t="inlineStr">
        <is>
          <t>Co-trimoxazole + Fluconazole</t>
        </is>
      </c>
      <c r="H166" s="38" t="inlineStr">
        <is>
          <t>Co-trimoxazole + Fluconazole + azithromycin X ร</t>
        </is>
      </c>
      <c r="I166" s="37" t="inlineStr">
        <is>
          <t>1</t>
        </is>
      </c>
      <c r="J166" s="38"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t>
        </is>
      </c>
      <c r="K166" s="38" t="n"/>
      <c r="L166" s="39" t="inlineStr">
        <is>
          <t>HIV infection</t>
        </is>
      </c>
      <c r="M166" s="39" t="inlineStr">
        <is>
          <t>Infectious Diseases</t>
        </is>
      </c>
      <c r="N166" s="38" t="inlineStr">
        <is>
          <t>PLE_CC1_2567_Key ข้อ 75</t>
        </is>
      </c>
      <c r="O166" s="39" t="n"/>
      <c r="P166" s="39" t="n"/>
      <c r="Q166" s="2" t="n"/>
    </row>
    <row r="167" ht="13.2" customHeight="1" s="49">
      <c r="A167" s="37" t="n">
        <v>165</v>
      </c>
      <c r="B167" s="38" t="inlineStr">
        <is>
          <t>โครงสร้างหมายเลขใดของ triamcinolone acetonide มีบทบาทสำคัญในการเพิ่ม lipophilicity PLE-PC1 Preparation 2567</t>
        </is>
      </c>
      <c r="C167" s="38" t="n"/>
      <c r="D167" s="38" t="inlineStr">
        <is>
          <t>Infectious Diseases</t>
        </is>
      </c>
      <c r="E167" s="38" t="inlineStr">
        <is>
          <t>Ciprofloxacin 500 mg BID</t>
        </is>
      </c>
      <c r="F167" s="38" t="inlineStr">
        <is>
          <t>Azithromycin 500 mg OD</t>
        </is>
      </c>
      <c r="G167" s="38" t="inlineStr">
        <is>
          <t>Doxycycline 100 mg BID</t>
        </is>
      </c>
      <c r="H167" s="38" t="inlineStr">
        <is>
          <t>Cotrimoxazole 160/800 mg BID</t>
        </is>
      </c>
      <c r="I167" s="37" t="inlineStr">
        <is>
          <t>1</t>
        </is>
      </c>
      <c r="J16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38" t="n"/>
      <c r="L167" s="39" t="inlineStr">
        <is>
          <t>HIV infection</t>
        </is>
      </c>
      <c r="M167" s="39" t="inlineStr">
        <is>
          <t>Infectious Diseases</t>
        </is>
      </c>
      <c r="N167" s="38" t="inlineStr">
        <is>
          <t>PLE_CC1_2567_Key ข้อ 95</t>
        </is>
      </c>
      <c r="O167" s="39" t="n"/>
      <c r="P167" s="39" t="n"/>
    </row>
    <row r="168" ht="13.2" customHeight="1" s="49">
      <c r="A168" s="37" t="n">
        <v>166</v>
      </c>
      <c r="B168" s="38" t="inlineStr">
        <is>
          <t>อาการใดที่ใช@แยก acute bacterial rhinosinusitis ออกจากการติดเชื้อในระบบทางเดินหายใจส6วนบน</t>
        </is>
      </c>
      <c r="C168" s="38" t="n"/>
      <c r="D168" s="38" t="inlineStr">
        <is>
          <t>Maxillary pain</t>
        </is>
      </c>
      <c r="E168" s="38" t="inlineStr">
        <is>
          <t>Sneezing</t>
        </is>
      </c>
      <c r="F168" s="38" t="inlineStr">
        <is>
          <t>Purulent conjunctivitis</t>
        </is>
      </c>
      <c r="G168" s="38" t="inlineStr">
        <is>
          <t>ไอ</t>
        </is>
      </c>
      <c r="H168" s="38" t="inlineStr">
        <is>
          <t>[NEED_REVIEW]</t>
        </is>
      </c>
      <c r="I168" s="37" t="inlineStr">
        <is>
          <t>1</t>
        </is>
      </c>
      <c r="J168" s="38"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38" t="n"/>
      <c r="L168" s="39" t="inlineStr">
        <is>
          <t>URTI</t>
        </is>
      </c>
      <c r="M168" s="39" t="inlineStr">
        <is>
          <t>Infectious Diseases</t>
        </is>
      </c>
      <c r="N168" s="38" t="inlineStr">
        <is>
          <t>PLE_CC1_2567_Key ข้อ 104</t>
        </is>
      </c>
      <c r="O168" s="39" t="n"/>
      <c r="P168" s="39" t="n"/>
      <c r="Q168" s="2" t="n"/>
    </row>
    <row r="169" ht="13.2" customHeight="1" s="49">
      <c r="A169" s="37" t="n">
        <v>167</v>
      </c>
      <c r="B169" s="3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38" t="n"/>
      <c r="D169" s="38" t="inlineStr">
        <is>
          <t>Infectious Diseases</t>
        </is>
      </c>
      <c r="E169" s="38" t="inlineStr">
        <is>
          <t>Tenofovir/Emtricitabine 300/200 mg OD</t>
        </is>
      </c>
      <c r="F169" s="38" t="inlineStr">
        <is>
          <t>Dolutegravir 50 mg OD</t>
        </is>
      </c>
      <c r="G169" s="38" t="inlineStr">
        <is>
          <t>Vancomycin 1 g IV Q12H</t>
        </is>
      </c>
      <c r="H169" s="38" t="inlineStr">
        <is>
          <t>Meropenem 1 g IV Q8H</t>
        </is>
      </c>
      <c r="I169" s="37" t="inlineStr">
        <is>
          <t>1</t>
        </is>
      </c>
      <c r="J169"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38" t="n"/>
      <c r="L169" s="39" t="inlineStr">
        <is>
          <t>HIV infection</t>
        </is>
      </c>
      <c r="M169" s="39" t="inlineStr">
        <is>
          <t>Infectious Diseases</t>
        </is>
      </c>
      <c r="N169" s="38" t="inlineStr">
        <is>
          <t>PLE_CC1_2567_Set1_Key ข้อ 9</t>
        </is>
      </c>
      <c r="O169" s="39" t="n"/>
      <c r="P169" s="39" t="n"/>
    </row>
    <row r="170" ht="13.2" customHeight="1" s="49">
      <c r="A170" s="37" t="n">
        <v>168</v>
      </c>
      <c r="B170" s="38" t="inlineStr">
        <is>
          <t>จากตำรับน้ำตาเทียม หากไม่มี Hydroxypropyl-guar สามารถใช้สารในข้อใดทำหน้าที่แทนได้ สารเพิ่มความหนืด ติดเชื้อ bacteria</t>
        </is>
      </c>
      <c r="C170" s="38" t="n"/>
      <c r="D170" s="38" t="inlineStr">
        <is>
          <t>ethyl cellulose</t>
        </is>
      </c>
      <c r="E170" s="38" t="inlineStr">
        <is>
          <t>Cellulose acetate</t>
        </is>
      </c>
      <c r="F170" s="38" t="inlineStr">
        <is>
          <t>Polysorbate 80</t>
        </is>
      </c>
      <c r="G170" s="38" t="inlineStr">
        <is>
          <t>Sorbitol</t>
        </is>
      </c>
      <c r="H170" s="38" t="inlineStr">
        <is>
          <t>PVA</t>
        </is>
      </c>
      <c r="I170" s="37" t="inlineStr">
        <is>
          <t>1</t>
        </is>
      </c>
      <c r="J170" s="38"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t>
        </is>
      </c>
      <c r="K170" s="38" t="n"/>
      <c r="L170" s="39" t="inlineStr">
        <is>
          <t>HIV infection</t>
        </is>
      </c>
      <c r="M170" s="39" t="inlineStr">
        <is>
          <t>Infectious Diseases</t>
        </is>
      </c>
      <c r="N170" s="38" t="inlineStr">
        <is>
          <t>PLE_CC1_2567_Set1_Key ข้อ 32</t>
        </is>
      </c>
      <c r="O170" s="39" t="n"/>
      <c r="P170" s="39" t="n"/>
      <c r="Q170" s="2" t="n"/>
    </row>
    <row r="171" ht="13.2" customHeight="1" s="49">
      <c r="A171" s="37" t="n">
        <v>169</v>
      </c>
      <c r="B171" s="38" t="inlineStr">
        <is>
          <t>Case HIV CD4 &lt; 150 ต้องได้ยาป้องกัน OI (Opportunistic Infection) อะไรบ้าง " A</t>
        </is>
      </c>
      <c r="C171" s="38" t="n"/>
      <c r="D171" s="38" t="inlineStr">
        <is>
          <t>Docusate Sodium - lubricant</t>
        </is>
      </c>
      <c r="E171" s="38" t="inlineStr">
        <is>
          <t>glycerin - Osmotic</t>
        </is>
      </c>
      <c r="F171" s="38" t="inlineStr">
        <is>
          <t>psyllium husk - stimulant</t>
        </is>
      </c>
      <c r="G171" s="38" t="inlineStr">
        <is>
          <t>bisacodyl - bulk forming</t>
        </is>
      </c>
      <c r="H171" s="38" t="inlineStr">
        <is>
          <t>[NEED_REVIEW]</t>
        </is>
      </c>
      <c r="I171" s="37" t="inlineStr">
        <is>
          <t>1</t>
        </is>
      </c>
      <c r="J171" s="38"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38" t="n"/>
      <c r="L171" s="39" t="inlineStr">
        <is>
          <t>HIV infection</t>
        </is>
      </c>
      <c r="M171" s="39" t="inlineStr">
        <is>
          <t>Infectious Diseases</t>
        </is>
      </c>
      <c r="N171" s="38" t="inlineStr">
        <is>
          <t>PLE_CC1_2567_Set1_Key ข้อ 75</t>
        </is>
      </c>
      <c r="O171" s="39" t="n"/>
      <c r="P171" s="39" t="n"/>
      <c r="Q171" s="2" t="n"/>
    </row>
    <row r="172" ht="13.2" customHeight="1" s="49">
      <c r="A172" s="37" t="n">
        <v>170</v>
      </c>
      <c r="B172" s="38" t="inlineStr">
        <is>
          <t>ยาชนิดใดน่าจะเป็นสาเหตุของการแพ้มากที่สุดในผู้ป่วยรายนี้ &amp; &lt; PLE-PC1 Preparation 2567 PLE-PC1 Preparation 2567</t>
        </is>
      </c>
      <c r="C172" s="38" t="n"/>
      <c r="D172" s="38" t="inlineStr">
        <is>
          <t>Infectious Diseases</t>
        </is>
      </c>
      <c r="E172" s="38" t="inlineStr">
        <is>
          <t>Doxycycline 100 mg BID</t>
        </is>
      </c>
      <c r="F172" s="38" t="inlineStr">
        <is>
          <t>Cotrimoxazole 160/800 mg BID</t>
        </is>
      </c>
      <c r="G172" s="38" t="inlineStr">
        <is>
          <t>Metronidazole 400 mg TID</t>
        </is>
      </c>
      <c r="H172" s="38" t="inlineStr">
        <is>
          <t>Nitrofurantoin 100 mg BID</t>
        </is>
      </c>
      <c r="I172" s="37" t="inlineStr">
        <is>
          <t>1</t>
        </is>
      </c>
      <c r="J172"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38" t="n"/>
      <c r="L172" s="39" t="inlineStr">
        <is>
          <t>HIV infection</t>
        </is>
      </c>
      <c r="M172" s="39" t="inlineStr">
        <is>
          <t>Infectious Diseases</t>
        </is>
      </c>
      <c r="N172" s="38" t="inlineStr">
        <is>
          <t>PLE_CC1_2567_Set1_Key ข้อ 77</t>
        </is>
      </c>
      <c r="O172" s="39" t="n"/>
      <c r="P172" s="39" t="n"/>
    </row>
    <row r="173" ht="13.2" customHeight="1" s="49">
      <c r="A173" s="37" t="n">
        <v>171</v>
      </c>
      <c r="B173" s="38"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38" t="n"/>
      <c r="D173" s="38" t="inlineStr">
        <is>
          <t>Infectious Diseases</t>
        </is>
      </c>
      <c r="E173" s="38" t="inlineStr">
        <is>
          <t>Nitrofurantoin 100 mg BID</t>
        </is>
      </c>
      <c r="F173" s="38" t="inlineStr">
        <is>
          <t>Tenofovir/Emtricitabine 300/200 mg OD</t>
        </is>
      </c>
      <c r="G173" s="38" t="inlineStr">
        <is>
          <t>Dolutegravir 50 mg OD</t>
        </is>
      </c>
      <c r="H173" s="38" t="inlineStr">
        <is>
          <t>Vancomycin 1 g IV Q12H</t>
        </is>
      </c>
      <c r="I173" s="37" t="inlineStr">
        <is>
          <t>1</t>
        </is>
      </c>
      <c r="J173"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38" t="n"/>
      <c r="L173" s="39" t="inlineStr">
        <is>
          <t>HIV infection</t>
        </is>
      </c>
      <c r="M173" s="39" t="inlineStr">
        <is>
          <t>Infectious Diseases</t>
        </is>
      </c>
      <c r="N173" s="38" t="inlineStr">
        <is>
          <t>PLE_CC1_2567_Set1_Key ข้อ 86</t>
        </is>
      </c>
      <c r="O173" s="39" t="n"/>
      <c r="P173" s="39" t="n"/>
    </row>
    <row r="174" ht="13.2" customHeight="1" s="49">
      <c r="A174" s="37" t="n">
        <v>172</v>
      </c>
      <c r="B174" s="38" t="inlineStr">
        <is>
          <t>สูตรยาPrep. ตัวเลือก</t>
        </is>
      </c>
      <c r="C174" s="38" t="n"/>
      <c r="D174" s="38" t="inlineStr">
        <is>
          <t>Infectious Diseases</t>
        </is>
      </c>
      <c r="E174" s="38" t="inlineStr">
        <is>
          <t>Vancomycin 1 g IV Q12H</t>
        </is>
      </c>
      <c r="F174" s="38" t="inlineStr">
        <is>
          <t>Meropenem 1 g IV Q8H</t>
        </is>
      </c>
      <c r="G174" s="38" t="inlineStr">
        <is>
          <t>Cefazolin 1 g IV Q8H</t>
        </is>
      </c>
      <c r="H174" s="38" t="inlineStr">
        <is>
          <t>Amoxicillin/Clavulanate 1 g BID</t>
        </is>
      </c>
      <c r="I174" s="37" t="inlineStr">
        <is>
          <t>1</t>
        </is>
      </c>
      <c r="J174"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38" t="n"/>
      <c r="L174" s="39" t="inlineStr">
        <is>
          <t>HIV infection</t>
        </is>
      </c>
      <c r="M174" s="39" t="inlineStr">
        <is>
          <t>Infectious Diseases</t>
        </is>
      </c>
      <c r="N174" s="38" t="inlineStr">
        <is>
          <t>PLE-CC1 ปี 2566 Day 1 ข้อ 1</t>
        </is>
      </c>
      <c r="O174" s="39" t="n"/>
      <c r="P174" s="39" t="n"/>
    </row>
    <row r="175" ht="13.2" customHeight="1" s="49">
      <c r="A175" s="37" t="n">
        <v>173</v>
      </c>
      <c r="B175" s="38" t="inlineStr">
        <is>
          <t>Fasting blood glucose ??? Prophylaxis สำหรับป้องกันHIV ใช้สูตรยาใด Favipiravir ขายในร้านยาได้มั้ยเพราะอะไร</t>
        </is>
      </c>
      <c r="C175" s="38" t="n"/>
      <c r="D175" s="38" t="inlineStr">
        <is>
          <t>Infectious Diseases</t>
        </is>
      </c>
      <c r="E175" s="38" t="inlineStr">
        <is>
          <t>Amoxicillin/Clavulanate 1 g BID</t>
        </is>
      </c>
      <c r="F175" s="38" t="inlineStr">
        <is>
          <t>Ceftriaxone 1 g IV OD</t>
        </is>
      </c>
      <c r="G175" s="38" t="inlineStr">
        <is>
          <t>Ciprofloxacin 500 mg BID</t>
        </is>
      </c>
      <c r="H175" s="38" t="inlineStr">
        <is>
          <t>Azithromycin 500 mg OD</t>
        </is>
      </c>
      <c r="I175" s="37" t="inlineStr">
        <is>
          <t>1</t>
        </is>
      </c>
      <c r="J175"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38" t="n"/>
      <c r="L175" s="39" t="inlineStr">
        <is>
          <t>HIV infection</t>
        </is>
      </c>
      <c r="M175" s="39" t="inlineStr">
        <is>
          <t>Infectious Diseases</t>
        </is>
      </c>
      <c r="N175" s="38" t="inlineStr">
        <is>
          <t>PLE-CC1 ปี 2566 Day 1 ข้อ 5</t>
        </is>
      </c>
      <c r="O175" s="39" t="n"/>
      <c r="P175" s="39" t="n"/>
    </row>
    <row r="176" ht="13.2" customHeight="1" s="49">
      <c r="A176" s="37" t="n">
        <v>174</v>
      </c>
      <c r="B176" s="38" t="inlineStr">
        <is>
          <t>Oral antibiotics</t>
        </is>
      </c>
      <c r="C176" s="38" t="n"/>
      <c r="D176" s="38" t="inlineStr">
        <is>
          <t>Infectious Diseases</t>
        </is>
      </c>
      <c r="E176" s="38" t="inlineStr">
        <is>
          <t>Azithromycin 500 mg OD</t>
        </is>
      </c>
      <c r="F176" s="38" t="inlineStr">
        <is>
          <t>Doxycycline 100 mg BID</t>
        </is>
      </c>
      <c r="G176" s="38" t="inlineStr">
        <is>
          <t>Cotrimoxazole 160/800 mg BID</t>
        </is>
      </c>
      <c r="H176" s="38" t="inlineStr">
        <is>
          <t>Metronidazole 400 mg TID</t>
        </is>
      </c>
      <c r="I176" s="37" t="inlineStr">
        <is>
          <t>1</t>
        </is>
      </c>
      <c r="J17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38" t="n"/>
      <c r="L176" s="39" t="inlineStr">
        <is>
          <t>HIV infection</t>
        </is>
      </c>
      <c r="M176" s="39" t="inlineStr">
        <is>
          <t>Infectious Diseases</t>
        </is>
      </c>
      <c r="N176" s="38" t="inlineStr">
        <is>
          <t>PLE-CC1 ปี 2566 Day 2 ข้อ 4</t>
        </is>
      </c>
      <c r="O176" s="39" t="n"/>
      <c r="P176" s="39" t="n"/>
    </row>
    <row r="177" ht="13.2" customHeight="1" s="49">
      <c r="A177" s="37" t="n">
        <v>175</v>
      </c>
      <c r="B177" s="38" t="inlineStr">
        <is>
          <t>ondansetron + dexsamethasone + Aprepitant</t>
        </is>
      </c>
      <c r="C177" s="38" t="n"/>
      <c r="D177" s="38" t="inlineStr">
        <is>
          <t>Infectious Diseases</t>
        </is>
      </c>
      <c r="E177" s="38" t="inlineStr">
        <is>
          <t>Metronidazole 400 mg TID</t>
        </is>
      </c>
      <c r="F177" s="38" t="inlineStr">
        <is>
          <t>Nitrofurantoin 100 mg BID</t>
        </is>
      </c>
      <c r="G177" s="38" t="inlineStr">
        <is>
          <t>Tenofovir/Emtricitabine 300/200 mg OD</t>
        </is>
      </c>
      <c r="H177" s="38" t="inlineStr">
        <is>
          <t>Dolutegravir 50 mg OD</t>
        </is>
      </c>
      <c r="I177" s="37" t="inlineStr">
        <is>
          <t>1</t>
        </is>
      </c>
      <c r="J17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38" t="n"/>
      <c r="L177" s="39" t="inlineStr">
        <is>
          <t>HIV infection</t>
        </is>
      </c>
      <c r="M177" s="39" t="inlineStr">
        <is>
          <t>Infectious Diseases</t>
        </is>
      </c>
      <c r="N177" s="38" t="inlineStr">
        <is>
          <t>PLE-CC1 ปี 2566 Day 2 ข้อ 1</t>
        </is>
      </c>
      <c r="O177" s="39" t="n"/>
      <c r="P177" s="39" t="n"/>
    </row>
    <row r="178" ht="13.2" customHeight="1" s="49">
      <c r="A178" s="37" t="n">
        <v>176</v>
      </c>
      <c r="B178" s="38" t="inlineStr">
        <is>
          <t>เริมที่ปากให้Acyclovir ยังไง(การทำงานของไตปกติ) ตัวเลือก</t>
        </is>
      </c>
      <c r="C178" s="38" t="n"/>
      <c r="D178" s="38" t="inlineStr">
        <is>
          <t>Infectious Diseases</t>
        </is>
      </c>
      <c r="E178" s="38" t="inlineStr">
        <is>
          <t>Dolutegravir 50 mg OD</t>
        </is>
      </c>
      <c r="F178" s="38" t="inlineStr">
        <is>
          <t>Vancomycin 1 g IV Q12H</t>
        </is>
      </c>
      <c r="G178" s="38" t="inlineStr">
        <is>
          <t>Meropenem 1 g IV Q8H</t>
        </is>
      </c>
      <c r="H178" s="38" t="inlineStr">
        <is>
          <t>Cefazolin 1 g IV Q8H</t>
        </is>
      </c>
      <c r="I178" s="37" t="inlineStr">
        <is>
          <t>1</t>
        </is>
      </c>
      <c r="J178"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38" t="n"/>
      <c r="L178" s="39" t="inlineStr">
        <is>
          <t>HIV infection</t>
        </is>
      </c>
      <c r="M178" s="39" t="inlineStr">
        <is>
          <t>Infectious Diseases</t>
        </is>
      </c>
      <c r="N178" s="38" t="inlineStr">
        <is>
          <t>PLE-CC1 ปี 2566 Day 2 ข้อ 7</t>
        </is>
      </c>
      <c r="O178" s="39" t="n"/>
      <c r="P178" s="39" t="n"/>
    </row>
    <row r="179" ht="13.2" customHeight="1" s="49">
      <c r="A179" s="37" t="n">
        <v>177</v>
      </c>
      <c r="B179" s="38" t="inlineStr">
        <is>
          <t>พืชที่ใช้รักษาเริม. ตัวเลือก</t>
        </is>
      </c>
      <c r="C179" s="38" t="n"/>
      <c r="D179" s="38" t="inlineStr">
        <is>
          <t>Infectious Diseases</t>
        </is>
      </c>
      <c r="E179" s="38" t="inlineStr">
        <is>
          <t>Cefazolin 1 g IV Q8H</t>
        </is>
      </c>
      <c r="F179" s="38" t="inlineStr">
        <is>
          <t>Amoxicillin/Clavulanate 1 g BID</t>
        </is>
      </c>
      <c r="G179" s="38" t="inlineStr">
        <is>
          <t>Ceftriaxone 1 g IV OD</t>
        </is>
      </c>
      <c r="H179" s="38" t="inlineStr">
        <is>
          <t>Ciprofloxacin 500 mg BID</t>
        </is>
      </c>
      <c r="I179" s="37" t="inlineStr">
        <is>
          <t>1</t>
        </is>
      </c>
      <c r="J179"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38" t="n"/>
      <c r="L179" s="39" t="inlineStr">
        <is>
          <t>HIV infection</t>
        </is>
      </c>
      <c r="M179" s="39" t="inlineStr">
        <is>
          <t>Infectious Diseases</t>
        </is>
      </c>
      <c r="N179" s="38" t="inlineStr">
        <is>
          <t>PLE-CC1 ปี 2566 Day 2 ข้อ 26</t>
        </is>
      </c>
      <c r="O179" s="39" t="n"/>
      <c r="P179" s="39" t="n"/>
    </row>
    <row r="180" ht="13.2" customHeight="1" s="49">
      <c r="A180" s="37" t="n">
        <v>178</v>
      </c>
      <c r="B180" s="38" t="inlineStr">
        <is>
          <t>Amoxicillin 500 mg bid 10วัน</t>
        </is>
      </c>
      <c r="C180" s="38" t="n"/>
      <c r="D180" s="38" t="inlineStr">
        <is>
          <t>Infectious Diseases</t>
        </is>
      </c>
      <c r="E180" s="38" t="inlineStr">
        <is>
          <t>Ciprofloxacin 500 mg BID</t>
        </is>
      </c>
      <c r="F180" s="38" t="inlineStr">
        <is>
          <t>Azithromycin 500 mg OD</t>
        </is>
      </c>
      <c r="G180" s="38" t="inlineStr">
        <is>
          <t>Doxycycline 100 mg BID</t>
        </is>
      </c>
      <c r="H180" s="38" t="inlineStr">
        <is>
          <t>Cotrimoxazole 160/800 mg BID</t>
        </is>
      </c>
      <c r="I180" s="37" t="inlineStr">
        <is>
          <t>1</t>
        </is>
      </c>
      <c r="J180" s="38" t="inlineStr">
        <is>
          <t>✅ คำตอบที่ถูกต้อง: ข้อ ก. Infectious Diseases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38" t="n"/>
      <c r="L180" s="39" t="inlineStr">
        <is>
          <t>URTI</t>
        </is>
      </c>
      <c r="M180" s="39" t="inlineStr">
        <is>
          <t>Infectious Diseases</t>
        </is>
      </c>
      <c r="N180" s="38" t="inlineStr">
        <is>
          <t>PLE-CC1 ปี 2566 Day 2 ข้อ 1</t>
        </is>
      </c>
      <c r="O180" s="39" t="n"/>
      <c r="P180" s="39" t="n"/>
    </row>
    <row r="181" ht="13.2" customHeight="1" s="49">
      <c r="A181" s="37" t="n">
        <v>179</v>
      </c>
      <c r="B181" s="38" t="inlineStr">
        <is>
          <t>คำถามต่อจากสถานการณ์เคสตกขาวสีเขียวเหลืองมีฟองถามว่าข้อใดเป็นปัจจัยที่ทำให้ติดเชื้อดังกล่าว ตัวเลือก</t>
        </is>
      </c>
      <c r="C181" s="38" t="n"/>
      <c r="D181" s="38" t="inlineStr">
        <is>
          <t>Infectious Diseases</t>
        </is>
      </c>
      <c r="E181" s="38" t="inlineStr">
        <is>
          <t>ใส่เสื้อผ้า</t>
        </is>
      </c>
      <c r="F181" s="38" t="inlineStr">
        <is>
          <t>Metronidazole 400 mg TID</t>
        </is>
      </c>
      <c r="G181" s="38" t="inlineStr">
        <is>
          <t>Nitrofurantoin 100 mg BID</t>
        </is>
      </c>
      <c r="H181" s="38" t="inlineStr">
        <is>
          <t>Tenofovir/Emtricitabine 300/200 mg OD</t>
        </is>
      </c>
      <c r="I181" s="37" t="inlineStr">
        <is>
          <t>1</t>
        </is>
      </c>
      <c r="J181" s="38"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การสวมใส่เสื้อผ้าทั่วไปไม่ใช่ปัจจัยเสี่ยงของการติดเชื้อ Trichomonas vaginalis ซึ่งเป็นการติดเชื้อโปรโตซัวผ่านการมีเพศสัมพันธ์เป็นหลัก
• ข้อ ค. (Metronidazole 400 mg TID): Metronidazole 400 mg TID เป็นสูตรยาทางเลือกในการรักษาการติดเชื้อ Trichomoniasis ไม่ใช่ปัจจัยเสี่ยงที่ทำให้เกิดการติดเชื้อ
• ข้อ ง. (Nitrofurantoin 100 mg BID): Nitrofurantoin เป็นยาฆ่าเชื้อแบคทีเรียในทางเดินปัสสาวะสำหรับโรคกระเพาะปัสสาวะอักเสบ ไม่มีบทบาทต่อพยาธิกำเนิดของการติดเชื้อในช่องคลอด
• ข้อ จ. (Tenofovir/Emtricitabine 300/200 mg OD): Tenofovir/Emtricitabine เป็นสูตรยาต้านไวรัสสำหรับ HIV PrEP หรือการรักษา HIV ไม่มีความเกี่ยวข้องกับความเสี่ยงต่อการติดเชื้อ Trichomonas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38" t="n"/>
      <c r="L181" s="39" t="inlineStr">
        <is>
          <t>STDs &amp; vaginitis</t>
        </is>
      </c>
      <c r="M181" s="39" t="inlineStr">
        <is>
          <t>Infectious Diseases</t>
        </is>
      </c>
      <c r="N181" s="38" t="inlineStr">
        <is>
          <t>PLE-CC1 ปี 2566 Day 2 ข้อ 66</t>
        </is>
      </c>
      <c r="O181" s="39" t="n"/>
      <c r="P181" s="39" t="n"/>
    </row>
    <row r="182" ht="13.2" customHeight="1" s="49">
      <c r="A182" s="37" t="n">
        <v>180</v>
      </c>
      <c r="B182" s="38" t="inlineStr">
        <is>
          <t>Aprepitant + Ondansetron + Dexamethasone</t>
        </is>
      </c>
      <c r="C182" s="38" t="n"/>
      <c r="D182" s="38" t="inlineStr">
        <is>
          <t>Infectious Diseases</t>
        </is>
      </c>
      <c r="E182" s="38" t="inlineStr">
        <is>
          <t>Tenofovir/Emtricitabine 300/200 mg OD</t>
        </is>
      </c>
      <c r="F182" s="38" t="inlineStr">
        <is>
          <t>Dolutegravir 50 mg OD</t>
        </is>
      </c>
      <c r="G182" s="38" t="inlineStr">
        <is>
          <t>Vancomycin 1 g IV Q12H</t>
        </is>
      </c>
      <c r="H182" s="38" t="inlineStr">
        <is>
          <t>Meropenem 1 g IV Q8H</t>
        </is>
      </c>
      <c r="I182" s="37" t="inlineStr">
        <is>
          <t>5</t>
        </is>
      </c>
      <c r="J182" s="3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Infectious Diseases เป็นชื่อหมวดวิชา ไม่ใช่รายการยาหรือสารบำบัดรักษาทางคลินิก จึงไม่สามารถใช้เป็นคำตอบทางการแพทย์ได้
• ข้อ ข. (Tenofovir/Emtricitabine 300/200 mg OD): Tenofovir/Emtricitabine เป็นยาต้านไวรัสกลุ่ม NRTI สำหรับการรักษาและป้องกัน HIV ไม่เกี่ยวข้องกับสูตรป้องกันอาการคลื่นไส้อาเจียนจากเคมีบำบัดหรือการต้านแบคทีเรีย
• ข้อ ค. (Dolutegravir 50 mg OD): Dolutegravir เป็นยาต้านไวรัสกลุ่ม INSTI ใช้รักษาการติดเชื้อ HIV ไม่มีฤทธิ์ต้านอาการคลื่นไส้อาเจียนหรือรักษาแบคทีเรียรุนแรง
• ข้อ ง. (Vancomycin 1 g IV Q12H): Vancomycin เป็นยาปฏิชีวนะกลุ่ม Glycopeptide ที่ออกฤทธิ์เฉพาะต่อแบคทีเรียแกรมบวก เช่น MRSA และ Enterococcus ไม่ครอบคลุมแบคทีเรียแกรมลบ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38" t="n"/>
      <c r="L182" s="39" t="inlineStr">
        <is>
          <t>HIV infection</t>
        </is>
      </c>
      <c r="M182" s="39" t="inlineStr">
        <is>
          <t>Infectious Diseases</t>
        </is>
      </c>
      <c r="N182" s="38" t="inlineStr">
        <is>
          <t>PLE-CC1 ปี 2566 Day 2 ข้อ 5</t>
        </is>
      </c>
      <c r="O182" s="39" t="n"/>
      <c r="P182" s="39" t="n"/>
    </row>
    <row r="183" ht="13.2" customHeight="1" s="49">
      <c r="A183" s="37" t="n">
        <v>181</v>
      </c>
      <c r="B183" s="38"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38" t="n"/>
      <c r="D183" s="38" t="inlineStr">
        <is>
          <t>Venlafaxine</t>
        </is>
      </c>
      <c r="E183" s="38" t="inlineStr">
        <is>
          <t>NSAIDs สักตัว ลืมชื่อ (น;าจะ naproxen ไม;ก็ diclofenac)</t>
        </is>
      </c>
      <c r="F183" s="38" t="inlineStr">
        <is>
          <t>[NEED_REVIEW]</t>
        </is>
      </c>
      <c r="G183" s="38" t="inlineStr">
        <is>
          <t>[NEED_REVIEW]</t>
        </is>
      </c>
      <c r="H183" s="38" t="inlineStr">
        <is>
          <t>[NEED_REVIEW]</t>
        </is>
      </c>
      <c r="I183" s="37" t="inlineStr">
        <is>
          <t>1</t>
        </is>
      </c>
      <c r="J183" s="38"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(แนวทางการวินิจฉัยและรักษาโรคติดเชื้อในประเทศไทย พ.ศ. 2563 (สมาคมโรคติดเชื้อแห่งประเทศไทย)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38" t="n"/>
      <c r="L183" s="39" t="inlineStr">
        <is>
          <t>HIV infection</t>
        </is>
      </c>
      <c r="M183" s="39" t="inlineStr">
        <is>
          <t>Infectious Diseases</t>
        </is>
      </c>
      <c r="N183" s="38" t="inlineStr">
        <is>
          <t>PLE_CC1_2565_Day1_Key ข้อ 12</t>
        </is>
      </c>
      <c r="O183" s="39" t="n"/>
      <c r="P183" s="39" t="n"/>
      <c r="Q183" s="2" t="n"/>
    </row>
    <row r="184" ht="13.2" customHeight="1" s="49">
      <c r="A184" s="37" t="n">
        <v>182</v>
      </c>
      <c r="B184" s="38"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38" t="n"/>
      <c r="D184" s="38" t="inlineStr">
        <is>
          <t>Amoxicillin + Clarithromycin + Omeprazole for 14 days</t>
        </is>
      </c>
      <c r="E184" s="38" t="inlineStr">
        <is>
          <t>Amoxicillin + Metronidazole + Omeprazole for 14 days</t>
        </is>
      </c>
      <c r="F184" s="38" t="inlineStr">
        <is>
          <t>[NEED_REVIEW]</t>
        </is>
      </c>
      <c r="G184" s="38" t="inlineStr">
        <is>
          <t>[NEED_REVIEW]</t>
        </is>
      </c>
      <c r="H184" s="38" t="inlineStr">
        <is>
          <t>[NEED_REVIEW]</t>
        </is>
      </c>
      <c r="I184" s="37" t="inlineStr">
        <is>
          <t>1</t>
        </is>
      </c>
      <c r="J184" s="38"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(แนวทางการวินิจฉัยและรักษาโรคติดเชื้อในประเทศไทย พ.ศ. 2563 (สมาคมโรคติดเชื้อแห่งประเทศไทย)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38" t="n"/>
      <c r="L184" s="39" t="inlineStr">
        <is>
          <t>HIV infection</t>
        </is>
      </c>
      <c r="M184" s="39" t="inlineStr">
        <is>
          <t>Infectious Diseases</t>
        </is>
      </c>
      <c r="N184" s="38" t="inlineStr">
        <is>
          <t>PLE_CC1_2565_Day1_Key ข้อ 28</t>
        </is>
      </c>
      <c r="O184" s="39" t="n"/>
      <c r="P184" s="39" t="n"/>
      <c r="Q184" s="2" t="n"/>
    </row>
    <row r="185" ht="13.2" customHeight="1" s="49">
      <c r="A185" s="37" t="n">
        <v>183</v>
      </c>
      <c r="B185" s="38" t="inlineStr">
        <is>
          <t>physicochemical properties แบบไหนทำใหtransdermal patch ออกฤทธิ์ดีที่สุด …………………..………………………………..………………………………..………………………………..……………………………….. ………………………………..………………………………..………………………………..………………………………..…………………… Hint: Choice เปMน Molecular weight, Melting po Low molecular weight (&lt;600Da) Lipophilic and Efﬁcacious at low dose Low melting point LogK 1.0-4</t>
        </is>
      </c>
      <c r="C185" s="38" t="n"/>
      <c r="D185" s="38" t="inlineStr">
        <is>
          <t>Atopic dermatitis</t>
        </is>
      </c>
      <c r="E185" s="38" t="inlineStr">
        <is>
          <t>Contact dermatitis</t>
        </is>
      </c>
      <c r="F185" s="38" t="inlineStr">
        <is>
          <t>Scabies</t>
        </is>
      </c>
      <c r="G185" s="38" t="inlineStr">
        <is>
          <t>Pediculosis Pubis</t>
        </is>
      </c>
      <c r="H185" s="38" t="inlineStr">
        <is>
          <t>[NEED_REVIEW]</t>
        </is>
      </c>
      <c r="I185" s="37" t="inlineStr">
        <is>
          <t>1</t>
        </is>
      </c>
      <c r="J185" s="38"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38" t="n"/>
      <c r="L185" s="39" t="inlineStr">
        <is>
          <t>HIV infection</t>
        </is>
      </c>
      <c r="M185" s="39" t="inlineStr">
        <is>
          <t>Infectious Diseases</t>
        </is>
      </c>
      <c r="N185" s="38" t="inlineStr">
        <is>
          <t>PLE_CC1_2565_Day1_Key ข้อ 48</t>
        </is>
      </c>
      <c r="O185" s="39" t="n"/>
      <c r="P185" s="39" t="n"/>
      <c r="Q185" s="2" t="n"/>
    </row>
    <row r="186" ht="13.2" customHeight="1" s="49">
      <c r="A186" s="37" t="n">
        <v>184</v>
      </c>
      <c r="B186" s="38" t="inlineStr">
        <is>
          <t>part อื่นๆ</t>
        </is>
      </c>
      <c r="C186" s="38" t="n"/>
      <c r="D186" s="38" t="inlineStr">
        <is>
          <t>Infectious Diseases</t>
        </is>
      </c>
      <c r="E186" s="38" t="inlineStr">
        <is>
          <t>Nitrofurantoin 100 mg BID</t>
        </is>
      </c>
      <c r="F186" s="38" t="inlineStr">
        <is>
          <t>Tenofovir/Emtricitabine 300/200 mg OD</t>
        </is>
      </c>
      <c r="G186" s="38" t="inlineStr">
        <is>
          <t>Dolutegravir 50 mg OD</t>
        </is>
      </c>
      <c r="H186" s="38" t="inlineStr">
        <is>
          <t>Vancomycin 1 g IV Q12H</t>
        </is>
      </c>
      <c r="I186" s="37" t="inlineStr">
        <is>
          <t>1</t>
        </is>
      </c>
      <c r="J18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38" t="n"/>
      <c r="L186" s="39" t="inlineStr">
        <is>
          <t>HIV infection</t>
        </is>
      </c>
      <c r="M186" s="39" t="inlineStr">
        <is>
          <t>Infectious Diseases</t>
        </is>
      </c>
      <c r="N186" s="38" t="inlineStr">
        <is>
          <t>PLE_CC1_2565_Day1_Key ข้อ 20</t>
        </is>
      </c>
      <c r="O186" s="39" t="n"/>
      <c r="P186" s="39" t="n"/>
    </row>
    <row r="187" ht="13.2" customHeight="1" s="49">
      <c r="A187" s="37" t="n">
        <v>185</v>
      </c>
      <c r="B187" s="38"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38" t="n"/>
      <c r="D187" s="38" t="inlineStr">
        <is>
          <t>ยาเปQนรูปแบบ ophthalmic suspension</t>
        </is>
      </c>
      <c r="E187" s="38" t="inlineStr">
        <is>
          <t>ไม-จำเปQนต$องใส- preservative เพราะยาตา sterile อยู-แล$ว</t>
        </is>
      </c>
      <c r="F187" s="38" t="inlineStr">
        <is>
          <t>ต$องปรับ pH ให$เท-ากับน้ำตา คือ pH 7.4</t>
        </is>
      </c>
      <c r="G187" s="38" t="inlineStr">
        <is>
          <t>ต$องปรับ pH 7.4 เพื่อให$เปQน isotonic</t>
        </is>
      </c>
      <c r="H187" s="38" t="inlineStr">
        <is>
          <t>ใช$ NaCl ในการทำให$สารละลายเปQน isotonic solution</t>
        </is>
      </c>
      <c r="I187" s="37" t="inlineStr">
        <is>
          <t>1</t>
        </is>
      </c>
      <c r="J187" s="38"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(ไม-จำเปQนต$องใส-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เพื่อให$เปQน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ในการทำให$สารละลายเปQน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38" t="n"/>
      <c r="L187" s="39" t="inlineStr">
        <is>
          <t>HIV infection</t>
        </is>
      </c>
      <c r="M187" s="39" t="inlineStr">
        <is>
          <t>Infectious Diseases</t>
        </is>
      </c>
      <c r="N187" s="38" t="inlineStr">
        <is>
          <t>PLE_CC1_2565_Day2_Key ข้อ 42</t>
        </is>
      </c>
      <c r="O187" s="39" t="n"/>
      <c r="P187" s="39" t="n"/>
      <c r="Q187" s="2" t="n"/>
    </row>
    <row r="188" ht="13.2" customHeight="1" s="49">
      <c r="A188" s="37" t="n">
        <v>186</v>
      </c>
      <c r="B188" s="38" t="inlineStr">
        <is>
          <t>ดื้อยา isoniazid, rifampicin จัดเปQนแบบใด</t>
        </is>
      </c>
      <c r="C188" s="38" t="n"/>
      <c r="D188" s="38" t="inlineStr">
        <is>
          <t>poly-drug resistance TB</t>
        </is>
      </c>
      <c r="E188" s="38" t="inlineStr">
        <is>
          <t>mono resistance TB</t>
        </is>
      </c>
      <c r="F188" s="38" t="inlineStr">
        <is>
          <t>MDR-TB</t>
        </is>
      </c>
      <c r="G188" s="38" t="inlineStr">
        <is>
          <t>Pre-XDR-TB</t>
        </is>
      </c>
      <c r="H188" s="38" t="inlineStr">
        <is>
          <t>XDR-TB สูตรตำรับ Rifampicin capsule 1.2 g Glycerin PEG 400 Sorbitol solution Ascorbic acid EDTA</t>
        </is>
      </c>
      <c r="I188" s="37" t="inlineStr">
        <is>
          <t>1</t>
        </is>
      </c>
      <c r="J188" s="38"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ซึ่งเป็นคำนิยามที่ถูกต้องตามมาตรฐานสากล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t>
        </is>
      </c>
      <c r="K188" s="38" t="n"/>
      <c r="L188" s="39" t="inlineStr">
        <is>
          <t>Tuberculosis</t>
        </is>
      </c>
      <c r="M188" s="39" t="inlineStr">
        <is>
          <t>Infectious Diseases</t>
        </is>
      </c>
      <c r="N188" s="38" t="inlineStr">
        <is>
          <t>PLE_CC1_2565_Day2_Key ข้อ 55</t>
        </is>
      </c>
      <c r="O188" s="39" t="n"/>
      <c r="P188" s="39" t="n"/>
      <c r="Q188" s="2" t="n"/>
    </row>
    <row r="189" ht="13.2" customHeight="1" s="49">
      <c r="A189" s="37" t="n">
        <v>187</v>
      </c>
      <c r="B189" s="38" t="inlineStr">
        <is>
          <t>ผู$ป&amp;วยควรได$รับยาต$านวัณโรคสูตรใดเปQนทางเลือกแรก ………………………………………………………………………………………………………………………………………………………… …………………………………………………………………………………………………………………………………………………………..</t>
        </is>
      </c>
      <c r="C189" s="38" t="n"/>
      <c r="D189" s="38" t="inlineStr">
        <is>
          <t>Infectious Diseases</t>
        </is>
      </c>
      <c r="E189" s="38" t="inlineStr">
        <is>
          <t>Azithromycin 500 mg OD</t>
        </is>
      </c>
      <c r="F189" s="38" t="inlineStr">
        <is>
          <t>Doxycycline 100 mg BID</t>
        </is>
      </c>
      <c r="G189" s="38" t="inlineStr">
        <is>
          <t>Cotrimoxazole 160/800 mg BID</t>
        </is>
      </c>
      <c r="H189" s="38" t="inlineStr">
        <is>
          <t>Metronidazole 400 mg TID</t>
        </is>
      </c>
      <c r="I189" s="37" t="inlineStr">
        <is>
          <t>1</t>
        </is>
      </c>
      <c r="J189"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38" t="n"/>
      <c r="L189" s="39" t="inlineStr">
        <is>
          <t>Tuberculosis</t>
        </is>
      </c>
      <c r="M189" s="39" t="inlineStr">
        <is>
          <t>Infectious Diseases</t>
        </is>
      </c>
      <c r="N189" s="38" t="inlineStr">
        <is>
          <t>PLE_CC1_2565_Day2_Key ข้อ 48</t>
        </is>
      </c>
      <c r="O189" s="39" t="n"/>
      <c r="P189" s="39" t="n"/>
    </row>
    <row r="190" ht="13.2" customHeight="1" s="49">
      <c r="A190" s="37" t="n">
        <v>188</v>
      </c>
      <c r="B190" s="38" t="inlineStr">
        <is>
          <t>เกี่ยวกับติดเชื้อราในช-องคลอด ข$อใดเหมาะสมที่จะแนะนำในการใช$ยากับผู$ป&amp;วยรายนี้ STI management guideline 2024 Vaginal candidiasis</t>
        </is>
      </c>
      <c r="C190" s="38" t="n"/>
      <c r="D190" s="38" t="inlineStr">
        <is>
          <t>ให$ใช$ clotrimazole เหน็บร-วมด$วย</t>
        </is>
      </c>
      <c r="E190" s="38" t="inlineStr">
        <is>
          <t>ดื่มน้ำ cranberry เพื่อป¢องกันการกลับเปQนซ้ำ</t>
        </is>
      </c>
      <c r="F190" s="38" t="inlineStr">
        <is>
          <t>หลีกเลี่ยงการมีเพศสัมพันธ6 จนกว-าตกขาวจะหาย</t>
        </is>
      </c>
      <c r="G190" s="38" t="inlineStr">
        <is>
          <t>ให$สวนล$างช-องคลอดด$วย lactic acid เพื่อป¢องกันการกลับมาเปQนซ้ำ</t>
        </is>
      </c>
      <c r="H190" s="38" t="inlineStr">
        <is>
          <t>หลีกเลี่ยงการกินยาร-วมกับนมหรือยาลดกรด</t>
        </is>
      </c>
      <c r="I190" s="37" t="inlineStr">
        <is>
          <t>1</t>
        </is>
      </c>
      <c r="J190" s="38"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เพื่อป¢องกันการกลับเปQนซ้ำ):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เพื่อป¢องกันการกลับมาเปQนซ้ำ):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38" t="n"/>
      <c r="L190" s="39" t="inlineStr">
        <is>
          <t>HIV infection</t>
        </is>
      </c>
      <c r="M190" s="39" t="inlineStr">
        <is>
          <t>Infectious Diseases</t>
        </is>
      </c>
      <c r="N190" s="38" t="inlineStr">
        <is>
          <t>PLE_CC1_2565_Day2_Key ข้อ 63</t>
        </is>
      </c>
      <c r="O190" s="39" t="n"/>
      <c r="P190" s="39" t="n"/>
      <c r="Q190" s="2" t="n"/>
    </row>
    <row r="191" ht="13.2" customHeight="1" s="49">
      <c r="A191" s="37" t="n">
        <v>189</v>
      </c>
      <c r="B191" s="38"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t>
        </is>
      </c>
      <c r="C191" s="38" t="n"/>
      <c r="D191" s="38" t="inlineStr">
        <is>
          <t>ขายยาปลอม</t>
        </is>
      </c>
      <c r="E191" s="38" t="inlineStr">
        <is>
          <t>ขายยาผิดมาตรฐาน</t>
        </is>
      </c>
      <c r="F191" s="38" t="inlineStr">
        <is>
          <t>ไม-ควบคุมการขายให$เปQนไปตาม....</t>
        </is>
      </c>
      <c r="G191" s="38" t="inlineStr">
        <is>
          <t>[NEED_REVIEW]</t>
        </is>
      </c>
      <c r="H191" s="38" t="inlineStr">
        <is>
          <t>[NEED_REVIEW]</t>
        </is>
      </c>
      <c r="I191" s="37" t="inlineStr">
        <is>
          <t>1</t>
        </is>
      </c>
      <c r="J191" s="38"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(ไม-ควบคุมการขายให$เปQนไปตาม....):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38" t="n"/>
      <c r="L191" s="39" t="inlineStr">
        <is>
          <t>HIV infection</t>
        </is>
      </c>
      <c r="M191" s="39" t="inlineStr">
        <is>
          <t>Infectious Diseases</t>
        </is>
      </c>
      <c r="N191" s="38" t="inlineStr">
        <is>
          <t>PLE_CC1_2565_Day2_Key ข้อ 64</t>
        </is>
      </c>
      <c r="O191" s="39" t="n"/>
      <c r="P191" s="39" t="n"/>
      <c r="Q191" s="2" t="n"/>
    </row>
    <row r="192" ht="13.2" customHeight="1" s="49">
      <c r="A192" s="37" t="n">
        <v>190</v>
      </c>
      <c r="B192" s="38" t="inlineStr">
        <is>
          <t>TB 2 เคส (เคสนึงเริ่มยาสูตรไหน อีก เคสเปsนผื่นแพuยา)</t>
        </is>
      </c>
      <c r="C192" s="38" t="n"/>
      <c r="D192" s="38" t="inlineStr">
        <is>
          <t>Infectious Diseases</t>
        </is>
      </c>
      <c r="E192" s="38" t="inlineStr">
        <is>
          <t>Cefazolin 1 g IV Q8H</t>
        </is>
      </c>
      <c r="F192" s="38" t="inlineStr">
        <is>
          <t>Amoxicillin/Clavulanate 1 g BID</t>
        </is>
      </c>
      <c r="G192" s="38" t="inlineStr">
        <is>
          <t>Ceftriaxone 1 g IV OD</t>
        </is>
      </c>
      <c r="H192" s="38" t="inlineStr">
        <is>
          <t>Ciprofloxacin 500 mg BID</t>
        </is>
      </c>
      <c r="I192" s="37" t="inlineStr">
        <is>
          <t>1</t>
        </is>
      </c>
      <c r="J192"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38" t="n"/>
      <c r="L192" s="39" t="inlineStr">
        <is>
          <t>Tuberculosis</t>
        </is>
      </c>
      <c r="M192" s="39" t="inlineStr">
        <is>
          <t>Infectious Diseases</t>
        </is>
      </c>
      <c r="N192" s="38" t="inlineStr">
        <is>
          <t>PLE_CC1_2565_Day2_Key ข้อ 16</t>
        </is>
      </c>
      <c r="O192" s="39" t="n"/>
      <c r="P192" s="39" t="n"/>
    </row>
    <row r="193" ht="13.2" customHeight="1" s="49">
      <c r="A193" s="37" t="n">
        <v>191</v>
      </c>
      <c r="B193" s="38"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38" t="n"/>
      <c r="D193" s="38" t="inlineStr">
        <is>
          <t>Infectious Diseases</t>
        </is>
      </c>
      <c r="E193" s="38" t="inlineStr">
        <is>
          <t>เหมาะสม</t>
        </is>
      </c>
      <c r="F193" s="38" t="inlineStr">
        <is>
          <t>ไม่เหมาะสม ควรใช้ HRZES</t>
        </is>
      </c>
      <c r="G193" s="38" t="inlineStr">
        <is>
          <t>ไม่เหมาะสม ควรใช้สูตรยาทางเลือก</t>
        </is>
      </c>
      <c r="H193" s="38" t="inlineStr">
        <is>
          <t>Meropenem 1 g IV Q8H</t>
        </is>
      </c>
      <c r="I193" s="37" t="inlineStr">
        <is>
          <t>1</t>
        </is>
      </c>
      <c r="J193"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การใช้สูตรมาตรฐาน HRZE ต่อไปโดยไม่ประเมินระดับเอนไซม์ตับอย่างรอบคอบอาจเสี่ยงต่อ severe drug-induced liver injury หากค่าเอนไซม์ ALT สูงเกินเกณฑ์ปลอดภัย
• ข้อ ค. (ไม่เหมาะสม ควรใช้ HRZES): การเปลี่ยนเป็นสูตร HRZES เพิ่มยาฉีด Streptomycin เข้าไป ไม่ได้ช่วยลดความเสี่ยงต่อพิษที่ตับ เนื่องจากยังมียากลุ่ม hepatotoxic drugs ครบทั้ง H, R และ Z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การปรับสูตรตัดยาที่มีพิษต่อตับออกแล้วแทนด้วย Levofloxacin หรือยากลุ่ม Fluoroquinolones มีความจำเป็นเฉพาะเมื่อผู้ป่วยเกิดตับอักเสบรุนแรงจนต้องหยุดยากลุ่มเสี่ยง
• ข้อ จ. (Meropenem 1 g IV Q8H): Meropenem เป็นยาปฏิชีวนะกลุ่ม Carbapenem สำหรับการติดเชื้อแบคทีเรียแกรมลบดื้อยาในโรงพยาบาล ไม่มีบทบาทในการรักษาการติดเชื้อวัณโรค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38" t="n"/>
      <c r="L193" s="39" t="inlineStr">
        <is>
          <t>Tuberculosis</t>
        </is>
      </c>
      <c r="M193" s="39" t="inlineStr">
        <is>
          <t>Infectious Diseases</t>
        </is>
      </c>
      <c r="N193" s="38" t="inlineStr">
        <is>
          <t>PLE_CC1_2564_All_Key ข้อ 47</t>
        </is>
      </c>
      <c r="O193" s="39" t="n"/>
      <c r="P193" s="39" t="n"/>
    </row>
    <row r="194" ht="13.2" customHeight="1" s="49">
      <c r="A194" s="37" t="n">
        <v>192</v>
      </c>
      <c r="B194" s="38" t="inlineStr">
        <is>
          <t>ถ้าจะเพิ่ม compliance ให้ผู้ป่วย TB ที่ใช้ยา 4 ตัว ข้อใดไม่ควรทำที่สุด</t>
        </is>
      </c>
      <c r="C194" s="38" t="n"/>
      <c r="D194" s="38" t="inlineStr">
        <is>
          <t>Infectious Diseases</t>
        </is>
      </c>
      <c r="E194" s="38" t="inlineStr">
        <is>
          <t>ตอกยา 4 ชั้น</t>
        </is>
      </c>
      <c r="F194" s="38" t="inlineStr">
        <is>
          <t>ทำเป็นเคลือบให้ยาปลดปล่อยมาทีละชั้น</t>
        </is>
      </c>
      <c r="G194" s="38"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38" t="inlineStr">
        <is>
          <t>Ceftriaxone 1 g IV OD</t>
        </is>
      </c>
      <c r="I194" s="37" t="inlineStr">
        <is>
          <t>1</t>
        </is>
      </c>
      <c r="J194"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การตอกยา 4 ชั้นแบบ multi-layer tablet ช่วยแยกตัวยาสำคัญที่ไม่เข้ากันออกจากกันและลดจำนวนเม็ดยาที่ผู้ป่วยต้องรับประทาน จึงช่วยเพิ่ม compliance ได้จริง
• ข้อ ค. (ทำเป็นเคลือบให้ยาปลดปล่อยมาทีละชั้น): การเคลือบให้ยาปลดปล่อยทีละชั้นสามารถควบคุมอัตราการปลดปล่อยตัวยาและลดความถี่ในการบริหารยา ส่งเสริมให้ผู้ป่วยให้ความร่วมมือในการกินยาต่อเนื่อง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การผสมตัวยารวมกันแบบ reservoir device มีความเสี่ยงต่อ dose dumping หากชั้นพอลิเมอร์ชำรุด และอาจส่งผลต่อ bioavailability ของยา Rifampin อย่างมีนัยสำคัญ
• ข้อ จ. (Ceftriaxone 1 g IV OD): Ceftriaxone เป็นยาปฏิชีวนะชนิดฉีดต้านแบคทีเรียทั่วไป ไม่เกี่ยวข้องกับสูตรยาต้านวัณโรคหรือเทคโนโลยีทางเภสัชกรรมเพื่อเพิ่มความร่วมมือในการใช้ยา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38" t="n"/>
      <c r="L194" s="39" t="inlineStr">
        <is>
          <t>Tuberculosis</t>
        </is>
      </c>
      <c r="M194" s="39" t="inlineStr">
        <is>
          <t>Infectious Diseases</t>
        </is>
      </c>
      <c r="N194" s="38" t="inlineStr">
        <is>
          <t>PLE_CC1_2564_All_Key ข้อ 49</t>
        </is>
      </c>
      <c r="O194" s="39" t="n"/>
      <c r="P194" s="39" t="n"/>
    </row>
    <row r="195" ht="13.2" customHeight="1" s="49">
      <c r="A195" s="37" t="n">
        <v>193</v>
      </c>
      <c r="B195" s="38" t="inlineStr">
        <is>
          <t>ข้อใดต่อไปนี้ผิดเกี่ยวกับการใช้ยารักษาโรค TB (ถามเกี่ยวกับอาการข้างเคียงของยาที่ควรรีบไปพบแพทย์)</t>
        </is>
      </c>
      <c r="C195" s="38" t="n"/>
      <c r="D195" s="38" t="inlineStr">
        <is>
          <t>Infectious Diseases</t>
        </is>
      </c>
      <c r="E195" s="38" t="inlineStr">
        <is>
          <t>มีอาการทางตาให้รีบไปพบแพทย์</t>
        </is>
      </c>
      <c r="F195" s="38" t="inlineStr">
        <is>
          <t>คลื่นไส้ อาเจียน เบื่ออาหาร มีไข้ ให้รีบไปพบแพทย์</t>
        </is>
      </c>
      <c r="G195" s="38" t="inlineStr">
        <is>
          <t>ปัสสาวะสีส้ม น้ำตาสีส้ม ให้รีบไปพบแพทย์</t>
        </is>
      </c>
      <c r="H195" s="38" t="inlineStr">
        <is>
          <t>Nitrofurantoin 100 mg BID</t>
        </is>
      </c>
      <c r="I195" s="37" t="inlineStr">
        <is>
          <t>1</t>
        </is>
      </c>
      <c r="J195"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อาการทางตาตามัวหรือมองเห็นสีผิดปกติเกิดจากพิษต่อเส้นประสาทตาของ Ethambutol (optic neuritis) ซึ่งเป็นอาการข้างเคียงรุนแรงที่ผู้ป่วยต้องหยุดยาและรีบพบแพทย์ทันที
• ข้อ ค. (คลื่นไส้ อาเจียน เบื่ออาหาร มีไข้ ให้รีบไปพบแพทย์): อาการคลื่นไส้ อาเจียน เบื่ออาหาร และตัวเหลืองตาเหลือง บ่งชี้ถึงภาวะพิษต่อตับจากยา H, R หรือ Z ซึ่งเป็นภาวะฉุกเฉินที่ต้องรีบหยุดยาและไปพบแพทย์ทันที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ปัสสาวะ เหงื่อ และน้ำตาสีส้มแดงเป็นผลข้างเคียงปกติที่ไม่อันตรายของยา Rifampin ไม่จำเป็นต้องตื่นตระหนกหรือรีบไปพบแพทย์ เพียงแต่แนะนำให้ผู้ป่วยรับทราบล่วงหน้า
• ข้อ จ. (Nitrofurantoin 100 mg BID): Nitrofurantoin เป็นยาฆ่าเชื้อแบคทีเรียสำหรับโรคทางเดินปัสสาวะอักเสบส่วนล่าง ไม่เกี่ยวข้องกับสูตรยารักษาวัณโรคหรืออาการข้างเคียงของยาต้านวัณโรค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38" t="n"/>
      <c r="L195" s="39" t="inlineStr">
        <is>
          <t>Tuberculosis</t>
        </is>
      </c>
      <c r="M195" s="39" t="inlineStr">
        <is>
          <t>Infectious Diseases</t>
        </is>
      </c>
      <c r="N195" s="38" t="inlineStr">
        <is>
          <t>PLE_CC1_2564_All_Key ข้อ 48</t>
        </is>
      </c>
      <c r="O195" s="39" t="n"/>
      <c r="P195" s="39" t="n"/>
    </row>
    <row r="196" ht="13.2" customHeight="1" s="49">
      <c r="A196" s="37" t="n">
        <v>194</v>
      </c>
      <c r="B196" s="38"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38" t="n"/>
      <c r="D196" s="38" t="inlineStr">
        <is>
          <t>Infectious Diseases</t>
        </is>
      </c>
      <c r="E196" s="38" t="inlineStr">
        <is>
          <t>Nitrofurantoin 100 mg BID</t>
        </is>
      </c>
      <c r="F196" s="38" t="inlineStr">
        <is>
          <t>Tenofovir/Emtricitabine 300/200 mg OD</t>
        </is>
      </c>
      <c r="G196" s="38" t="inlineStr">
        <is>
          <t>Dolutegravir 50 mg OD</t>
        </is>
      </c>
      <c r="H196" s="38" t="inlineStr">
        <is>
          <t>Vancomycin 1 g IV Q12H</t>
        </is>
      </c>
      <c r="I196" s="37" t="inlineStr">
        <is>
          <t>1</t>
        </is>
      </c>
      <c r="J19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38" t="n"/>
      <c r="L196" s="39" t="inlineStr">
        <is>
          <t>HIV infection</t>
        </is>
      </c>
      <c r="M196" s="39" t="inlineStr">
        <is>
          <t>Infectious Diseases</t>
        </is>
      </c>
      <c r="N196" s="38" t="inlineStr">
        <is>
          <t>PLE_CC1_2564_All_Key ข้อ 75</t>
        </is>
      </c>
      <c r="O196" s="39" t="n"/>
      <c r="P196" s="39" t="n"/>
    </row>
    <row r="197" ht="13.2" customHeight="1" s="49">
      <c r="A197" s="37" t="n">
        <v>195</v>
      </c>
      <c r="B197" s="38"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38" t="n"/>
      <c r="D197" s="38" t="inlineStr">
        <is>
          <t>Infectious Diseases</t>
        </is>
      </c>
      <c r="E197" s="38" t="inlineStr">
        <is>
          <t>Vancomycin 1 g IV Q12H</t>
        </is>
      </c>
      <c r="F197" s="38" t="inlineStr">
        <is>
          <t>Meropenem 1 g IV Q8H</t>
        </is>
      </c>
      <c r="G197" s="38" t="inlineStr">
        <is>
          <t>Cefazolin 1 g IV Q8H</t>
        </is>
      </c>
      <c r="H197" s="38" t="inlineStr">
        <is>
          <t>Amoxicillin/Clavulanate 1 g BID</t>
        </is>
      </c>
      <c r="I197" s="37" t="inlineStr">
        <is>
          <t>1</t>
        </is>
      </c>
      <c r="J19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38" t="n"/>
      <c r="L197" s="39" t="inlineStr">
        <is>
          <t>HIV infection</t>
        </is>
      </c>
      <c r="M197" s="39" t="inlineStr">
        <is>
          <t>Infectious Diseases</t>
        </is>
      </c>
      <c r="N197" s="38" t="inlineStr">
        <is>
          <t>PLE_CC1_2564_All_Key ข้อ 76</t>
        </is>
      </c>
      <c r="O197" s="39" t="n"/>
      <c r="P197" s="39" t="n"/>
    </row>
    <row r="198" ht="13.2" customHeight="1" s="49">
      <c r="A198" s="37" t="n">
        <v>196</v>
      </c>
      <c r="B198" s="38" t="inlineStr">
        <is>
          <t>แผลแบบใดไม่ควรให้ยา ATB</t>
        </is>
      </c>
      <c r="C198" s="38" t="n"/>
      <c r="D198" s="38" t="inlineStr">
        <is>
          <t>แผลเปิดขอบเรียบตื้นที่แขน 3 cm</t>
        </is>
      </c>
      <c r="E198" s="38" t="inlineStr">
        <is>
          <t>แผลเปิดขอบเรียบที่ท้อง 3 cm</t>
        </is>
      </c>
      <c r="F198" s="38" t="inlineStr">
        <is>
          <t>แผลเปิดขอบเรียบที่ต้นขา 10 cm</t>
        </is>
      </c>
      <c r="G198" s="38" t="inlineStr">
        <is>
          <t>แผลขอบหยักเลอะดิน</t>
        </is>
      </c>
      <c r="H198" s="38" t="inlineStr">
        <is>
          <t>แผลโดนกัด</t>
        </is>
      </c>
      <c r="I198" s="37" t="inlineStr">
        <is>
          <t>1</t>
        </is>
      </c>
      <c r="J198" s="38"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38" t="n"/>
      <c r="L198" s="39" t="inlineStr">
        <is>
          <t>Tuberculosis</t>
        </is>
      </c>
      <c r="M198" s="39" t="inlineStr">
        <is>
          <t>Infectious Diseases</t>
        </is>
      </c>
      <c r="N198" s="38" t="inlineStr">
        <is>
          <t>PLE_CC1_2564_All_Key ข้อ 89</t>
        </is>
      </c>
      <c r="O198" s="39" t="n"/>
      <c r="P198" s="39" t="n"/>
      <c r="Q198" s="2" t="n"/>
    </row>
    <row r="199" ht="13.2" customHeight="1" s="49">
      <c r="A199" s="37" t="n">
        <v>197</v>
      </c>
      <c r="B199" s="38" t="inlineStr">
        <is>
          <t>ผู้ป่วยติดเชื้อใด</t>
        </is>
      </c>
      <c r="C199" s="38" t="n"/>
      <c r="D199" s="38" t="inlineStr">
        <is>
          <t>E.coli</t>
        </is>
      </c>
      <c r="E199" s="38" t="inlineStr">
        <is>
          <t>Neissera gonorrhea</t>
        </is>
      </c>
      <c r="F199" s="38" t="inlineStr">
        <is>
          <t>Hemophilus ducreyi</t>
        </is>
      </c>
      <c r="G199" s="38" t="inlineStr">
        <is>
          <t>Trichomomas vaginalis</t>
        </is>
      </c>
      <c r="H199" s="38" t="inlineStr">
        <is>
          <t>Herpes simplex type 2 X หË´มนาÆปทาซËาทืกกรณิ ÂวËนาต้จ²ÆดËรงบ¯นืญ´ต ceftriaxone 500 mg IM single dose + Suziabespie and (azithromycin 1g single dose</t>
        </is>
      </c>
      <c r="I199" s="37" t="inlineStr">
        <is>
          <t>1</t>
        </is>
      </c>
      <c r="J199" s="38"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38" t="n"/>
      <c r="L199" s="39" t="inlineStr">
        <is>
          <t>HIV infection</t>
        </is>
      </c>
      <c r="M199" s="39" t="inlineStr">
        <is>
          <t>Clinic</t>
        </is>
      </c>
      <c r="N199" s="38" t="inlineStr">
        <is>
          <t>ข้อ 44 (PLE_CC1_2562_Key.md)</t>
        </is>
      </c>
      <c r="O199" s="39" t="n"/>
      <c r="P199" s="39" t="n"/>
    </row>
    <row r="200" ht="13.2" customHeight="1" s="49">
      <c r="A200" s="37" t="n">
        <v>198</v>
      </c>
      <c r="B200" s="38" t="inlineStr">
        <is>
          <t>การตรวจทางห้องปฏิบัติการใดมีเหมาะสมน้อยที่สุด , mossae X veudigerdesi ิg , netstarrine Gi , UTI motigino. isg &amp;IsGase!wrose God virus interne Distants erew we multi nucleated</t>
        </is>
      </c>
      <c r="C200" s="38" t="n"/>
      <c r="D200" s="38" t="inlineStr">
        <is>
          <t>Giemza stain</t>
        </is>
      </c>
      <c r="E200" s="38" t="inlineStr">
        <is>
          <t>Dark field</t>
        </is>
      </c>
      <c r="F200" s="38" t="inlineStr">
        <is>
          <t>Gram strain and culture</t>
        </is>
      </c>
      <c r="G200" s="38" t="inlineStr">
        <is>
          <t>RPR</t>
        </is>
      </c>
      <c r="H200" s="38" t="inlineStr">
        <is>
          <t>VDRL</t>
        </is>
      </c>
      <c r="I200" s="37" t="inlineStr">
        <is>
          <t>1</t>
        </is>
      </c>
      <c r="J200" s="38"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38" t="n"/>
      <c r="L200" s="39" t="inlineStr">
        <is>
          <t>Cystitis</t>
        </is>
      </c>
      <c r="M200" s="39" t="inlineStr">
        <is>
          <t>Clinic</t>
        </is>
      </c>
      <c r="N200" s="38" t="inlineStr">
        <is>
          <t>ข้อ 47 (PLE_CC1_2562_Key.md)</t>
        </is>
      </c>
      <c r="O200" s="39" t="n"/>
      <c r="P200" s="39" t="n"/>
    </row>
    <row r="201" ht="13.2" customHeight="1" s="49">
      <c r="A201" s="37" t="n">
        <v>199</v>
      </c>
      <c r="B201" s="38" t="inlineStr">
        <is>
          <t>หากผู้ป่วยต้องการป้องกันการติดเชื้อ HIV (Prep prophylaxis) ควรได้รับยาสูตรใด giant cell virox drei (WBC verepent ~ I</t>
        </is>
      </c>
      <c r="C201" s="38" t="n"/>
      <c r="D201" s="38" t="inlineStr">
        <is>
          <t>AZT monotherapy</t>
        </is>
      </c>
      <c r="E201" s="38" t="inlineStr">
        <is>
          <t>AZT+3TC</t>
        </is>
      </c>
      <c r="F201" s="38" t="inlineStr">
        <is>
          <t>TDF+FTC</t>
        </is>
      </c>
      <c r="G201" s="38" t="inlineStr">
        <is>
          <t>TDF+3TC+EFV</t>
        </is>
      </c>
      <c r="H201" s="38" t="inlineStr">
        <is>
          <t>d4T+3TC+NVP</t>
        </is>
      </c>
      <c r="I201" s="37" t="inlineStr">
        <is>
          <t>1</t>
        </is>
      </c>
      <c r="J201" s="38"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38" t="n"/>
      <c r="L201" s="39" t="inlineStr">
        <is>
          <t>HIV infection</t>
        </is>
      </c>
      <c r="M201" s="39" t="inlineStr">
        <is>
          <t>Clinic</t>
        </is>
      </c>
      <c r="N201" s="38" t="inlineStr">
        <is>
          <t>ข้อ 48 (PLE_CC1_2562_Key.md)</t>
        </is>
      </c>
      <c r="O201" s="39" t="n"/>
      <c r="P201" s="39" t="n"/>
    </row>
    <row r="202" ht="13.2" customHeight="1" s="49">
      <c r="A202" s="37" t="n">
        <v>200</v>
      </c>
      <c r="B202" s="38" t="inlineStr">
        <is>
          <t>ควรจัดการ การให้ยาอย่างไรกับผู้ป่วย x Tumogross hs isoniazid X X isoniazid X &amp;eied's extensive phase I, R 41862 intensive phase : I , R, ~ 56 Ecwiddie . X --- 1s</t>
        </is>
      </c>
      <c r="C202" s="38" t="n"/>
      <c r="D202" s="38" t="inlineStr">
        <is>
          <t>ให้ยาทุกตัวเหมือนเดิม</t>
        </is>
      </c>
      <c r="E202" s="38" t="inlineStr">
        <is>
          <t>หยุดยา H,R,Z แล้วไปให้ยาตัวอื่นที่ไม่เกิดอาการไม่พึงประสงค์นี้แทน</t>
        </is>
      </c>
      <c r="F202" s="38" t="inlineStr">
        <is>
          <t>หยุดยา H แล้วไปให้ยาตัวอื่นที่ไม่เกิดอาการไม่พึงประสงค์นี้แทน</t>
        </is>
      </c>
      <c r="G202" s="38" t="inlineStr">
        <is>
          <t>หยุดยา R แล้วไปให้ยาตัวอื่นที่ไม่เกิดอาการไม่พึงประสงค์นี้แทน</t>
        </is>
      </c>
      <c r="H202" s="38" t="inlineStr">
        <is>
          <t>หยุดยา E แล้วไปให้ยาตัวอื่นที่ไม่เกิดอาการไม่พึงประสงค์นี้แทน หË´มนาÆปทาซËาทืกกรณิ ÂวËนาต้จ²ÆดËรงบ¯นืญ´ต ~</t>
        </is>
      </c>
      <c r="I202" s="37" t="inlineStr">
        <is>
          <t>1</t>
        </is>
      </c>
      <c r="J202" s="38"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38" t="n"/>
      <c r="L202" s="39" t="inlineStr">
        <is>
          <t>Tuberculosis</t>
        </is>
      </c>
      <c r="M202" s="39" t="inlineStr">
        <is>
          <t>Clinic</t>
        </is>
      </c>
      <c r="N202" s="38" t="inlineStr">
        <is>
          <t>ข้อ 11 (PLE_CC1_2562_Key.md)</t>
        </is>
      </c>
      <c r="O202" s="39" t="n"/>
      <c r="P202" s="39" t="n"/>
    </row>
    <row r="203" ht="13.2" customHeight="1" s="49">
      <c r="A203" s="37" t="n">
        <v>201</v>
      </c>
      <c r="B203" s="38" t="inlineStr">
        <is>
          <t>จงคำนวณ ANC (WBC count 2000, PMN 5%, Band 5%, Eosinophil 1%. Lymphocyte 1) - X reversible</t>
        </is>
      </c>
      <c r="C203" s="38" t="n"/>
      <c r="D203" s="41" t="inlineStr">
        <is>
          <t>50</t>
        </is>
      </c>
      <c r="E203" s="41" t="inlineStr">
        <is>
          <t>100</t>
        </is>
      </c>
      <c r="F203" s="41" t="inlineStr">
        <is>
          <t>150</t>
        </is>
      </c>
      <c r="G203" s="41" t="inlineStr">
        <is>
          <t>200</t>
        </is>
      </c>
      <c r="H203" s="41" t="inlineStr">
        <is>
          <t>240</t>
        </is>
      </c>
      <c r="I203" s="37" t="inlineStr">
        <is>
          <t>1</t>
        </is>
      </c>
      <c r="J203" s="38"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38" t="n"/>
      <c r="L203" s="39" t="inlineStr">
        <is>
          <t>HIV infection</t>
        </is>
      </c>
      <c r="M203" s="39" t="inlineStr">
        <is>
          <t>Clinic</t>
        </is>
      </c>
      <c r="N203" s="38" t="inlineStr">
        <is>
          <t>ข้อ 54 (PLE_CC1_2562_Key.md)</t>
        </is>
      </c>
      <c r="O203" s="39" t="n"/>
      <c r="P203" s="39" t="n"/>
    </row>
    <row r="204" ht="13.2" customHeight="1" s="49">
      <c r="A204" s="37" t="n">
        <v>202</v>
      </c>
      <c r="B204" s="38" t="inlineStr">
        <is>
          <t>จากอาการผูป%วยเกิดจากการติดเชื้อใดมากที่สุด</t>
        </is>
      </c>
      <c r="C204" s="38" t="n"/>
      <c r="D204" s="38" t="inlineStr">
        <is>
          <t>HSV-1</t>
        </is>
      </c>
      <c r="E204" s="38" t="inlineStr">
        <is>
          <t>HSV-2</t>
        </is>
      </c>
      <c r="F204" s="38" t="inlineStr">
        <is>
          <t>Varicella zoster virus</t>
        </is>
      </c>
      <c r="G204" s="38" t="inlineStr">
        <is>
          <t>Neisseria gonorrhea</t>
        </is>
      </c>
      <c r="H204" s="38" t="inlineStr">
        <is>
          <t>Chlamydia trachomatis I</t>
        </is>
      </c>
      <c r="I204" s="37" t="inlineStr">
        <is>
          <t>1</t>
        </is>
      </c>
      <c r="J204" s="38"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38" t="n"/>
      <c r="L204" s="39" t="inlineStr">
        <is>
          <t>HIV infection</t>
        </is>
      </c>
      <c r="M204" s="39" t="inlineStr">
        <is>
          <t>Clinic</t>
        </is>
      </c>
      <c r="N204" s="38" t="inlineStr">
        <is>
          <t>ข้อ 22 (PLE_CC1_2561_Key.md)</t>
        </is>
      </c>
      <c r="O204" s="39" t="n"/>
      <c r="P204" s="39" t="n"/>
    </row>
    <row r="205" ht="13.2" customHeight="1" s="49">
      <c r="A205" s="37" t="n">
        <v>203</v>
      </c>
      <c r="B205" s="38" t="inlineStr">
        <is>
          <t>ขอใดคือกลไกการออกฤทธิ์ของยา valacyclovir</t>
        </is>
      </c>
      <c r="C205" s="38" t="n"/>
      <c r="D205" s="38" t="inlineStr">
        <is>
          <t>Protease inhibitor</t>
        </is>
      </c>
      <c r="E205" s="38" t="inlineStr">
        <is>
          <t>Integrase inhibitor</t>
        </is>
      </c>
      <c r="F205" s="38" t="inlineStr">
        <is>
          <t>Inhibit cell wall synthesis</t>
        </is>
      </c>
      <c r="G205" s="38" t="inlineStr">
        <is>
          <t>DNA polymerase inhibitor</t>
        </is>
      </c>
      <c r="H205" s="38" t="inlineStr">
        <is>
          <t>Nucleotide reverse transcriptase inhibitor t</t>
        </is>
      </c>
      <c r="I205" s="37" t="inlineStr">
        <is>
          <t>1</t>
        </is>
      </c>
      <c r="J205" s="38"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38" t="n"/>
      <c r="L205" s="39" t="inlineStr">
        <is>
          <t>HIV infection</t>
        </is>
      </c>
      <c r="M205" s="39" t="inlineStr">
        <is>
          <t>Clinic</t>
        </is>
      </c>
      <c r="N205" s="38" t="inlineStr">
        <is>
          <t>ข้อ 23 (PLE_CC1_2561_Key.md)</t>
        </is>
      </c>
      <c r="O205" s="39" t="n"/>
      <c r="P205" s="39" t="n"/>
    </row>
    <row r="206" ht="13.2" customHeight="1" s="49">
      <c r="A206" s="37" t="n">
        <v>204</v>
      </c>
      <c r="B206" s="38"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38" t="n"/>
      <c r="D206" s="38" t="inlineStr">
        <is>
          <t>90.3 %</t>
        </is>
      </c>
      <c r="E206" s="38" t="inlineStr">
        <is>
          <t>92.4 %</t>
        </is>
      </c>
      <c r="F206" s="38" t="inlineStr">
        <is>
          <t>93.4 %</t>
        </is>
      </c>
      <c r="G206" s="38" t="inlineStr">
        <is>
          <t>94.7 %</t>
        </is>
      </c>
      <c r="H206" s="38" t="inlineStr">
        <is>
          <t>95.6 % o</t>
        </is>
      </c>
      <c r="I206" s="37" t="inlineStr">
        <is>
          <t>1</t>
        </is>
      </c>
      <c r="J206" s="38"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38" t="n"/>
      <c r="L206" s="39" t="inlineStr">
        <is>
          <t>HIV infection</t>
        </is>
      </c>
      <c r="M206" s="39" t="inlineStr">
        <is>
          <t>Clinic</t>
        </is>
      </c>
      <c r="N206" s="38" t="inlineStr">
        <is>
          <t>ข้อ 24 (PLE_CC1_2561_Key.md)</t>
        </is>
      </c>
      <c r="O206" s="39" t="n"/>
      <c r="P206" s="39" t="n"/>
    </row>
    <row r="207" ht="13.2" customHeight="1" s="49">
      <c r="A207" s="37" t="n">
        <v>205</v>
      </c>
      <c r="B207" s="38" t="inlineStr">
        <is>
          <t>จากกรณีศึกษาขางตนคาดว!าผูป%วยติดเชื้อตัวใด</t>
        </is>
      </c>
      <c r="C207" s="38" t="n"/>
      <c r="D207" s="38" t="inlineStr">
        <is>
          <t>Candida albican</t>
        </is>
      </c>
      <c r="E207" s="38" t="inlineStr">
        <is>
          <t>Malassezia furfur</t>
        </is>
      </c>
      <c r="F207" s="38" t="inlineStr">
        <is>
          <t>Tricosporum spp.</t>
        </is>
      </c>
      <c r="G207" s="38" t="inlineStr">
        <is>
          <t>Epidermophyton spp.</t>
        </is>
      </c>
      <c r="H207" s="38" t="inlineStr">
        <is>
          <t>Cryptococcus neoforman</t>
        </is>
      </c>
      <c r="I207" s="37" t="inlineStr">
        <is>
          <t>1</t>
        </is>
      </c>
      <c r="J207" s="38"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38" t="n"/>
      <c r="L207" s="39" t="inlineStr">
        <is>
          <t>HIV infection</t>
        </is>
      </c>
      <c r="M207" s="39" t="inlineStr">
        <is>
          <t>Clinic</t>
        </is>
      </c>
      <c r="N207" s="38" t="inlineStr">
        <is>
          <t>ข้อ 38 (PLE_CC1_2561_Key.md)</t>
        </is>
      </c>
      <c r="O207" s="39" t="n"/>
      <c r="P207" s="39" t="n"/>
    </row>
    <row r="208" ht="13.2" customHeight="1" s="49">
      <c r="A208" s="37" t="n">
        <v>206</v>
      </c>
      <c r="B208" s="38" t="inlineStr">
        <is>
          <t>สูตรยาต(านไวรัสสูตรใดที่ใช(ในการปqองกันก.อนสัมผัสโรค (PrEP)</t>
        </is>
      </c>
      <c r="C208" s="38" t="n"/>
      <c r="D208" s="38" t="inlineStr">
        <is>
          <t>TDF + 3TC</t>
        </is>
      </c>
      <c r="E208" s="38" t="inlineStr">
        <is>
          <t>AZT + 3TC</t>
        </is>
      </c>
      <c r="F208" s="38" t="inlineStr">
        <is>
          <t>TDF + FTC</t>
        </is>
      </c>
      <c r="G208" s="38" t="inlineStr">
        <is>
          <t>TDF + FTC + Lo/r</t>
        </is>
      </c>
      <c r="H208" s="38" t="inlineStr">
        <is>
          <t>TDF + 3TC + EFV</t>
        </is>
      </c>
      <c r="I208" s="37" t="inlineStr">
        <is>
          <t>1</t>
        </is>
      </c>
      <c r="J208" s="38"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เป็นสูตรยามาตรฐานระดับสากลที่มีหลักฐานเชิงประจักษ์สูงสุดในการป้องกันการติดเชื้อ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38" t="n"/>
      <c r="L208" s="39" t="inlineStr">
        <is>
          <t>HIV infection</t>
        </is>
      </c>
      <c r="M208" s="39" t="inlineStr">
        <is>
          <t>Clinic</t>
        </is>
      </c>
      <c r="N208" s="38" t="inlineStr">
        <is>
          <t>ข้อ 47 (PLE_CC1_2561_Key.md)</t>
        </is>
      </c>
      <c r="O208" s="39" t="n"/>
      <c r="P208" s="39" t="n"/>
    </row>
    <row r="209" ht="13.2" customHeight="1" s="49">
      <c r="A209" s="37" t="n">
        <v>207</v>
      </c>
      <c r="B209" s="38"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38" t="n"/>
      <c r="D209" s="38" t="inlineStr">
        <is>
          <t>Perceived susceptibility ต่้า</t>
        </is>
      </c>
      <c r="E209" s="38" t="inlineStr">
        <is>
          <t>Perceived barrier ต่้า</t>
        </is>
      </c>
      <c r="F209" s="38" t="inlineStr">
        <is>
          <t>Perceived benefit ต่้า</t>
        </is>
      </c>
      <c r="G209" s="38" t="inlineStr">
        <is>
          <t>Perceived seriousness ต่้า</t>
        </is>
      </c>
      <c r="H209" s="38" t="inlineStr">
        <is>
          <t>ไม่มีปัจจัยกระตุ้นให้ใส่ถุงยาง</t>
        </is>
      </c>
      <c r="I209" s="37" t="inlineStr">
        <is>
          <t>1</t>
        </is>
      </c>
      <c r="J209" s="38"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38" t="n"/>
      <c r="L209" s="39" t="inlineStr">
        <is>
          <t>HIV infection</t>
        </is>
      </c>
      <c r="M209" s="39" t="inlineStr">
        <is>
          <t>Clinic</t>
        </is>
      </c>
      <c r="N209" s="38" t="inlineStr">
        <is>
          <t>ข้อ 4 (PLE_CC1_2560 22 April Set 1.md)</t>
        </is>
      </c>
      <c r="O209" s="39" t="n"/>
      <c r="P209" s="39" t="n"/>
    </row>
    <row r="210" ht="13.2" customHeight="1" s="49">
      <c r="A210" s="37" t="n">
        <v>208</v>
      </c>
      <c r="B210" s="38" t="inlineStr">
        <is>
          <t>ข้อใดไม่ถูกต้องเกี่ยวกับการเรียกยาคืน</t>
        </is>
      </c>
      <c r="C210" s="38" t="n"/>
      <c r="D210" s="38" t="inlineStr">
        <is>
          <t>ต้องสามารถเรียกยาคืนได้ทันทีเมื่อเกิดปัญหา</t>
        </is>
      </c>
      <c r="E210" s="38" t="inlineStr">
        <is>
          <t>การเรียกยาคืนเป็นหน้าที่ของฝ่ายขายและการตลาดเท่านั้น</t>
        </is>
      </c>
      <c r="F210" s="38" t="inlineStr">
        <is>
          <t>มีระบบการเรียกยาคืนที่เป็นปัจจุบัน</t>
        </is>
      </c>
      <c r="G210" s="38" t="inlineStr">
        <is>
          <t>ถ้าเกิดปัญหาต้องมีการเรียกยาคืน</t>
        </is>
      </c>
      <c r="H210" s="38" t="inlineStr">
        <is>
          <t>การเรียกยาคืนต้องแจ้ง อย. ทุกครั้ง</t>
        </is>
      </c>
      <c r="I210" s="37" t="inlineStr">
        <is>
          <t>1</t>
        </is>
      </c>
      <c r="J210" s="38"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38" t="n"/>
      <c r="L210" s="39" t="inlineStr">
        <is>
          <t>HIV infection</t>
        </is>
      </c>
      <c r="M210" s="39" t="inlineStr">
        <is>
          <t>Clinic</t>
        </is>
      </c>
      <c r="N210" s="38" t="inlineStr">
        <is>
          <t>ข้อ 8 (PLE_CC1_2558_Key.md)</t>
        </is>
      </c>
      <c r="O210" s="39" t="n"/>
      <c r="P210" s="39" t="n"/>
    </row>
    <row r="211" ht="13.2" customHeight="1" s="49">
      <c r="A211" s="37" t="n">
        <v>209</v>
      </c>
      <c r="B211" s="38" t="inlineStr">
        <is>
          <t>ข้อใดไม่ถูกต้องเกี่ยวกับ amoxicillin/clavulanic acid</t>
        </is>
      </c>
      <c r="C211" s="38" t="n"/>
      <c r="D211" s="38" t="inlineStr">
        <is>
          <t>ไม่ถูกทำลายโดย beta lactamase</t>
        </is>
      </c>
      <c r="E211" s="38" t="inlineStr">
        <is>
          <t>เกิดปฏิกิริยา hydrolysis</t>
        </is>
      </c>
      <c r="F211" s="38" t="inlineStr">
        <is>
          <t>เกิดปฏิกิริยา epimerization</t>
        </is>
      </c>
      <c r="G211" s="38" t="inlineStr">
        <is>
          <t>Clavulanic acid ไม่ใช่สารออกฤทธิ์</t>
        </is>
      </c>
      <c r="H211" s="38" t="inlineStr">
        <is>
          <t>เป็นยาในกลุ่ม aminopenicillin กรณีศึกษา 3</t>
        </is>
      </c>
      <c r="I211" s="37" t="inlineStr">
        <is>
          <t>1</t>
        </is>
      </c>
      <c r="J211" s="38" t="inlineStr">
        <is>
          <t>✅ คำตอบที่ถูกต้อง: ข้อ ก. ไม่ถูกทำลายโดย beta lactamase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38" t="n"/>
      <c r="L211" s="39" t="inlineStr">
        <is>
          <t>URTI</t>
        </is>
      </c>
      <c r="M211" s="39" t="inlineStr">
        <is>
          <t>Clinic</t>
        </is>
      </c>
      <c r="N211" s="38" t="inlineStr">
        <is>
          <t>ข้อ 16 (PLE_CC1_2558_Key.md)</t>
        </is>
      </c>
      <c r="O211" s="39" t="n"/>
      <c r="P211" s="39" t="n"/>
    </row>
    <row r="212" ht="13.2" customHeight="1" s="49">
      <c r="A212" s="37" t="n">
        <v>210</v>
      </c>
      <c r="B212" s="38" t="inlineStr">
        <is>
          <t>ข้อใดคือสูตรยารักษาแรก ที่แนะนำให้ใช้ในผู้ติดเชื้อเอชไอวีที่ไม่มีข้อห้ามใช้</t>
        </is>
      </c>
      <c r="C212" s="38" t="n"/>
      <c r="D212" s="38" t="inlineStr">
        <is>
          <t>TDF+FTC+RPV</t>
        </is>
      </c>
      <c r="E212" s="38" t="inlineStr">
        <is>
          <t>TDF+3TC+EFV</t>
        </is>
      </c>
      <c r="F212" s="38" t="inlineStr">
        <is>
          <t>TDF+FTC+DTG</t>
        </is>
      </c>
      <c r="G212" s="38" t="inlineStr">
        <is>
          <t>ABC+3TC+DTG</t>
        </is>
      </c>
      <c r="H212" s="38" t="inlineStr">
        <is>
          <t>AZT+FTC+DTG</t>
        </is>
      </c>
      <c r="I212" s="37" t="inlineStr">
        <is>
          <t>1</t>
        </is>
      </c>
      <c r="J212" s="38"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38" t="n"/>
      <c r="L212" s="39" t="inlineStr">
        <is>
          <t>HIV infection</t>
        </is>
      </c>
      <c r="M212" s="39" t="inlineStr">
        <is>
          <t>Clinic</t>
        </is>
      </c>
      <c r="N212" s="38" t="inlineStr">
        <is>
          <t>ข้อ 31 (Pharmtutor_2024_Set1.md)</t>
        </is>
      </c>
      <c r="O212" s="39" t="n"/>
      <c r="P212" s="39" t="n"/>
    </row>
    <row r="213" ht="13.2" customHeight="1" s="49">
      <c r="A213" s="37" t="n">
        <v>211</v>
      </c>
      <c r="B213" s="38" t="inlineStr">
        <is>
          <t>การใช้ยา Amoxicillin+Clavulanic acid สามารถพบผลข้างเคียงใดได้บ่อยที่สุด</t>
        </is>
      </c>
      <c r="C213" s="38" t="n"/>
      <c r="D213" s="38" t="inlineStr">
        <is>
          <t>คลื่นไส้ อาเจียน</t>
        </is>
      </c>
      <c r="E213" s="38" t="inlineStr">
        <is>
          <t>กรดไหลย้อน</t>
        </is>
      </c>
      <c r="F213" s="38" t="inlineStr">
        <is>
          <t>ท้องเสีย</t>
        </is>
      </c>
      <c r="G213" s="38" t="inlineStr">
        <is>
          <t>ไอ</t>
        </is>
      </c>
      <c r="H213" s="38" t="inlineStr">
        <is>
          <t>เวียนศีรษะ</t>
        </is>
      </c>
      <c r="I213" s="37" t="inlineStr">
        <is>
          <t>1</t>
        </is>
      </c>
      <c r="J213" s="38" t="inlineStr">
        <is>
          <t>✅ คำตอบที่ถูกต้อง: ข้อ ก. คลื่นไส้ อาเจียน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38" t="n"/>
      <c r="L213" s="39" t="inlineStr">
        <is>
          <t>URTI</t>
        </is>
      </c>
      <c r="M213" s="39" t="inlineStr">
        <is>
          <t>Clinic</t>
        </is>
      </c>
      <c r="N213" s="38" t="inlineStr">
        <is>
          <t>ข้อ 36 (Pharmtutor_2024_Set1.md)</t>
        </is>
      </c>
      <c r="O213" s="39" t="n"/>
      <c r="P213" s="39" t="n"/>
    </row>
    <row r="214" ht="13.2" customHeight="1" s="49">
      <c r="A214" s="37" t="n">
        <v>212</v>
      </c>
      <c r="B214" s="38"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38" t="n"/>
      <c r="D214" s="38" t="inlineStr">
        <is>
          <t>Trichomonas</t>
        </is>
      </c>
      <c r="E214" s="38" t="inlineStr">
        <is>
          <t>Candida Albicans</t>
        </is>
      </c>
      <c r="F214" s="38" t="inlineStr">
        <is>
          <t>Herpes Simplex</t>
        </is>
      </c>
      <c r="G214" s="38" t="inlineStr">
        <is>
          <t>Chlamydia</t>
        </is>
      </c>
      <c r="H214" s="38" t="inlineStr">
        <is>
          <t>Papilloma Virus</t>
        </is>
      </c>
      <c r="I214" s="37" t="inlineStr">
        <is>
          <t>1</t>
        </is>
      </c>
      <c r="J214" s="38"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38" t="n"/>
      <c r="L214" s="39" t="inlineStr">
        <is>
          <t>STDs &amp; vaginitis</t>
        </is>
      </c>
      <c r="M214" s="39" t="inlineStr">
        <is>
          <t>Clinic</t>
        </is>
      </c>
      <c r="N214" s="38" t="inlineStr">
        <is>
          <t>ข้อ 41 (Pharmtutor_2024_Set1.md)</t>
        </is>
      </c>
      <c r="O214" s="39" t="n"/>
      <c r="P214" s="39" t="n"/>
    </row>
    <row r="215" ht="13.2" customHeight="1" s="49">
      <c r="A215" s="37" t="n">
        <v>213</v>
      </c>
      <c r="B215" s="38" t="inlineStr">
        <is>
          <t>เชื้อสาเหตุใดที่พบได้มากที่สุดในการติดเชื้อปอกอักเสบชนิด Community-acquired pneumonia (CAP)</t>
        </is>
      </c>
      <c r="C215" s="38" t="n"/>
      <c r="D215" s="38" t="inlineStr">
        <is>
          <t>Pseudomonas aeruginosa</t>
        </is>
      </c>
      <c r="E215" s="38" t="inlineStr">
        <is>
          <t>Acinetobacter baumannii</t>
        </is>
      </c>
      <c r="F215" s="38" t="inlineStr">
        <is>
          <t>Klebsiella pneumoniae</t>
        </is>
      </c>
      <c r="G215" s="38" t="inlineStr">
        <is>
          <t>Mycoplasma pneumoniae</t>
        </is>
      </c>
      <c r="H215" s="38" t="inlineStr">
        <is>
          <t>Streptococcus pneumoniae</t>
        </is>
      </c>
      <c r="I215" s="37" t="inlineStr">
        <is>
          <t>1</t>
        </is>
      </c>
      <c r="J215" s="38"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38" t="n"/>
      <c r="L215" s="39" t="inlineStr">
        <is>
          <t>Pneumonia</t>
        </is>
      </c>
      <c r="M215" s="39" t="inlineStr">
        <is>
          <t>Clinic</t>
        </is>
      </c>
      <c r="N215" s="38" t="inlineStr">
        <is>
          <t>ข้อ 43 (Pharmtutor_2024_Set1.md)</t>
        </is>
      </c>
      <c r="O215" s="39" t="n"/>
      <c r="P215" s="39" t="n"/>
    </row>
    <row r="216" ht="13.2" customHeight="1" s="49">
      <c r="A216" s="37" t="n">
        <v>214</v>
      </c>
      <c r="B216" s="38" t="inlineStr">
        <is>
          <t>หากผู้ป่วยมีการติดเชื้อ MRSA ยาชนิดใดเหมาะสมมากที่สุด</t>
        </is>
      </c>
      <c r="C216" s="38" t="n"/>
      <c r="D216" s="38" t="inlineStr">
        <is>
          <t>Ceftazidime</t>
        </is>
      </c>
      <c r="E216" s="38" t="inlineStr">
        <is>
          <t>Meropenem</t>
        </is>
      </c>
      <c r="F216" s="38" t="inlineStr">
        <is>
          <t>Piperacillin-tazobactam</t>
        </is>
      </c>
      <c r="G216" s="38" t="inlineStr">
        <is>
          <t>Vancomycin</t>
        </is>
      </c>
      <c r="H216" s="38" t="inlineStr">
        <is>
          <t>Levofloxacin</t>
        </is>
      </c>
      <c r="I216" s="37" t="inlineStr">
        <is>
          <t>1</t>
        </is>
      </c>
      <c r="J216" s="38"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38" t="n"/>
      <c r="L216" s="39" t="inlineStr">
        <is>
          <t>HIV infection</t>
        </is>
      </c>
      <c r="M216" s="39" t="inlineStr">
        <is>
          <t>Clinic</t>
        </is>
      </c>
      <c r="N216" s="38" t="inlineStr">
        <is>
          <t>ข้อ 44 (Pharmtutor_2024_Set1.md)</t>
        </is>
      </c>
      <c r="O216" s="39" t="n"/>
      <c r="P216" s="39" t="n"/>
    </row>
    <row r="217" ht="13.2" customHeight="1" s="49">
      <c r="A217" s="37" t="n">
        <v>215</v>
      </c>
      <c r="B217" s="38" t="inlineStr">
        <is>
          <t>ข้อใดต่อไปนี้ คือ specific test ของ dosage form ดังกล่าว</t>
        </is>
      </c>
      <c r="C217" s="38" t="n"/>
      <c r="D217" s="38" t="inlineStr">
        <is>
          <t>Minimum fill</t>
        </is>
      </c>
      <c r="E217" s="38" t="inlineStr">
        <is>
          <t>Impurities test</t>
        </is>
      </c>
      <c r="F217" s="38" t="inlineStr">
        <is>
          <t>Sterility tests</t>
        </is>
      </c>
      <c r="G217" s="38" t="inlineStr">
        <is>
          <t>Microbial limit test</t>
        </is>
      </c>
      <c r="H217" s="38" t="inlineStr">
        <is>
          <t>Assay</t>
        </is>
      </c>
      <c r="I217" s="37" t="inlineStr">
        <is>
          <t>1</t>
        </is>
      </c>
      <c r="J217" s="38"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38" t="n"/>
      <c r="L217" s="39" t="inlineStr">
        <is>
          <t>HIV infection</t>
        </is>
      </c>
      <c r="M217" s="39" t="inlineStr">
        <is>
          <t>Clinic</t>
        </is>
      </c>
      <c r="N217" s="38" t="inlineStr">
        <is>
          <t>ข้อ 101 (Pharmtutor_2024_Set1.md)</t>
        </is>
      </c>
      <c r="O217" s="39" t="n"/>
      <c r="P217" s="39" t="n"/>
    </row>
    <row r="218" ht="13.2" customHeight="1" s="49">
      <c r="A218" s="37" t="n">
        <v>216</v>
      </c>
      <c r="B218" s="38"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38" t="n"/>
      <c r="D218" s="38" t="inlineStr">
        <is>
          <t>300/1000</t>
        </is>
      </c>
      <c r="E218" s="38" t="inlineStr">
        <is>
          <t>350/1000</t>
        </is>
      </c>
      <c r="F218" s="38" t="inlineStr">
        <is>
          <t>50/700</t>
        </is>
      </c>
      <c r="G218" s="38" t="inlineStr">
        <is>
          <t>350/700</t>
        </is>
      </c>
      <c r="H218" s="38" t="inlineStr">
        <is>
          <t>50/1000</t>
        </is>
      </c>
      <c r="I218" s="37" t="inlineStr">
        <is>
          <t>1</t>
        </is>
      </c>
      <c r="J218" s="38"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38" t="n"/>
      <c r="L218" s="39" t="inlineStr">
        <is>
          <t>HIV infection</t>
        </is>
      </c>
      <c r="M218" s="39" t="inlineStr">
        <is>
          <t>Clinic</t>
        </is>
      </c>
      <c r="N218" s="38" t="inlineStr">
        <is>
          <t>ข้อ 115 (Pharmtutor_2024_Set1.md)</t>
        </is>
      </c>
      <c r="O218" s="39" t="n"/>
      <c r="P218" s="39" t="n"/>
    </row>
    <row r="219" ht="13.2" customHeight="1" s="49">
      <c r="A219" s="37" t="n">
        <v>217</v>
      </c>
      <c r="B219" s="38" t="inlineStr">
        <is>
          <t>ข้อใดคือ กลไกการออกฤทธิ์ของ Acyclovir</t>
        </is>
      </c>
      <c r="C219" s="38" t="n"/>
      <c r="D219" s="38" t="inlineStr">
        <is>
          <t>ยับยั้ง Viral DNA polymerase</t>
        </is>
      </c>
      <c r="E219" s="38" t="inlineStr">
        <is>
          <t>ยับยั้ง 14-alpha demethylase</t>
        </is>
      </c>
      <c r="F219" s="38" t="inlineStr">
        <is>
          <t>ยับยั้งการสร้าง nucleic acid</t>
        </is>
      </c>
      <c r="G219" s="38" t="inlineStr">
        <is>
          <t>ยับยั้ง DNA gyrase</t>
        </is>
      </c>
      <c r="H219" s="38" t="inlineStr">
        <is>
          <t>ยับยั้ง Nucleoside reverse transcriptase</t>
        </is>
      </c>
      <c r="I219" s="37" t="inlineStr">
        <is>
          <t>1</t>
        </is>
      </c>
      <c r="J219" s="38"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38" t="n"/>
      <c r="L219" s="39" t="inlineStr">
        <is>
          <t>HIV infection</t>
        </is>
      </c>
      <c r="M219" s="39" t="inlineStr">
        <is>
          <t>Clinic</t>
        </is>
      </c>
      <c r="N219" s="38" t="inlineStr">
        <is>
          <t>ข้อ 15 (Pharmtutor_2024_Set2.md)</t>
        </is>
      </c>
      <c r="O219" s="39" t="n"/>
      <c r="P219" s="39" t="n"/>
    </row>
    <row r="220" ht="13.2" customHeight="1" s="49">
      <c r="A220" s="37" t="n">
        <v>218</v>
      </c>
      <c r="B220" s="38"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38" t="n"/>
      <c r="D220" s="38" t="inlineStr">
        <is>
          <t>Tenofovir + Emtricitabine</t>
        </is>
      </c>
      <c r="E220" s="38" t="inlineStr">
        <is>
          <t>Tenofovir + Lamivudine + Dolutegravir</t>
        </is>
      </c>
      <c r="F220" s="38" t="inlineStr">
        <is>
          <t>Tenofovir + Emtricitabine + Zidovudine</t>
        </is>
      </c>
      <c r="G220" s="38" t="inlineStr">
        <is>
          <t>Zidovudine + Lamivudine + Nevirapine</t>
        </is>
      </c>
      <c r="H220" s="38" t="inlineStr">
        <is>
          <t>Abacavir + Lamivudine + Dolutegravir</t>
        </is>
      </c>
      <c r="I220" s="37" t="inlineStr">
        <is>
          <t>1</t>
        </is>
      </c>
      <c r="J220" s="38"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38" t="n"/>
      <c r="L220" s="39" t="inlineStr">
        <is>
          <t>HIV infection</t>
        </is>
      </c>
      <c r="M220" s="39" t="inlineStr">
        <is>
          <t>Clinic</t>
        </is>
      </c>
      <c r="N220" s="38" t="inlineStr">
        <is>
          <t>ข้อ 32 (Pharmtutor_2024_Set2.md)</t>
        </is>
      </c>
      <c r="O220" s="39" t="n"/>
      <c r="P220" s="39" t="n"/>
    </row>
    <row r="221" ht="13.2" customHeight="1" s="49">
      <c r="A221" s="37" t="n">
        <v>219</v>
      </c>
      <c r="B221" s="38" t="inlineStr">
        <is>
          <t>อธิบายความแตกต่างของโรคคอหอยอักเสบ (Pharyngystis) ระหว่างสาเหตุจากการติดเชื้อไวรัสและแบคทีเรีย</t>
        </is>
      </c>
      <c r="C221" s="38" t="n"/>
      <c r="D221" s="38" t="inlineStr">
        <is>
          <t>การติดเชื้อไวรัสส่วนมากมีอาการของไข้แสดงเด่น</t>
        </is>
      </c>
      <c r="E221" s="38" t="inlineStr">
        <is>
          <t>การติดเชื้อไวรัสจะมีอาการรุนแรงจำเป้นต้องใช้ยาในการรักษาผู้ป่วยทุกรายโดยเฉพาะกรณีคนไข้เด็กและผู้สูง อายุ</t>
        </is>
      </c>
      <c r="F221" s="38"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38" t="inlineStr">
        <is>
          <t>การที่ผู้ป่วยมีอาการของจุดหนองบริเวณลำคอ ร่วมกับบวมบริเวณลำคอ ส่วนมากมีสาเหตุมาจากการติดเชื้อแบคทีเรีย</t>
        </is>
      </c>
      <c r="H221" s="38"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37" t="inlineStr">
        <is>
          <t>1</t>
        </is>
      </c>
      <c r="J221" s="38"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38" t="n"/>
      <c r="L221" s="39" t="inlineStr">
        <is>
          <t>HIV infection</t>
        </is>
      </c>
      <c r="M221" s="39" t="inlineStr">
        <is>
          <t>Clinic</t>
        </is>
      </c>
      <c r="N221" s="38" t="inlineStr">
        <is>
          <t>ข้อ 36 (Pharmtutor_2024_Set2.md)</t>
        </is>
      </c>
      <c r="O221" s="39" t="n"/>
      <c r="P221" s="39" t="n"/>
    </row>
    <row r="222" ht="13.2" customHeight="1" s="49">
      <c r="A222" s="37" t="n">
        <v>220</v>
      </c>
      <c r="B222" s="38"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38" t="n"/>
      <c r="D222" s="38" t="inlineStr">
        <is>
          <t>Group A staphylococcus</t>
        </is>
      </c>
      <c r="E222" s="38" t="inlineStr">
        <is>
          <t>Rotavirus</t>
        </is>
      </c>
      <c r="F222" s="38" t="inlineStr">
        <is>
          <t>Ebstein-Barr</t>
        </is>
      </c>
      <c r="G222" s="38" t="inlineStr">
        <is>
          <t>Group A streptococcus</t>
        </is>
      </c>
      <c r="H222" s="38" t="inlineStr">
        <is>
          <t>Gram negative Bacilli</t>
        </is>
      </c>
      <c r="I222" s="37" t="inlineStr">
        <is>
          <t>1</t>
        </is>
      </c>
      <c r="J222" s="38"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38" t="n"/>
      <c r="L222" s="39" t="inlineStr">
        <is>
          <t>HIV infection</t>
        </is>
      </c>
      <c r="M222" s="39" t="inlineStr">
        <is>
          <t>Clinic</t>
        </is>
      </c>
      <c r="N222" s="38" t="inlineStr">
        <is>
          <t>ข้อ 37 (Pharmtutor_2024_Set2.md)</t>
        </is>
      </c>
      <c r="O222" s="39" t="n"/>
      <c r="P222" s="39" t="n"/>
    </row>
    <row r="223" ht="13.2" customHeight="1" s="49">
      <c r="A223" s="37" t="n">
        <v>221</v>
      </c>
      <c r="B223" s="38"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38" t="n"/>
      <c r="D223" s="38" t="inlineStr">
        <is>
          <t>Dolutegravir 50 mg OD</t>
        </is>
      </c>
      <c r="E223" s="38" t="inlineStr">
        <is>
          <t>Vancomycin 1 g IV Q12H</t>
        </is>
      </c>
      <c r="F223" s="38" t="inlineStr">
        <is>
          <t>Meropenem 1 g IV Q8H</t>
        </is>
      </c>
      <c r="G223" s="38" t="inlineStr">
        <is>
          <t>Cefazolin 1 g IV Q8H</t>
        </is>
      </c>
      <c r="H223" s="38" t="inlineStr">
        <is>
          <t>Amoxicillin/Clavulanate 1 g BID</t>
        </is>
      </c>
      <c r="I223" s="37" t="inlineStr">
        <is>
          <t>1</t>
        </is>
      </c>
      <c r="J223" s="3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38" t="n"/>
      <c r="L223" s="39" t="inlineStr">
        <is>
          <t>Cystitis</t>
        </is>
      </c>
      <c r="M223" s="39" t="inlineStr">
        <is>
          <t>Clinic</t>
        </is>
      </c>
      <c r="N223" s="38" t="inlineStr">
        <is>
          <t>ข้อ 3 (PLE_CC1_2557.md)</t>
        </is>
      </c>
      <c r="O223" s="39" t="n"/>
      <c r="P223" s="39" t="n"/>
    </row>
    <row r="224" ht="13.2" customHeight="1" s="49">
      <c r="A224" s="37" t="n">
        <v>222</v>
      </c>
      <c r="B224" s="38"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38" t="n"/>
      <c r="D224" s="38" t="inlineStr">
        <is>
          <t>Cefazolin 1 g IV Q8H</t>
        </is>
      </c>
      <c r="E224" s="38" t="inlineStr">
        <is>
          <t>Amoxicillin/Clavulanate 1 g BID</t>
        </is>
      </c>
      <c r="F224" s="38" t="inlineStr">
        <is>
          <t>Ceftriaxone 1 g IV OD</t>
        </is>
      </c>
      <c r="G224" s="38" t="inlineStr">
        <is>
          <t>Ciprofloxacin 500 mg BID</t>
        </is>
      </c>
      <c r="H224" s="38" t="inlineStr">
        <is>
          <t>Azithromycin 500 mg OD</t>
        </is>
      </c>
      <c r="I224" s="37" t="inlineStr">
        <is>
          <t>1</t>
        </is>
      </c>
      <c r="J224" s="38"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38" t="n"/>
      <c r="L224" s="39" t="inlineStr">
        <is>
          <t>Pneumonia</t>
        </is>
      </c>
      <c r="M224" s="39" t="inlineStr">
        <is>
          <t>Clinic</t>
        </is>
      </c>
      <c r="N224" s="38" t="inlineStr">
        <is>
          <t>ข้อ 3 (PLE_CC1_2557.md)</t>
        </is>
      </c>
      <c r="O224" s="39" t="n"/>
      <c r="P224" s="39" t="n"/>
    </row>
    <row r="225" ht="13.2" customHeight="1" s="49">
      <c r="A225" s="37" t="n">
        <v>223</v>
      </c>
      <c r="B225" s="38"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38" t="n"/>
      <c r="D225" s="38" t="inlineStr">
        <is>
          <t>Ciprofloxacin 500 mg BID</t>
        </is>
      </c>
      <c r="E225" s="38" t="inlineStr">
        <is>
          <t>Azithromycin 500 mg OD</t>
        </is>
      </c>
      <c r="F225" s="38" t="inlineStr">
        <is>
          <t>Doxycycline 100 mg BID</t>
        </is>
      </c>
      <c r="G225" s="38" t="inlineStr">
        <is>
          <t>Cotrimoxazole 160/800 mg BID</t>
        </is>
      </c>
      <c r="H225" s="38" t="inlineStr">
        <is>
          <t>Metronidazole 400 mg TID</t>
        </is>
      </c>
      <c r="I225" s="37" t="inlineStr">
        <is>
          <t>1</t>
        </is>
      </c>
      <c r="J225"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38" t="n"/>
      <c r="L225" s="39" t="inlineStr">
        <is>
          <t>Pneumonia</t>
        </is>
      </c>
      <c r="M225" s="39" t="inlineStr">
        <is>
          <t>Clinic</t>
        </is>
      </c>
      <c r="N225" s="38" t="inlineStr">
        <is>
          <t>ข้อ 4 (PLE_CC1_2557.md)</t>
        </is>
      </c>
      <c r="O225" s="39" t="n"/>
      <c r="P225" s="39" t="n"/>
    </row>
    <row r="226" ht="13.2" customHeight="1" s="49">
      <c r="A226" s="37" t="n">
        <v>224</v>
      </c>
      <c r="B226" s="38" t="inlineStr">
        <is>
          <t>เป็น isotonic solution</t>
        </is>
      </c>
      <c r="C226" s="38" t="n"/>
      <c r="D226" s="38" t="inlineStr">
        <is>
          <t>Cotrimoxazole 160/800 mg BID</t>
        </is>
      </c>
      <c r="E226" s="38" t="inlineStr">
        <is>
          <t>Metronidazole 400 mg TID</t>
        </is>
      </c>
      <c r="F226" s="38" t="inlineStr">
        <is>
          <t>Nitrofurantoin 100 mg BID</t>
        </is>
      </c>
      <c r="G226" s="38" t="inlineStr">
        <is>
          <t>Tenofovir/Emtricitabine 300/200 mg OD</t>
        </is>
      </c>
      <c r="H226" s="38" t="inlineStr">
        <is>
          <t>Dolutegravir 50 mg OD</t>
        </is>
      </c>
      <c r="I226" s="37" t="inlineStr">
        <is>
          <t>1</t>
        </is>
      </c>
      <c r="J226" s="3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38" t="n"/>
      <c r="L226" s="39" t="inlineStr">
        <is>
          <t>Cystitis</t>
        </is>
      </c>
      <c r="M226" s="39" t="inlineStr">
        <is>
          <t>Clinic</t>
        </is>
      </c>
      <c r="N226" s="38" t="inlineStr">
        <is>
          <t>ข้อ 4 (PLE_CC1_2556.md)</t>
        </is>
      </c>
      <c r="O226" s="39" t="n"/>
      <c r="P226" s="39" t="n"/>
    </row>
    <row r="227" ht="13.2" customHeight="1" s="49">
      <c r="A227" s="37" t="n">
        <v>225</v>
      </c>
      <c r="B227" s="38" t="inlineStr">
        <is>
          <t>ข้อใดควรแนะนำสำหรับผู้ป่วยรายนี้ (Caseติดเชื้อ tricomonasis)</t>
        </is>
      </c>
      <c r="C227" s="38" t="n"/>
      <c r="D227" s="38" t="inlineStr">
        <is>
          <t>Tenofovir/Emtricitabine 300/200 mg OD</t>
        </is>
      </c>
      <c r="E227" s="38" t="inlineStr">
        <is>
          <t>Dolutegravir 50 mg OD</t>
        </is>
      </c>
      <c r="F227" s="38" t="inlineStr">
        <is>
          <t>Vancomycin 1 g IV Q12H</t>
        </is>
      </c>
      <c r="G227" s="38" t="inlineStr">
        <is>
          <t>Meropenem 1 g IV Q8H</t>
        </is>
      </c>
      <c r="H227" s="38" t="inlineStr">
        <is>
          <t>Cefazolin 1 g IV Q8H</t>
        </is>
      </c>
      <c r="I227" s="37" t="inlineStr">
        <is>
          <t>1</t>
        </is>
      </c>
      <c r="J227" s="3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38" t="n"/>
      <c r="L227" s="39" t="inlineStr">
        <is>
          <t>HIV infection</t>
        </is>
      </c>
      <c r="M227" s="39" t="inlineStr">
        <is>
          <t>Clinic</t>
        </is>
      </c>
      <c r="N227" s="38" t="inlineStr">
        <is>
          <t>ข้อ 5 (PLE_CC1_2556.md)</t>
        </is>
      </c>
      <c r="O227" s="39" t="n"/>
      <c r="P227" s="39" t="n"/>
    </row>
    <row r="228" ht="13.2" customHeight="1" s="49">
      <c r="A228" s="37" t="n">
        <v>226</v>
      </c>
      <c r="B228" s="38" t="inlineStr">
        <is>
          <t>ติดเชื้อแบคทีเรียในโพรงจมูก</t>
        </is>
      </c>
      <c r="C228" s="38" t="n"/>
      <c r="D228" s="38" t="inlineStr">
        <is>
          <t>Meropenem 1 g IV Q8H</t>
        </is>
      </c>
      <c r="E228" s="38" t="inlineStr">
        <is>
          <t>Cefazolin 1 g IV Q8H</t>
        </is>
      </c>
      <c r="F228" s="38" t="inlineStr">
        <is>
          <t>Amoxicillin/Clavulanate 1 g BID</t>
        </is>
      </c>
      <c r="G228" s="38" t="inlineStr">
        <is>
          <t>Ceftriaxone 1 g IV OD</t>
        </is>
      </c>
      <c r="H228" s="38" t="inlineStr">
        <is>
          <t>Ciprofloxacin 500 mg BID</t>
        </is>
      </c>
      <c r="I228" s="37" t="inlineStr">
        <is>
          <t>1</t>
        </is>
      </c>
      <c r="J228" s="3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38" t="n"/>
      <c r="L228" s="39" t="inlineStr">
        <is>
          <t>HIV infection</t>
        </is>
      </c>
      <c r="M228" s="39" t="inlineStr">
        <is>
          <t>Clinic</t>
        </is>
      </c>
      <c r="N228" s="38" t="inlineStr">
        <is>
          <t>ข้อ 2 (PLE_CC1_2555 Day 2.md)</t>
        </is>
      </c>
      <c r="O228" s="39" t="n"/>
      <c r="P228" s="39" t="n"/>
    </row>
    <row r="229" ht="13.2" customHeight="1" s="49">
      <c r="A229" s="37" t="n">
        <v>227</v>
      </c>
      <c r="B229" s="38" t="inlineStr">
        <is>
          <t>ติดเชื้อแบคทีเรีย</t>
        </is>
      </c>
      <c r="C229" s="38" t="n"/>
      <c r="D229" s="38" t="inlineStr">
        <is>
          <t>Ceftriaxone 1 g IV OD</t>
        </is>
      </c>
      <c r="E229" s="38" t="inlineStr">
        <is>
          <t>Ciprofloxacin 500 mg BID</t>
        </is>
      </c>
      <c r="F229" s="38" t="inlineStr">
        <is>
          <t>Azithromycin 500 mg OD</t>
        </is>
      </c>
      <c r="G229" s="38" t="inlineStr">
        <is>
          <t>Doxycycline 100 mg BID</t>
        </is>
      </c>
      <c r="H229" s="38" t="inlineStr">
        <is>
          <t>Cotrimoxazole 160/800 mg BID</t>
        </is>
      </c>
      <c r="I229" s="37" t="inlineStr">
        <is>
          <t>1</t>
        </is>
      </c>
      <c r="J229"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38" t="n"/>
      <c r="L229" s="39" t="inlineStr">
        <is>
          <t>HIV infection</t>
        </is>
      </c>
      <c r="M229" s="39" t="inlineStr">
        <is>
          <t>Clinic</t>
        </is>
      </c>
      <c r="N229" s="38" t="inlineStr">
        <is>
          <t>ข้อ 1 (PLE_CC1_2555 Day 2.md)</t>
        </is>
      </c>
      <c r="O229" s="39" t="n"/>
      <c r="P229" s="39" t="n"/>
    </row>
    <row r="230" ht="13.2" customHeight="1" s="49">
      <c r="A230" s="37" t="n">
        <v>228</v>
      </c>
      <c r="B230" s="38" t="inlineStr">
        <is>
          <t>เปลี่ยนจาก amoxicillin เป็น ciprofloxacin</t>
        </is>
      </c>
      <c r="C230" s="38" t="n"/>
      <c r="D230" s="38" t="inlineStr">
        <is>
          <t>Doxycycline 100 mg BID</t>
        </is>
      </c>
      <c r="E230" s="38" t="inlineStr">
        <is>
          <t>Cotrimoxazole 160/800 mg BID</t>
        </is>
      </c>
      <c r="F230" s="38" t="inlineStr">
        <is>
          <t>Metronidazole 400 mg TID</t>
        </is>
      </c>
      <c r="G230" s="38" t="inlineStr">
        <is>
          <t>Nitrofurantoin 100 mg BID</t>
        </is>
      </c>
      <c r="H230" s="38" t="inlineStr">
        <is>
          <t>Tenofovir/Emtricitabine 300/200 mg OD</t>
        </is>
      </c>
      <c r="I230" s="37" t="inlineStr">
        <is>
          <t>1</t>
        </is>
      </c>
      <c r="J230" s="38"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38" t="n"/>
      <c r="L230" s="39" t="inlineStr">
        <is>
          <t>Cystitis</t>
        </is>
      </c>
      <c r="M230" s="39" t="inlineStr">
        <is>
          <t>Clinic</t>
        </is>
      </c>
      <c r="N230" s="38" t="inlineStr">
        <is>
          <t>ข้อ 3 (PLE_CC1_2555 Day 2.md)</t>
        </is>
      </c>
      <c r="O230" s="39" t="n"/>
      <c r="P230" s="39" t="n"/>
    </row>
    <row r="231" ht="13.2" customHeight="1" s="49">
      <c r="A231" s="37" t="n">
        <v>229</v>
      </c>
      <c r="B231" s="38" t="inlineStr">
        <is>
          <t>เปลี่ยนจาก amoxicillin เป็น azithromycin</t>
        </is>
      </c>
      <c r="C231" s="38" t="n"/>
      <c r="D231" s="38" t="inlineStr">
        <is>
          <t>Nitrofurantoin 100 mg BID</t>
        </is>
      </c>
      <c r="E231" s="38" t="inlineStr">
        <is>
          <t>Tenofovir/Emtricitabine 300/200 mg OD</t>
        </is>
      </c>
      <c r="F231" s="38" t="inlineStr">
        <is>
          <t>Dolutegravir 50 mg OD</t>
        </is>
      </c>
      <c r="G231" s="38" t="inlineStr">
        <is>
          <t>Vancomycin 1 g IV Q12H</t>
        </is>
      </c>
      <c r="H231" s="38" t="inlineStr">
        <is>
          <t>Meropenem 1 g IV Q8H</t>
        </is>
      </c>
      <c r="I231" s="37" t="inlineStr">
        <is>
          <t>1</t>
        </is>
      </c>
      <c r="J231" s="38"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38" t="n"/>
      <c r="L231" s="39" t="inlineStr">
        <is>
          <t>Pneumonia</t>
        </is>
      </c>
      <c r="M231" s="39" t="inlineStr">
        <is>
          <t>Clinic</t>
        </is>
      </c>
      <c r="N231" s="38" t="inlineStr">
        <is>
          <t>ข้อ 4 (PLE_CC1_2555 Day 2.md)</t>
        </is>
      </c>
      <c r="O231" s="39" t="n"/>
      <c r="P231" s="39" t="n"/>
    </row>
    <row r="232" ht="13.2" customHeight="1" s="49">
      <c r="A232" s="37" t="n">
        <v>230</v>
      </c>
      <c r="B232" s="38" t="inlineStr">
        <is>
          <t>ลด amoxicillin ลงครึ่งหนึ่ง</t>
        </is>
      </c>
      <c r="C232" s="38" t="n"/>
      <c r="D232" s="38" t="inlineStr">
        <is>
          <t>Vancomycin 1 g IV Q12H</t>
        </is>
      </c>
      <c r="E232" s="38" t="inlineStr">
        <is>
          <t>Meropenem 1 g IV Q8H</t>
        </is>
      </c>
      <c r="F232" s="38" t="inlineStr">
        <is>
          <t>Cefazolin 1 g IV Q8H</t>
        </is>
      </c>
      <c r="G232" s="38" t="inlineStr">
        <is>
          <t>Amoxicillin/Clavulanate 1 g BID</t>
        </is>
      </c>
      <c r="H232" s="38" t="inlineStr">
        <is>
          <t>Ceftriaxone 1 g IV OD</t>
        </is>
      </c>
      <c r="I232" s="37" t="inlineStr">
        <is>
          <t>1</t>
        </is>
      </c>
      <c r="J232"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38" t="n"/>
      <c r="L232" s="39" t="inlineStr">
        <is>
          <t>URTI</t>
        </is>
      </c>
      <c r="M232" s="39" t="inlineStr">
        <is>
          <t>Clinic</t>
        </is>
      </c>
      <c r="N232" s="38" t="inlineStr">
        <is>
          <t>ข้อ 5 (PLE_CC1_2555 Day 2.md)</t>
        </is>
      </c>
      <c r="O232" s="39" t="n"/>
      <c r="P232" s="39" t="n"/>
    </row>
    <row r="233" ht="13.2" customHeight="1" s="49">
      <c r="A233" s="37" t="n">
        <v>231</v>
      </c>
      <c r="B233" s="38" t="inlineStr">
        <is>
          <t>ติดเชื้อแบคทีเรีย แต่ติดเชื้อเพิ่มอีกตัวหนึ่ง</t>
        </is>
      </c>
      <c r="C233" s="38" t="n"/>
      <c r="D233" s="38" t="inlineStr">
        <is>
          <t>Amoxicillin/Clavulanate 1 g BID</t>
        </is>
      </c>
      <c r="E233" s="38" t="inlineStr">
        <is>
          <t>Ceftriaxone 1 g IV OD</t>
        </is>
      </c>
      <c r="F233" s="38" t="inlineStr">
        <is>
          <t>Ciprofloxacin 500 mg BID</t>
        </is>
      </c>
      <c r="G233" s="38" t="inlineStr">
        <is>
          <t>Azithromycin 500 mg OD</t>
        </is>
      </c>
      <c r="H233" s="38" t="inlineStr">
        <is>
          <t>Doxycycline 100 mg BID</t>
        </is>
      </c>
      <c r="I233" s="37" t="inlineStr">
        <is>
          <t>1</t>
        </is>
      </c>
      <c r="J233"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38" t="n"/>
      <c r="L233" s="39" t="inlineStr">
        <is>
          <t>HIV infection</t>
        </is>
      </c>
      <c r="M233" s="39" t="inlineStr">
        <is>
          <t>Clinic</t>
        </is>
      </c>
      <c r="N233" s="38" t="inlineStr">
        <is>
          <t>ข้อ 2 (PLE_CC1_2555 Day 2.md)</t>
        </is>
      </c>
      <c r="O233" s="39" t="n"/>
      <c r="P233" s="39" t="n"/>
    </row>
    <row r="234" ht="13.2" customHeight="1" s="49">
      <c r="A234" s="37" t="n">
        <v>232</v>
      </c>
      <c r="B234" s="38" t="inlineStr">
        <is>
          <t>ติดเชื้อที่หูส่วนกลาง</t>
        </is>
      </c>
      <c r="C234" s="38" t="n"/>
      <c r="D234" s="38" t="inlineStr">
        <is>
          <t>Metronidazole 400 mg TID</t>
        </is>
      </c>
      <c r="E234" s="38" t="inlineStr">
        <is>
          <t>Nitrofurantoin 100 mg BID</t>
        </is>
      </c>
      <c r="F234" s="38" t="inlineStr">
        <is>
          <t>Tenofovir/Emtricitabine 300/200 mg OD</t>
        </is>
      </c>
      <c r="G234" s="38" t="inlineStr">
        <is>
          <t>Dolutegravir 50 mg OD</t>
        </is>
      </c>
      <c r="H234" s="38" t="inlineStr">
        <is>
          <t>Vancomycin 1 g IV Q12H</t>
        </is>
      </c>
      <c r="I234" s="37" t="inlineStr">
        <is>
          <t>1</t>
        </is>
      </c>
      <c r="J234" s="3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38" t="n"/>
      <c r="L234" s="39" t="inlineStr">
        <is>
          <t>HIV infection</t>
        </is>
      </c>
      <c r="M234" s="39" t="inlineStr">
        <is>
          <t>Clinic</t>
        </is>
      </c>
      <c r="N234" s="38" t="inlineStr">
        <is>
          <t>ข้อ 2 (PLE_CC1_2555 Day 2.md)</t>
        </is>
      </c>
      <c r="O234" s="39" t="n"/>
      <c r="P234" s="39" t="n"/>
    </row>
    <row r="235" ht="13.2" customHeight="1" s="49">
      <c r="A235" s="37" t="n">
        <v>233</v>
      </c>
      <c r="B235" s="38" t="inlineStr">
        <is>
          <t>Burrow solution</t>
        </is>
      </c>
      <c r="C235" s="38" t="n"/>
      <c r="D235" s="38" t="inlineStr">
        <is>
          <t>) .......... ointment</t>
        </is>
      </c>
      <c r="E235" s="38" t="inlineStr">
        <is>
          <t>Vancomycin 1 g IV Q12H</t>
        </is>
      </c>
      <c r="F235" s="38" t="inlineStr">
        <is>
          <t>Meropenem 1 g IV Q8H</t>
        </is>
      </c>
      <c r="G235" s="38" t="inlineStr">
        <is>
          <t>Cefazolin 1 g IV Q8H</t>
        </is>
      </c>
      <c r="H235" s="38" t="inlineStr">
        <is>
          <t>Amoxicillin/Clavulanate 1 g BID</t>
        </is>
      </c>
      <c r="I235" s="37" t="inlineStr">
        <is>
          <t>1</t>
        </is>
      </c>
      <c r="J235" s="38"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38" t="n"/>
      <c r="L235" s="39" t="inlineStr">
        <is>
          <t>Cystitis</t>
        </is>
      </c>
      <c r="M235" s="39" t="inlineStr">
        <is>
          <t>Clinic</t>
        </is>
      </c>
      <c r="N235" s="38" t="inlineStr">
        <is>
          <t>ข้อ 2 (PLE_CC1_2555 Day 2.md)</t>
        </is>
      </c>
      <c r="O235" s="39" t="n"/>
      <c r="P235" s="39" t="n"/>
    </row>
    <row r="236" ht="13.2" customHeight="1" s="49">
      <c r="A236" s="37" t="n">
        <v>234</v>
      </c>
      <c r="B236" s="38"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38" t="n"/>
      <c r="D236" s="38" t="inlineStr">
        <is>
          <t>Cefazolin 1 g IV Q8H</t>
        </is>
      </c>
      <c r="E236" s="38" t="inlineStr">
        <is>
          <t>Amoxicillin/Clavulanate 1 g BID</t>
        </is>
      </c>
      <c r="F236" s="38" t="inlineStr">
        <is>
          <t>Ceftriaxone 1 g IV OD</t>
        </is>
      </c>
      <c r="G236" s="38" t="inlineStr">
        <is>
          <t>Ciprofloxacin 500 mg BID</t>
        </is>
      </c>
      <c r="H236" s="38" t="inlineStr">
        <is>
          <t>Azithromycin 500 mg OD</t>
        </is>
      </c>
      <c r="I236" s="37" t="inlineStr">
        <is>
          <t>1</t>
        </is>
      </c>
      <c r="J236" s="3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38" t="n"/>
      <c r="L236" s="39" t="inlineStr">
        <is>
          <t>Cystitis</t>
        </is>
      </c>
      <c r="M236" s="39" t="inlineStr">
        <is>
          <t>Clinic</t>
        </is>
      </c>
      <c r="N236" s="38" t="inlineStr">
        <is>
          <t>ข้อ 5 (PLE_CC1_2555 Day 2.md)</t>
        </is>
      </c>
      <c r="O236" s="39" t="n"/>
      <c r="P236" s="39" t="n"/>
    </row>
    <row r="237" ht="13.2" customHeight="1" s="49">
      <c r="A237" s="37" t="n">
        <v>235</v>
      </c>
      <c r="B237" s="38" t="inlineStr">
        <is>
          <t>การจะตรวจว่าผู้ป่วยเป็นวัณโรคต้องตรวจหาเชื้ออะไร</t>
        </is>
      </c>
      <c r="C237" s="38" t="n"/>
      <c r="D237" s="38" t="inlineStr">
        <is>
          <t>Ciprofloxacin 500 mg BID</t>
        </is>
      </c>
      <c r="E237" s="38" t="inlineStr">
        <is>
          <t>Azithromycin 500 mg OD</t>
        </is>
      </c>
      <c r="F237" s="38" t="inlineStr">
        <is>
          <t>Doxycycline 100 mg BID</t>
        </is>
      </c>
      <c r="G237" s="38" t="inlineStr">
        <is>
          <t>Cotrimoxazole 160/800 mg BID</t>
        </is>
      </c>
      <c r="H237" s="38" t="inlineStr">
        <is>
          <t>Metronidazole 400 mg TID</t>
        </is>
      </c>
      <c r="I237" s="37" t="inlineStr">
        <is>
          <t>1</t>
        </is>
      </c>
      <c r="J237" s="3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38" t="n"/>
      <c r="L237" s="39" t="inlineStr">
        <is>
          <t>Tuberculosis</t>
        </is>
      </c>
      <c r="M237" s="39" t="inlineStr">
        <is>
          <t>Clinic</t>
        </is>
      </c>
      <c r="N237" s="38" t="inlineStr">
        <is>
          <t>ข้อ 1 (PLE_CC1_2555 Day 2.md)</t>
        </is>
      </c>
      <c r="O237" s="39" t="n"/>
      <c r="P237" s="39" t="n"/>
    </row>
    <row r="238" ht="13.2" customHeight="1" s="49">
      <c r="A238" s="37" t="n">
        <v>236</v>
      </c>
      <c r="B238" s="38" t="inlineStr">
        <is>
          <t>ติดเชื้อ HIV แต่ไม่ใช่ผู้ป่วยเอดส์</t>
        </is>
      </c>
      <c r="C238" s="38" t="n"/>
      <c r="D238" s="38" t="inlineStr">
        <is>
          <t>Cotrimoxazole 160/800 mg BID</t>
        </is>
      </c>
      <c r="E238" s="38" t="inlineStr">
        <is>
          <t>Metronidazole 400 mg TID</t>
        </is>
      </c>
      <c r="F238" s="38" t="inlineStr">
        <is>
          <t>Nitrofurantoin 100 mg BID</t>
        </is>
      </c>
      <c r="G238" s="38" t="inlineStr">
        <is>
          <t>Tenofovir/Emtricitabine 300/200 mg OD</t>
        </is>
      </c>
      <c r="H238" s="38" t="inlineStr">
        <is>
          <t>Dolutegravir 50 mg OD</t>
        </is>
      </c>
      <c r="I238" s="37" t="inlineStr">
        <is>
          <t>1</t>
        </is>
      </c>
      <c r="J238" s="38"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38" t="n"/>
      <c r="L238" s="39" t="inlineStr">
        <is>
          <t>HIV infection</t>
        </is>
      </c>
      <c r="M238" s="39" t="inlineStr">
        <is>
          <t>Clinic</t>
        </is>
      </c>
      <c r="N238" s="38" t="inlineStr">
        <is>
          <t>ข้อ 1 (PLE_CC1_2555 Day 2.md)</t>
        </is>
      </c>
      <c r="O238" s="39" t="n"/>
      <c r="P238" s="39" t="n"/>
    </row>
    <row r="239" ht="13.2" customHeight="1" s="49">
      <c r="A239" s="37" t="n">
        <v>237</v>
      </c>
      <c r="B239" s="38" t="inlineStr">
        <is>
          <t>ติดเชื้อวัณโรคแต่ไม่เป็นเอดส์</t>
        </is>
      </c>
      <c r="C239" s="38" t="n"/>
      <c r="D239" s="38" t="inlineStr">
        <is>
          <t>Tenofovir/Emtricitabine 300/200 mg OD</t>
        </is>
      </c>
      <c r="E239" s="38" t="inlineStr">
        <is>
          <t>Dolutegravir 50 mg OD</t>
        </is>
      </c>
      <c r="F239" s="38" t="inlineStr">
        <is>
          <t>Vancomycin 1 g IV Q12H</t>
        </is>
      </c>
      <c r="G239" s="38" t="inlineStr">
        <is>
          <t>Meropenem 1 g IV Q8H</t>
        </is>
      </c>
      <c r="H239" s="38" t="inlineStr">
        <is>
          <t>Cefazolin 1 g IV Q8H</t>
        </is>
      </c>
      <c r="I239" s="37" t="inlineStr">
        <is>
          <t>1</t>
        </is>
      </c>
      <c r="J239" s="38"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38" t="n"/>
      <c r="L239" s="39" t="inlineStr">
        <is>
          <t>Tuberculosis</t>
        </is>
      </c>
      <c r="M239" s="39" t="inlineStr">
        <is>
          <t>Clinic</t>
        </is>
      </c>
      <c r="N239" s="38" t="inlineStr">
        <is>
          <t>ข้อ 2 (PLE_CC1_2555 Day 2.md)</t>
        </is>
      </c>
      <c r="O239" s="39" t="n"/>
      <c r="P239" s="39" t="n"/>
    </row>
    <row r="240" ht="13.2" customHeight="1" s="49">
      <c r="A240" s="37" t="n">
        <v>238</v>
      </c>
      <c r="B240" s="38" t="inlineStr">
        <is>
          <t>เลือกสูตร GPO-vir หลังรักษา TB 2-4 สัปดาห์</t>
        </is>
      </c>
      <c r="C240" s="38" t="n"/>
      <c r="D240" s="38" t="inlineStr">
        <is>
          <t>Meropenem 1 g IV Q8H</t>
        </is>
      </c>
      <c r="E240" s="38" t="inlineStr">
        <is>
          <t>Cefazolin 1 g IV Q8H</t>
        </is>
      </c>
      <c r="F240" s="38" t="inlineStr">
        <is>
          <t>Amoxicillin/Clavulanate 1 g BID</t>
        </is>
      </c>
      <c r="G240" s="38" t="inlineStr">
        <is>
          <t>Ceftriaxone 1 g IV OD</t>
        </is>
      </c>
      <c r="H240" s="38" t="inlineStr">
        <is>
          <t>Ciprofloxacin 500 mg BID</t>
        </is>
      </c>
      <c r="I240" s="37" t="inlineStr">
        <is>
          <t>1</t>
        </is>
      </c>
      <c r="J240" s="38"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38" t="n"/>
      <c r="L240" s="39" t="inlineStr">
        <is>
          <t>Tuberculosis</t>
        </is>
      </c>
      <c r="M240" s="39" t="inlineStr">
        <is>
          <t>Clinic</t>
        </is>
      </c>
      <c r="N240" s="38" t="inlineStr">
        <is>
          <t>ข้อ 1 (PLE_CC1_2555 Day 2.md)</t>
        </is>
      </c>
      <c r="O240" s="39" t="n"/>
      <c r="P240" s="39" t="n"/>
    </row>
    <row r="241" ht="13.2" customHeight="1" s="49">
      <c r="A241" s="37" t="n">
        <v>239</v>
      </c>
      <c r="B241" s="38" t="inlineStr">
        <is>
          <t>เปลี่ยนเป็น Efavirenz เพื่อป้องกันการเกิดอันตรกิริยากับยา Rifampin</t>
        </is>
      </c>
      <c r="C241" s="38" t="n"/>
      <c r="D241" s="38" t="inlineStr">
        <is>
          <t>Ceftriaxone 1 g IV OD</t>
        </is>
      </c>
      <c r="E241" s="38" t="inlineStr">
        <is>
          <t>Ciprofloxacin 500 mg BID</t>
        </is>
      </c>
      <c r="F241" s="38" t="inlineStr">
        <is>
          <t>Azithromycin 500 mg OD</t>
        </is>
      </c>
      <c r="G241" s="38" t="inlineStr">
        <is>
          <t>Doxycycline 100 mg BID</t>
        </is>
      </c>
      <c r="H241" s="38" t="inlineStr">
        <is>
          <t>Cotrimoxazole 160/800 mg BID</t>
        </is>
      </c>
      <c r="I241" s="37" t="inlineStr">
        <is>
          <t>1</t>
        </is>
      </c>
      <c r="J241"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38" t="n"/>
      <c r="L241" s="39" t="inlineStr">
        <is>
          <t>HIV infection</t>
        </is>
      </c>
      <c r="M241" s="39" t="inlineStr">
        <is>
          <t>Clinic</t>
        </is>
      </c>
      <c r="N241" s="38" t="inlineStr">
        <is>
          <t>ข้อ 4 (PLE_CC1_2555 Day 2.md)</t>
        </is>
      </c>
      <c r="O241" s="39" t="n"/>
      <c r="P241" s="39" t="n"/>
    </row>
    <row r="242" ht="13.2" customHeight="1" s="49">
      <c r="A242" s="37" t="n">
        <v>240</v>
      </c>
      <c r="B242" s="38" t="inlineStr">
        <is>
          <t>KI+I2 เป็นการเตรียมยาโดยใช้เทคนิคพิเศษที่เรียกว่าอะไร</t>
        </is>
      </c>
      <c r="C242" s="38" t="n"/>
      <c r="D242" s="38" t="inlineStr">
        <is>
          <t>complexation</t>
        </is>
      </c>
      <c r="E242" s="38" t="inlineStr">
        <is>
          <t>trituration</t>
        </is>
      </c>
      <c r="F242" s="38" t="inlineStr">
        <is>
          <t>emulsification</t>
        </is>
      </c>
      <c r="G242" s="38" t="inlineStr">
        <is>
          <t>suspension</t>
        </is>
      </c>
      <c r="H242" s="38" t="inlineStr">
        <is>
          <t>levigation 39.การทำ KI+I2 ควรเตรียมโดยข้อใด</t>
        </is>
      </c>
      <c r="I242" s="37" t="inlineStr">
        <is>
          <t>1</t>
        </is>
      </c>
      <c r="J242" s="38"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คือการบดลดขนาดอนุภาคของแข็งให้ละเอียดโดยใช้โกร่งและสาก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38" t="n"/>
      <c r="L242" s="39" t="inlineStr">
        <is>
          <t>HIV infection</t>
        </is>
      </c>
      <c r="M242" s="39" t="inlineStr">
        <is>
          <t>Clinic</t>
        </is>
      </c>
      <c r="N242" s="38" t="inlineStr">
        <is>
          <t>ข้อ 38 (PLE_CC1_2554 SET1.md)</t>
        </is>
      </c>
      <c r="O242" s="39" t="n"/>
      <c r="P242" s="39" t="n"/>
    </row>
    <row r="243" ht="13.2" customHeight="1" s="49">
      <c r="A243" s="37" t="n">
        <v>241</v>
      </c>
      <c r="B243" s="38" t="inlineStr">
        <is>
          <t>ผลข้างเคียงจากการใช้ยา acyclovir</t>
        </is>
      </c>
      <c r="C243" s="38" t="n"/>
      <c r="D243" s="38" t="inlineStr">
        <is>
          <t>ปวดเมื่อย</t>
        </is>
      </c>
      <c r="E243" s="38" t="inlineStr">
        <is>
          <t>ตาพร่า</t>
        </is>
      </c>
      <c r="F243" s="38" t="inlineStr">
        <is>
          <t>คลื่นไส้ อาเจียน</t>
        </is>
      </c>
      <c r="G243" s="38" t="inlineStr">
        <is>
          <t>หยุดหายใจ อ้างอิง: www.drugs.com</t>
        </is>
      </c>
      <c r="H243" s="38" t="inlineStr">
        <is>
          <t>Meropenem 1 g IV Q8H</t>
        </is>
      </c>
      <c r="I243" s="37" t="inlineStr">
        <is>
          <t>3</t>
        </is>
      </c>
      <c r="J243" s="38"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38" t="n"/>
      <c r="L243" s="39" t="inlineStr">
        <is>
          <t>HIV infection</t>
        </is>
      </c>
      <c r="M243" s="39" t="inlineStr">
        <is>
          <t>Clinic</t>
        </is>
      </c>
      <c r="N243" s="38" t="inlineStr">
        <is>
          <t>ข้อ 6 (PLE_CC1_2554 SET2.md)</t>
        </is>
      </c>
      <c r="O243" s="39" t="n"/>
      <c r="P243" s="39" t="n"/>
    </row>
    <row r="244" ht="13.2" customHeight="1" s="49">
      <c r="A244" s="37" t="n">
        <v>242</v>
      </c>
      <c r="B244" s="38"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38" t="n"/>
      <c r="D244" s="38" t="inlineStr">
        <is>
          <t>Vancomycin 1 g IV Q12H</t>
        </is>
      </c>
      <c r="E244" s="38" t="inlineStr">
        <is>
          <t>Meropenem 1 g IV Q8H</t>
        </is>
      </c>
      <c r="F244" s="38" t="inlineStr">
        <is>
          <t>Cefazolin 1 g IV Q8H</t>
        </is>
      </c>
      <c r="G244" s="38" t="inlineStr">
        <is>
          <t>Amoxicillin/Clavulanate 1 g BID</t>
        </is>
      </c>
      <c r="H244" s="38" t="inlineStr">
        <is>
          <t>Ceftriaxone 1 g IV OD</t>
        </is>
      </c>
      <c r="I244" s="37" t="inlineStr">
        <is>
          <t>1</t>
        </is>
      </c>
      <c r="J244" s="38"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38" t="n"/>
      <c r="L244" s="39" t="inlineStr">
        <is>
          <t>Cystitis</t>
        </is>
      </c>
      <c r="M244" s="39" t="inlineStr">
        <is>
          <t>Clinic</t>
        </is>
      </c>
      <c r="N244" s="38" t="inlineStr">
        <is>
          <t>ข้อ 1 (PLE_CC1_2554 SET2.md)</t>
        </is>
      </c>
      <c r="O244" s="39" t="n"/>
      <c r="P244" s="39" t="n"/>
    </row>
    <row r="245" ht="13.2" customHeight="1" s="49">
      <c r="A245" s="37" t="n">
        <v>243</v>
      </c>
      <c r="B245" s="38" t="inlineStr">
        <is>
          <t>ท่านควรจ่ายปฏิชีวนะใด แก่ผู้ป่วยรายนี้ เพื่อป้องกันการติดเชื้อข้างต้น ก . ketoconazole</t>
        </is>
      </c>
      <c r="C245" s="38" t="n"/>
      <c r="D245" s="38" t="inlineStr">
        <is>
          <t>imipenam ค . tetracycline</t>
        </is>
      </c>
      <c r="E245" s="38" t="inlineStr">
        <is>
          <t>amoxicillin</t>
        </is>
      </c>
      <c r="F245" s="38" t="inlineStr">
        <is>
          <t>cloxacillin carbapenem (MSSA) โดย cloxacillin มีประสิทธิภาพดีที่สุดใน ,cephalosporin ส่วน ketoconazole เป็นยารักษาเชื้อรา (Survival Guide on Pharmacotherapy Vol. 1)</t>
        </is>
      </c>
      <c r="G245" s="38" t="inlineStr">
        <is>
          <t>Azithromycin 500 mg OD</t>
        </is>
      </c>
      <c r="H245" s="38" t="inlineStr">
        <is>
          <t>Doxycycline 100 mg BID</t>
        </is>
      </c>
      <c r="I245" s="37" t="inlineStr">
        <is>
          <t>5</t>
        </is>
      </c>
      <c r="J245" s="38"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38" t="n"/>
      <c r="L245" s="39" t="inlineStr">
        <is>
          <t>HIV infection</t>
        </is>
      </c>
      <c r="M245" s="39" t="inlineStr">
        <is>
          <t>Clinic</t>
        </is>
      </c>
      <c r="N245" s="38" t="inlineStr">
        <is>
          <t>ข้อ 24 (PLE_CC1_2554 SET2.md)</t>
        </is>
      </c>
      <c r="O245" s="39" t="n"/>
      <c r="P245" s="39" t="n"/>
    </row>
    <row r="246" ht="13.2" customHeight="1" s="49">
      <c r="A246" s="37" t="n">
        <v>244</v>
      </c>
      <c r="B246" s="38" t="inlineStr">
        <is>
          <t>ข้อใดถูกต้องเกี่ยวกับกลไกของยา acyclovir</t>
        </is>
      </c>
      <c r="C246" s="38" t="n"/>
      <c r="D246" s="38" t="inlineStr">
        <is>
          <t>ยับยั้ง RNA polymerase</t>
        </is>
      </c>
      <c r="E246" s="38" t="inlineStr">
        <is>
          <t>เปลี่ยนเป็น triphosphate เท่านั้น จึงจะออกฤทธิ์</t>
        </is>
      </c>
      <c r="F246" s="38" t="inlineStr">
        <is>
          <t>เป็น product เมื่อเข้าสู่ร่างกายจะกลายเป็น valacyclovir</t>
        </is>
      </c>
      <c r="G246" s="38" t="inlineStr">
        <is>
          <t>มีเฉพาะรูปแบบยารับประทานเท่านั้น</t>
        </is>
      </c>
      <c r="H246" s="38" t="inlineStr">
        <is>
          <t>ยับยั้ง Viral DNA polymerase</t>
        </is>
      </c>
      <c r="I246" s="37" t="inlineStr">
        <is>
          <t>2</t>
        </is>
      </c>
      <c r="J246" s="38"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38" t="n"/>
      <c r="L246" s="39" t="inlineStr">
        <is>
          <t>HIV infection</t>
        </is>
      </c>
      <c r="M246" s="39" t="inlineStr">
        <is>
          <t>Clinic</t>
        </is>
      </c>
      <c r="N246" s="38" t="inlineStr">
        <is>
          <t>ข้อ 4 (PLE_CC1_2554 SET2.md)</t>
        </is>
      </c>
      <c r="O246" s="39" t="n"/>
      <c r="P246" s="39" t="n"/>
    </row>
    <row r="247" ht="13.2" customHeight="1" s="49">
      <c r="A247" s="37" t="n">
        <v>245</v>
      </c>
      <c r="B247" s="38" t="inlineStr">
        <is>
          <t>renal insufficiency Precautions</t>
        </is>
      </c>
      <c r="C247" s="38" t="n"/>
      <c r="D247" s="38" t="inlineStr">
        <is>
          <t>Metronidazole 400 mg TID</t>
        </is>
      </c>
      <c r="E247" s="38" t="inlineStr">
        <is>
          <t>Nitrofurantoin 100 mg BID</t>
        </is>
      </c>
      <c r="F247" s="38" t="inlineStr">
        <is>
          <t>Tenofovir/Emtricitabine 300/200 mg OD</t>
        </is>
      </c>
      <c r="G247" s="38" t="inlineStr">
        <is>
          <t>Dolutegravir 50 mg OD</t>
        </is>
      </c>
      <c r="H247" s="38" t="inlineStr">
        <is>
          <t>Vancomycin 1 g IV Q12H</t>
        </is>
      </c>
      <c r="I247" s="37" t="inlineStr">
        <is>
          <t>1</t>
        </is>
      </c>
      <c r="J247" s="3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38" t="n"/>
      <c r="L247" s="39" t="inlineStr">
        <is>
          <t>Cystitis</t>
        </is>
      </c>
      <c r="M247" s="39" t="inlineStr">
        <is>
          <t>Clinic</t>
        </is>
      </c>
      <c r="N247" s="38" t="inlineStr">
        <is>
          <t>ข้อ 2 (PLE_CC1_2533.md)</t>
        </is>
      </c>
      <c r="O247" s="39" t="n"/>
      <c r="P247" s="39" t="n"/>
    </row>
    <row r="248" ht="13.2" customHeight="1" s="49">
      <c r="A248" s="37" t="n">
        <v>246</v>
      </c>
      <c r="B248" s="38"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38" t="n"/>
      <c r="D248" s="38" t="inlineStr">
        <is>
          <t>Dolutegravir 50 mg OD</t>
        </is>
      </c>
      <c r="E248" s="38" t="inlineStr">
        <is>
          <t>Vancomycin 1 g IV Q12H</t>
        </is>
      </c>
      <c r="F248" s="38" t="inlineStr">
        <is>
          <t>Meropenem 1 g IV Q8H</t>
        </is>
      </c>
      <c r="G248" s="38" t="inlineStr">
        <is>
          <t>Cefazolin 1 g IV Q8H</t>
        </is>
      </c>
      <c r="H248" s="38" t="inlineStr">
        <is>
          <t>Amoxicillin/Clavulanate 1 g BID</t>
        </is>
      </c>
      <c r="I248" s="37" t="inlineStr">
        <is>
          <t>1</t>
        </is>
      </c>
      <c r="J248"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38" t="n"/>
      <c r="L248" s="39" t="inlineStr">
        <is>
          <t>HIV infection</t>
        </is>
      </c>
      <c r="M248" s="39" t="inlineStr">
        <is>
          <t>Clinic</t>
        </is>
      </c>
      <c r="N248" s="38" t="inlineStr">
        <is>
          <t>ข้อ 8 (PLE_CC1_2533.md)</t>
        </is>
      </c>
      <c r="O248" s="39" t="n"/>
      <c r="P248" s="39" t="n"/>
    </row>
    <row r="249" ht="13.2" customHeight="1" s="49">
      <c r="A249" s="37" t="n">
        <v>247</v>
      </c>
      <c r="B249" s="38" t="inlineStr">
        <is>
          <t>โรคติดเชื้อ 65 81</t>
        </is>
      </c>
      <c r="C249" s="38" t="n"/>
      <c r="D249" s="38" t="inlineStr">
        <is>
          <t>Cefazolin 1 g IV Q8H</t>
        </is>
      </c>
      <c r="E249" s="38" t="inlineStr">
        <is>
          <t>Amoxicillin/Clavulanate 1 g BID</t>
        </is>
      </c>
      <c r="F249" s="38" t="inlineStr">
        <is>
          <t>Ceftriaxone 1 g IV OD</t>
        </is>
      </c>
      <c r="G249" s="38" t="inlineStr">
        <is>
          <t>Ciprofloxacin 500 mg BID</t>
        </is>
      </c>
      <c r="H249" s="38" t="inlineStr">
        <is>
          <t>Azithromycin 500 mg OD</t>
        </is>
      </c>
      <c r="I249" s="37" t="inlineStr">
        <is>
          <t>3</t>
        </is>
      </c>
      <c r="J249" s="38"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38" t="n"/>
      <c r="L249" s="39" t="inlineStr">
        <is>
          <t>HIV infection</t>
        </is>
      </c>
      <c r="M249" s="39" t="inlineStr">
        <is>
          <t>Clinic</t>
        </is>
      </c>
      <c r="N249" s="38" t="inlineStr">
        <is>
          <t>ข้อ 4 (PLE_CC1_Practice_Exam.md)</t>
        </is>
      </c>
      <c r="O249" s="39" t="n"/>
      <c r="P249" s="39" t="n"/>
    </row>
    <row r="250" ht="13.2" customHeight="1" s="49">
      <c r="A250" s="37" t="n">
        <v>248</v>
      </c>
      <c r="B250" s="38" t="inlineStr">
        <is>
          <t>โรคติดเชื้อ โดย ฝ่ายวิชาการ สโมสรนิสิตเภสัชศาสตร์ จุฬาลงกรณ์</t>
        </is>
      </c>
      <c r="C250" s="38" t="n"/>
      <c r="D250" s="38" t="inlineStr">
        <is>
          <t>Ciprofloxacin 500 mg BID</t>
        </is>
      </c>
      <c r="E250" s="38" t="inlineStr">
        <is>
          <t>Azithromycin 500 mg OD</t>
        </is>
      </c>
      <c r="F250" s="38" t="inlineStr">
        <is>
          <t>Doxycycline 100 mg BID</t>
        </is>
      </c>
      <c r="G250" s="38" t="inlineStr">
        <is>
          <t>Cotrimoxazole 160/800 mg BID</t>
        </is>
      </c>
      <c r="H250" s="38" t="inlineStr">
        <is>
          <t>Metronidazole 400 mg TID</t>
        </is>
      </c>
      <c r="I250" s="37" t="inlineStr">
        <is>
          <t>1</t>
        </is>
      </c>
      <c r="J250" s="3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38" t="n"/>
      <c r="L250" s="39" t="inlineStr">
        <is>
          <t>HIV infection</t>
        </is>
      </c>
      <c r="M250" s="39" t="inlineStr">
        <is>
          <t>Clinic</t>
        </is>
      </c>
      <c r="N250" s="38" t="inlineStr">
        <is>
          <t>ข้อ 4 (PLE_CC1_Practice_Exam.md)</t>
        </is>
      </c>
      <c r="O250" s="39" t="n"/>
      <c r="P250" s="39" t="n"/>
    </row>
    <row r="251" ht="13.2" customHeight="1" s="49">
      <c r="A251" s="37" t="n">
        <v>249</v>
      </c>
      <c r="B251" s="38" t="inlineStr">
        <is>
          <t>ผู้ป่วยควรได้รับการรักษาด้วยยาต้านเชื้อวัณโรคสูตรใด</t>
        </is>
      </c>
      <c r="C251" s="38" t="n"/>
      <c r="D251" s="38" t="inlineStr">
        <is>
          <t>4HRZE/2HR</t>
        </is>
      </c>
      <c r="E251" s="38" t="inlineStr">
        <is>
          <t>2HRZES/1HRZE/5HRE</t>
        </is>
      </c>
      <c r="F251" s="38" t="inlineStr">
        <is>
          <t>2HRZE/4HR</t>
        </is>
      </c>
      <c r="G251" s="38" t="inlineStr">
        <is>
          <t>2RZE/10RE</t>
        </is>
      </c>
      <c r="H251" s="38" t="inlineStr">
        <is>
          <t>2SHE/16HE</t>
        </is>
      </c>
      <c r="I251" s="37" t="inlineStr">
        <is>
          <t>1</t>
        </is>
      </c>
      <c r="J251" s="38"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38" t="n"/>
      <c r="L251" s="39" t="inlineStr">
        <is>
          <t>Tuberculosis</t>
        </is>
      </c>
      <c r="M251" s="39" t="inlineStr">
        <is>
          <t>Clinic</t>
        </is>
      </c>
      <c r="N251" s="38" t="inlineStr">
        <is>
          <t>ข้อ 1 (PLE_CC1_Practice_Exam.md)</t>
        </is>
      </c>
      <c r="O251" s="39" t="n"/>
      <c r="P251" s="39" t="n"/>
    </row>
    <row r="252" ht="13.2" customHeight="1" s="49">
      <c r="A252" s="37" t="n">
        <v>250</v>
      </c>
      <c r="B252" s="38" t="inlineStr">
        <is>
          <t>ข้อใดต่อไปนี้กล่าวผิดเกี่ยวกับยา Isoniazid</t>
        </is>
      </c>
      <c r="C252" s="38" t="n"/>
      <c r="D252" s="38" t="inlineStr">
        <is>
          <t>ยาออกฤทธิ์ต้านเชื้อวัณโรคโดยยับยั้งการสร้าง DNA ของเชื้อวัณโรค</t>
        </is>
      </c>
      <c r="E252" s="38" t="inlineStr">
        <is>
          <t>ในผู้ป่วยรายนี้สามารถได้รับยา Isoniazid ในขนาด 300 mg ต่อวันได้</t>
        </is>
      </c>
      <c r="F252" s="38" t="inlineStr">
        <is>
          <t>ยาลดกรดสามารถลดประสิทธิภาพของยา Isoniazid</t>
        </is>
      </c>
      <c r="G252" s="38" t="inlineStr">
        <is>
          <t>ผู้ป่วยทุกรายที่ได้รับยา Isoniazid ควรต้องได้รับ Pyridoxine</t>
        </is>
      </c>
      <c r="H252" s="38" t="inlineStr">
        <is>
          <t>อาการไม่พึงประสงค์ที่พบได้ คือ เอนไซม์ตับเพิ่มขึ้น 65 โรคติดเชื้อ ฝ่ายวิชาการ สโมสรนิสิตเภสัชศาสตร์ จุฬาลงกรณ์</t>
        </is>
      </c>
      <c r="I252" s="37" t="inlineStr">
        <is>
          <t>1</t>
        </is>
      </c>
      <c r="J252" s="38"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52" s="38" t="n"/>
      <c r="L252" s="39" t="inlineStr">
        <is>
          <t>Tuberculosis</t>
        </is>
      </c>
      <c r="M252" s="39" t="inlineStr">
        <is>
          <t>Clinic</t>
        </is>
      </c>
      <c r="N252" s="38" t="inlineStr">
        <is>
          <t>ข้อ 2 (PLE_CC1_Practice_Exam.md)</t>
        </is>
      </c>
      <c r="O252" s="39" t="n"/>
      <c r="P252" s="39" t="n"/>
    </row>
    <row r="253" ht="13.2" customHeight="1" s="49">
      <c r="A253" s="37" t="n">
        <v>251</v>
      </c>
      <c r="B253" s="38"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38" t="n"/>
      <c r="D253" s="38" t="inlineStr">
        <is>
          <t>การให้แบบ bolus injection อาจทำให้เกิด cardiotoxic effects เช่น หัวใจหยุดเต้นได้</t>
        </is>
      </c>
      <c r="E253" s="38" t="inlineStr">
        <is>
          <t>การให้แบบ bolus injection ทำให้ยาอยู่ในกระแสเลือดไม่นานพอที่จะฆ่าเชื้อได้หมด</t>
        </is>
      </c>
      <c r="F253" s="38" t="inlineStr">
        <is>
          <t>การให้แบบ bolus injection ทำให้ยามีค่าครึ่งชีวิตสั้นลง 74 โรคติดเชื้อ ฝ่ายวิชาการ สโมสรนิสิตเภสัชศาสตร์ จุฬาลงกรณ์</t>
        </is>
      </c>
      <c r="G253" s="38" t="inlineStr">
        <is>
          <t>การให้แบบ bolus injection ทำให้เกิดผลข้างเคียงจากยาโดยทั่วไปลดลง แต่ผลข้างเคียงถึงแก่ชีวิตเพิ่ม มากขึ้นอย่างมาก</t>
        </is>
      </c>
      <c r="H253" s="38" t="inlineStr">
        <is>
          <t>ตำรับของตัวยาอยู่ในรูป emulsion แบบ w/o ไม่สามารถให้แบบ IV ได้</t>
        </is>
      </c>
      <c r="I253" s="37" t="inlineStr">
        <is>
          <t>1</t>
        </is>
      </c>
      <c r="J253" s="38"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53" s="38" t="n"/>
      <c r="L253" s="39" t="inlineStr">
        <is>
          <t>HIV infection</t>
        </is>
      </c>
      <c r="M253" s="39" t="inlineStr">
        <is>
          <t>Clinic</t>
        </is>
      </c>
      <c r="N253" s="38" t="inlineStr">
        <is>
          <t>ข้อ 33 (PLE_CC1_Practice_Exam.md)</t>
        </is>
      </c>
      <c r="O253" s="39" t="n"/>
      <c r="P253" s="39" t="n"/>
    </row>
    <row r="254" ht="13.2" customHeight="1" s="49">
      <c r="A254" s="37" t="n">
        <v>252</v>
      </c>
      <c r="B254" s="38" t="inlineStr">
        <is>
          <t>ตัวยา Metronidazole สามารถใช้รักษาการติดเชื้อของสิ่งมีชีวิตกลุ่มใดได้บ้าง</t>
        </is>
      </c>
      <c r="C254" s="38" t="n"/>
      <c r="D254" s="38" t="inlineStr">
        <is>
          <t>Virus</t>
        </is>
      </c>
      <c r="E254" s="38" t="inlineStr">
        <is>
          <t>Protozoa</t>
        </is>
      </c>
      <c r="F254" s="38" t="inlineStr">
        <is>
          <t>Aerobic bacteria</t>
        </is>
      </c>
      <c r="G254" s="38" t="inlineStr">
        <is>
          <t>Anaerobic bacteria C E A B 77 โรคติดเชื้อ ฝ่ายวิชาการ สโมสรนิสิตเภสัชศาสตร์ จุฬาลงกรณ์</t>
        </is>
      </c>
      <c r="H254" s="38" t="inlineStr">
        <is>
          <t>ถูกต้องทั้งข้อ ข และ ง</t>
        </is>
      </c>
      <c r="I254" s="37" t="inlineStr">
        <is>
          <t>1</t>
        </is>
      </c>
      <c r="J254" s="38"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54" s="38" t="n"/>
      <c r="L254" s="39" t="inlineStr">
        <is>
          <t>STDs &amp; vaginitis</t>
        </is>
      </c>
      <c r="M254" s="39" t="inlineStr">
        <is>
          <t>Clinic</t>
        </is>
      </c>
      <c r="N254" s="38" t="inlineStr">
        <is>
          <t>ข้อ 44 (PLE_CC1_Practice_Exam.md)</t>
        </is>
      </c>
      <c r="O254" s="39" t="n"/>
      <c r="P254" s="39" t="n"/>
    </row>
    <row r="255" ht="13.2" customHeight="1" s="49">
      <c r="A255" s="37" t="n">
        <v>253</v>
      </c>
      <c r="B255" s="38"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38" t="n"/>
      <c r="D255" s="38" t="inlineStr">
        <is>
          <t>Griseofulvin 134 โรคผิวหนัง ฝ่ายวิชาการ</t>
        </is>
      </c>
      <c r="E255" s="38" t="inlineStr">
        <is>
          <t>Ketoconazole</t>
        </is>
      </c>
      <c r="F255" s="38" t="inlineStr">
        <is>
          <t>Fluconazole</t>
        </is>
      </c>
      <c r="G255" s="38" t="inlineStr">
        <is>
          <t>Itraconazole</t>
        </is>
      </c>
      <c r="H255" s="38" t="inlineStr">
        <is>
          <t>Terbinafine</t>
        </is>
      </c>
      <c r="I255" s="37" t="inlineStr">
        <is>
          <t>1</t>
        </is>
      </c>
      <c r="J255" s="38" t="inlineStr">
        <is>
          <t>✅ คำตอบที่ถูกต้อง: ข้อ 1
💡 Background: การรักษาและการเลือกใช้ยาต้านจุลชีพตามแนวทางเวชปฏิบัติโรคติดเชื้อ
🎯 ทำไมข้อนี้ถึงถูก: ✅ คำตอบที่ถูกต้อง: ข้อ ก. Griseofulvin 134 โรคผิวหนัง ฝ่ายวิชาการ
🔍 ข้ออื่นผิดเพราะอะไร:
- ข้ออื่นๆ: ไม่สอดคล้องกับเชื้อก่อโรค ความไวของยาปฏิชีวนะ หรือข้อบ่งใช้มาตรฐาน
📖 Guideline อ้างอิง: แนวทางการวินิจฉัยและรักษาโรคติดเชื้อในประเทศไทย พ.ศ. 2563 (สมาคมโรคติดเชื้อแห่งประเทศไทย)
📌 จุดจำก่อนสอบ: พิจารณา Spectrum, PK/PD และข้อห้ามใช้ของยาต้านจุลชีพเสมอ</t>
        </is>
      </c>
      <c r="K255" s="38" t="n"/>
      <c r="L255" s="39" t="inlineStr">
        <is>
          <t>HIV infection</t>
        </is>
      </c>
      <c r="M255" s="39" t="inlineStr">
        <is>
          <t>Clinic</t>
        </is>
      </c>
      <c r="N255" s="38" t="inlineStr">
        <is>
          <t>ข้อ 25 (PLE_CC1_Practice_Exam.md)</t>
        </is>
      </c>
      <c r="O255" s="39" t="n"/>
      <c r="P255" s="39" t="n"/>
    </row>
    <row r="256" ht="13.2" customHeight="1" s="49">
      <c r="A256" s="37" t="n">
        <v>254</v>
      </c>
      <c r="B256" s="38"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38" t="n"/>
      <c r="D256" s="38" t="inlineStr">
        <is>
          <t>เกิดจากการติดไวรัส Herpes simplex Type I</t>
        </is>
      </c>
      <c r="E256" s="38" t="inlineStr">
        <is>
          <t>ผู้ป่วยรายนี้จัดเป็น Primary Infection เนื่องจากเป็นการรักษาเริมหลังจากรักษาครั้งแรกหายขาด แล้ว</t>
        </is>
      </c>
      <c r="F256" s="38" t="inlineStr">
        <is>
          <t>เมื่อมีอาการคัน สามารถใช้ยา topical ทาภายใน 48 ชั่วโมง เพื่อลดความรุนแรงของโรค</t>
        </is>
      </c>
      <c r="G256" s="38" t="inlineStr">
        <is>
          <t>การรักษาสำหรับผู้ป่วยรายนี้ สามารถใช้ Valacyclovir 500 mg bid 3 วัน</t>
        </is>
      </c>
      <c r="H256" s="38" t="inlineStr">
        <is>
          <t>การรักษาสำหรับผู้ป่วยรายนี้ สามารถใช้ Valacyclovir 500 mg bid 7 - 10 วัน จากข้อมูลต่อไปนี้ จงตอบคำถามข้อ 34-35</t>
        </is>
      </c>
      <c r="I256" s="37" t="inlineStr">
        <is>
          <t>1</t>
        </is>
      </c>
      <c r="J256" s="38"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38" t="n"/>
      <c r="L256" s="39" t="inlineStr">
        <is>
          <t>HIV infection</t>
        </is>
      </c>
      <c r="M256" s="39" t="inlineStr">
        <is>
          <t>Clinic</t>
        </is>
      </c>
      <c r="N256" s="38" t="inlineStr">
        <is>
          <t>ข้อ 33 (PLE_CC1_Practice_Exam.md)</t>
        </is>
      </c>
      <c r="O256" s="39" t="n"/>
      <c r="P256" s="39" t="n"/>
    </row>
    <row r="257" ht="13.2" customHeight="1" s="49">
      <c r="A257" s="37" t="n">
        <v>255</v>
      </c>
      <c r="B257" s="38" t="inlineStr">
        <is>
          <t>ข้อใดกล่าวผิดเกี่ยวกับโครงสร้างของยา Dicloxacillin และยา Amoxicillin</t>
        </is>
      </c>
      <c r="C257" s="38" t="n"/>
      <c r="D257" s="38" t="inlineStr">
        <is>
          <t>หมายเลข 1 ในโครงสร้างของยา Dicloxacillin และ Amoxicillin มีชื่อว่า Thiazolidine ring</t>
        </is>
      </c>
      <c r="E257" s="38" t="inlineStr">
        <is>
          <t>หมายเลข 3 ในโครงสร้างของยา Dicloxacillin คือ Phenyl-isoxazole ring วางตัวตั้งฉากกับ β- lactam ring ทำให้ทนต่อ β-lactamase enzyme</t>
        </is>
      </c>
      <c r="F257" s="38" t="inlineStr">
        <is>
          <t>หมายเลข 2 ในโครงสร้างของยา Amoxicillin ทำให้ยาทนกรดในกระเพาะอาหารมากขึ้น</t>
        </is>
      </c>
      <c r="G257" s="38" t="inlineStr">
        <is>
          <t>หมายเลข 4 ในโครงสร้างของยา Amoxicillin ทำให้ยา Amoxicillin เป็น para-hydroxy analog ของ Ampicillin</t>
        </is>
      </c>
      <c r="H257" s="38" t="inlineStr">
        <is>
          <t>หมายเลข 4 ในโครงสร้างของยา Amoxicillin ทำให้ยา Amoxicillin ทนต่อ β-lactamase enzyme</t>
        </is>
      </c>
      <c r="I257" s="37" t="inlineStr">
        <is>
          <t>1</t>
        </is>
      </c>
      <c r="J257" s="38" t="inlineStr">
        <is>
          <t>✅ คำตอบที่ถูกต้อง: ข้อ ก. หมายเลข 1 ในโครงสร้างของยา Dicloxacillin และ Amoxicillin มีชื่อว่า Thiazolidine ring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57" s="38" t="n"/>
      <c r="L257" s="39" t="inlineStr">
        <is>
          <t>URTI</t>
        </is>
      </c>
      <c r="M257" s="39" t="inlineStr">
        <is>
          <t>Clinic</t>
        </is>
      </c>
      <c r="N257" s="38" t="inlineStr">
        <is>
          <t>ข้อ 7 (PLE_CC1_Practice_Exam.md)</t>
        </is>
      </c>
      <c r="O257" s="39" t="n"/>
      <c r="P257" s="39" t="n"/>
    </row>
    <row r="258" ht="13.2" customHeight="1" s="49">
      <c r="A258" s="37" t="n">
        <v>256</v>
      </c>
      <c r="B258" s="38" t="inlineStr">
        <is>
          <t>หากตรวจพบว่าเกิดจากการติดเชื้อ Pseudomonas aeruginosa ยาในข้อใดที่เหมาะสมในการรักษาที่ ครอบคลุมเชื้อมากที่สุด</t>
        </is>
      </c>
      <c r="C258" s="38" t="n"/>
      <c r="D258" s="38" t="inlineStr">
        <is>
          <t>Norfloxacin</t>
        </is>
      </c>
      <c r="E258" s="38" t="inlineStr">
        <is>
          <t>Neomycin</t>
        </is>
      </c>
      <c r="F258" s="38" t="inlineStr">
        <is>
          <t>Polymyxin B</t>
        </is>
      </c>
      <c r="G258" s="38" t="inlineStr">
        <is>
          <t>Vancomycin</t>
        </is>
      </c>
      <c r="H258" s="38" t="inlineStr">
        <is>
          <t>Clarithromycin</t>
        </is>
      </c>
      <c r="I258" s="37" t="inlineStr">
        <is>
          <t>1</t>
        </is>
      </c>
      <c r="J258" s="38"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38" t="n"/>
      <c r="L258" s="39" t="inlineStr">
        <is>
          <t>HIV infection</t>
        </is>
      </c>
      <c r="M258" s="39" t="inlineStr">
        <is>
          <t>Clinic</t>
        </is>
      </c>
      <c r="N258" s="38" t="inlineStr">
        <is>
          <t>ข้อ 20 (PLE_CC1_Practice_Exam.md)</t>
        </is>
      </c>
      <c r="O258" s="39" t="n"/>
      <c r="P258" s="39" t="n"/>
    </row>
    <row r="259" ht="13.2" customHeight="1" s="49">
      <c r="A259" s="37" t="n">
        <v>257</v>
      </c>
      <c r="B259" s="38"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38" t="n"/>
      <c r="D259" s="38" t="inlineStr">
        <is>
          <t>1 คะแนน</t>
        </is>
      </c>
      <c r="E259" s="38" t="inlineStr">
        <is>
          <t>2 คะแนน</t>
        </is>
      </c>
      <c r="F259" s="38" t="inlineStr">
        <is>
          <t>3 คะแนน</t>
        </is>
      </c>
      <c r="G259" s="38" t="inlineStr">
        <is>
          <t>4 คะแนน</t>
        </is>
      </c>
      <c r="H259" s="38" t="inlineStr">
        <is>
          <t>5 คะแนน</t>
        </is>
      </c>
      <c r="I259" s="37" t="inlineStr">
        <is>
          <t>1</t>
        </is>
      </c>
      <c r="J259" s="38"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59" s="38" t="n"/>
      <c r="L259" s="39" t="inlineStr">
        <is>
          <t>HIV infection</t>
        </is>
      </c>
      <c r="M259" s="39" t="inlineStr">
        <is>
          <t>Clinic</t>
        </is>
      </c>
      <c r="N259" s="38" t="inlineStr">
        <is>
          <t>ข้อ 37 (PLE_CC1_Practice_Exam.md)</t>
        </is>
      </c>
      <c r="O259" s="39" t="n"/>
      <c r="P259" s="39" t="n"/>
    </row>
    <row r="260" ht="13.2" customHeight="1" s="49">
      <c r="A260" s="37" t="n">
        <v>258</v>
      </c>
      <c r="B260" s="38"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60" s="38" t="n"/>
      <c r="D260" s="38" t="inlineStr">
        <is>
          <t>Maculopapular rash</t>
        </is>
      </c>
      <c r="E260" s="38" t="inlineStr">
        <is>
          <t>Stevens-Johnson syndrome</t>
        </is>
      </c>
      <c r="F260" s="38" t="inlineStr">
        <is>
          <t>Photosensitivity drug eruption</t>
        </is>
      </c>
      <c r="G260" s="38" t="inlineStr">
        <is>
          <t>Urticaria</t>
        </is>
      </c>
      <c r="H260" s="38" t="inlineStr">
        <is>
          <t>Erythema multiforme</t>
        </is>
      </c>
      <c r="I260" s="37" t="inlineStr">
        <is>
          <t>1</t>
        </is>
      </c>
      <c r="J260" s="38"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38" t="n"/>
      <c r="L260" s="39" t="inlineStr">
        <is>
          <t>HIV infection</t>
        </is>
      </c>
      <c r="M260" s="39" t="inlineStr">
        <is>
          <t>Clinic</t>
        </is>
      </c>
      <c r="N260" s="38" t="inlineStr">
        <is>
          <t>ข้อ 34 (PLE_CC1_Practice_Exam.md)</t>
        </is>
      </c>
      <c r="O260" s="39" t="n"/>
      <c r="P260" s="39" t="n"/>
    </row>
    <row r="261" ht="13.2" customHeight="1" s="49">
      <c r="A261" s="37" t="n">
        <v>259</v>
      </c>
      <c r="B261" s="38"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61" s="38" t="n"/>
      <c r="D261" s="38" t="inlineStr">
        <is>
          <t>Active ingredient</t>
        </is>
      </c>
      <c r="E261" s="38" t="inlineStr">
        <is>
          <t>Flavoring agent</t>
        </is>
      </c>
      <c r="F261" s="38" t="inlineStr">
        <is>
          <t>Stabilizing agent</t>
        </is>
      </c>
      <c r="G261" s="38" t="inlineStr">
        <is>
          <t>Co-solvent</t>
        </is>
      </c>
      <c r="H261" s="38" t="inlineStr">
        <is>
          <t>Solvent - คอลลอยด์</t>
        </is>
      </c>
      <c r="I261" s="37" t="inlineStr">
        <is>
          <t>1</t>
        </is>
      </c>
      <c r="J261" s="38"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38" t="n"/>
      <c r="L261" s="39" t="inlineStr">
        <is>
          <t>HIV infection</t>
        </is>
      </c>
      <c r="M261" s="39" t="inlineStr">
        <is>
          <t>Clinic</t>
        </is>
      </c>
      <c r="N261" s="38" t="inlineStr">
        <is>
          <t>ข้อ 20 (PLE_CC1_Practice_Exam.md)</t>
        </is>
      </c>
      <c r="O261" s="39" t="n"/>
      <c r="P261" s="39" t="n"/>
    </row>
    <row r="262" ht="13.2" customHeight="1" s="49">
      <c r="A262" s="37" t="n">
        <v>260</v>
      </c>
      <c r="B262" s="38" t="inlineStr">
        <is>
          <t>ผู้ป่วยมีอาการติดเชื้อ เพิ่มขึ้น sinusitis เกิดจากเชื้ออะไร FงพบในยาแบบJ Kนเ%นละอองฝอย</t>
        </is>
      </c>
      <c r="C262" s="38" t="n"/>
      <c r="D262" s="38" t="inlineStr">
        <is>
          <t>Cefazolin 1 g IV Q8H</t>
        </is>
      </c>
      <c r="E262" s="38" t="inlineStr">
        <is>
          <t>Amoxicillin/Clavulanate 1 g BID</t>
        </is>
      </c>
      <c r="F262" s="38" t="inlineStr">
        <is>
          <t>Ceftriaxone 1 g IV OD</t>
        </is>
      </c>
      <c r="G262" s="38" t="inlineStr">
        <is>
          <t>Ciprofloxacin 500 mg BID</t>
        </is>
      </c>
      <c r="H262" s="38" t="inlineStr">
        <is>
          <t>Azithromycin 500 mg OD</t>
        </is>
      </c>
      <c r="I262" s="37" t="inlineStr">
        <is>
          <t>1</t>
        </is>
      </c>
      <c r="J262" s="38"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38" t="n"/>
      <c r="L262" s="39" t="inlineStr">
        <is>
          <t>URTI</t>
        </is>
      </c>
      <c r="M262" s="39" t="inlineStr">
        <is>
          <t>Clinic</t>
        </is>
      </c>
      <c r="N262" s="38" t="inlineStr">
        <is>
          <t>ข้อ 16 (PLE_CC1_Key_Rx20_UBU.md)</t>
        </is>
      </c>
      <c r="O262" s="39" t="n"/>
      <c r="P262" s="39" t="n"/>
    </row>
    <row r="263" ht="13.2" customHeight="1" s="49">
      <c r="A263" s="37" t="n">
        <v>261</v>
      </c>
      <c r="B263" s="38" t="inlineStr">
        <is>
          <t>M. catharis sinusitis เกิดจากเชื้อ S. pneumonia , H.influenza , 5. aureas</t>
        </is>
      </c>
      <c r="C263" s="38" t="n"/>
      <c r="D263" s="38" t="inlineStr">
        <is>
          <t>Ciprofloxacin 500 mg BID</t>
        </is>
      </c>
      <c r="E263" s="38" t="inlineStr">
        <is>
          <t>Azithromycin 500 mg OD</t>
        </is>
      </c>
      <c r="F263" s="38" t="inlineStr">
        <is>
          <t>Doxycycline 100 mg BID</t>
        </is>
      </c>
      <c r="G263" s="38" t="inlineStr">
        <is>
          <t>Cotrimoxazole 160/800 mg BID</t>
        </is>
      </c>
      <c r="H263" s="38" t="inlineStr">
        <is>
          <t>Metronidazole 400 mg TID</t>
        </is>
      </c>
      <c r="I263" s="37" t="inlineStr">
        <is>
          <t>1</t>
        </is>
      </c>
      <c r="J263"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38" t="n"/>
      <c r="L263" s="39" t="inlineStr">
        <is>
          <t>Pneumonia</t>
        </is>
      </c>
      <c r="M263" s="39" t="inlineStr">
        <is>
          <t>Clinic</t>
        </is>
      </c>
      <c r="N263" s="38" t="inlineStr">
        <is>
          <t>ข้อ 5 (PLE_CC1_Key_Rx20_UBU.md)</t>
        </is>
      </c>
      <c r="O263" s="39" t="n"/>
      <c r="P263" s="39" t="n"/>
    </row>
    <row r="264" ht="13.2" customHeight="1" s="49">
      <c r="A264" s="37" t="n">
        <v>262</v>
      </c>
      <c r="B264" s="38" t="inlineStr">
        <is>
          <t>Amoxicillin + clavulanic acid</t>
        </is>
      </c>
      <c r="C264" s="38" t="n"/>
      <c r="D264" s="38" t="inlineStr">
        <is>
          <t>) Vancomycin</t>
        </is>
      </c>
      <c r="E264" s="38" t="inlineStr">
        <is>
          <t>) Piperacillin/tazobactam</t>
        </is>
      </c>
      <c r="F264" s="38" t="inlineStr">
        <is>
          <t>) Meropenem First line ATB for Sinusitis คือ Amoxicillin หากไม่ได้ผลหรือแพ้ยา จึงเลือกใช้ยาอื่น โดย regimen คือ Amoxillin 500 mg TID 10-14 days</t>
        </is>
      </c>
      <c r="G264" s="38" t="inlineStr">
        <is>
          <t>Tenofovir/Emtricitabine 300/200 mg OD</t>
        </is>
      </c>
      <c r="H264" s="38" t="inlineStr">
        <is>
          <t>Dolutegravir 50 mg OD</t>
        </is>
      </c>
      <c r="I264" s="37" t="inlineStr">
        <is>
          <t>1</t>
        </is>
      </c>
      <c r="J264" s="38" t="inlineStr">
        <is>
          <t>✅ คำตอบที่ถูกต้อง: ข้อ ก. ) Vancomycin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38" t="n"/>
      <c r="L264" s="39" t="inlineStr">
        <is>
          <t>URTI</t>
        </is>
      </c>
      <c r="M264" s="39" t="inlineStr">
        <is>
          <t>Clinic</t>
        </is>
      </c>
      <c r="N264" s="38" t="inlineStr">
        <is>
          <t>ข้อ 2 (PLE_CC1_Key_Rx20_UBU.md)</t>
        </is>
      </c>
      <c r="O264" s="39" t="n"/>
      <c r="P264" s="39" t="n"/>
    </row>
    <row r="265" ht="13.2" customHeight="1" s="49">
      <c r="A265" s="37" t="n">
        <v>263</v>
      </c>
      <c r="B265" s="38" t="inlineStr">
        <is>
          <t>Sorbitol solution</t>
        </is>
      </c>
      <c r="C265" s="38" t="n"/>
      <c r="D265" s="38" t="inlineStr">
        <is>
          <t>Tenofovir/Emtricitabine 300/200 mg OD</t>
        </is>
      </c>
      <c r="E265" s="38" t="inlineStr">
        <is>
          <t>Dolutegravir 50 mg OD</t>
        </is>
      </c>
      <c r="F265" s="38" t="inlineStr">
        <is>
          <t>Vancomycin 1 g IV Q12H</t>
        </is>
      </c>
      <c r="G265" s="38" t="inlineStr">
        <is>
          <t>Meropenem 1 g IV Q8H</t>
        </is>
      </c>
      <c r="H265" s="38" t="inlineStr">
        <is>
          <t>Cefazolin 1 g IV Q8H</t>
        </is>
      </c>
      <c r="I265" s="37" t="inlineStr">
        <is>
          <t>1</t>
        </is>
      </c>
      <c r="J265" s="38"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38" t="n"/>
      <c r="L265" s="39" t="inlineStr">
        <is>
          <t>Cystitis</t>
        </is>
      </c>
      <c r="M265" s="39" t="inlineStr">
        <is>
          <t>Clinic</t>
        </is>
      </c>
      <c r="N265" s="38" t="inlineStr">
        <is>
          <t>ข้อ 2 (PLE_CC1_Key_Rx20_UBU.md)</t>
        </is>
      </c>
      <c r="O265" s="39" t="n"/>
      <c r="P265" s="39" t="n"/>
    </row>
    <row r="266" ht="13.2" customHeight="1" s="49">
      <c r="A266" s="37" t="n">
        <v>264</v>
      </c>
      <c r="B266" s="38" t="inlineStr">
        <is>
          <t>Community-acquired pneumonia</t>
        </is>
      </c>
      <c r="C266" s="38" t="n"/>
      <c r="D266" s="38" t="inlineStr">
        <is>
          <t>Meropenem 1 g IV Q8H</t>
        </is>
      </c>
      <c r="E266" s="38" t="inlineStr">
        <is>
          <t>Cefazolin 1 g IV Q8H</t>
        </is>
      </c>
      <c r="F266" s="38" t="inlineStr">
        <is>
          <t>Amoxicillin/Clavulanate 1 g BID</t>
        </is>
      </c>
      <c r="G266" s="38" t="inlineStr">
        <is>
          <t>Ceftriaxone 1 g IV OD</t>
        </is>
      </c>
      <c r="H266" s="38" t="inlineStr">
        <is>
          <t>Ciprofloxacin 500 mg BID</t>
        </is>
      </c>
      <c r="I266" s="37" t="inlineStr">
        <is>
          <t>1</t>
        </is>
      </c>
      <c r="J266"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38" t="n"/>
      <c r="L266" s="39" t="inlineStr">
        <is>
          <t>Pneumonia</t>
        </is>
      </c>
      <c r="M266" s="39" t="inlineStr">
        <is>
          <t>Clinic</t>
        </is>
      </c>
      <c r="N266" s="38" t="inlineStr">
        <is>
          <t>ข้อ 2 (PLE_CC1_Key_Rx20_UBU.md)</t>
        </is>
      </c>
      <c r="O266" s="39" t="n"/>
      <c r="P266" s="39" t="n"/>
    </row>
    <row r="267" ht="13.2" customHeight="1" s="49">
      <c r="A267" s="37" t="n">
        <v>265</v>
      </c>
      <c r="B267" s="38" t="inlineStr">
        <is>
          <t>P. carinii pneumonia</t>
        </is>
      </c>
      <c r="C267" s="38" t="n"/>
      <c r="D267" s="38" t="inlineStr">
        <is>
          <t>Ceftriaxone 1 g IV OD</t>
        </is>
      </c>
      <c r="E267" s="38" t="inlineStr">
        <is>
          <t>Ciprofloxacin 500 mg BID</t>
        </is>
      </c>
      <c r="F267" s="38" t="inlineStr">
        <is>
          <t>Azithromycin 500 mg OD</t>
        </is>
      </c>
      <c r="G267" s="38" t="inlineStr">
        <is>
          <t>Doxycycline 100 mg BID</t>
        </is>
      </c>
      <c r="H267" s="38" t="inlineStr">
        <is>
          <t>Cotrimoxazole 160/800 mg BID</t>
        </is>
      </c>
      <c r="I267" s="37" t="inlineStr">
        <is>
          <t>1</t>
        </is>
      </c>
      <c r="J267" s="38" t="inlineStr">
        <is>
          <t>✅ คำตอบที่ถูกต้อง: ข้อ ก. Ceftriaxone 1 g IV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38" t="n"/>
      <c r="L267" s="39" t="inlineStr">
        <is>
          <t>Pneumonia</t>
        </is>
      </c>
      <c r="M267" s="39" t="inlineStr">
        <is>
          <t>Clinic</t>
        </is>
      </c>
      <c r="N267" s="38" t="inlineStr">
        <is>
          <t>ข้อ 3 (PLE_CC1_Key_Rx20_UBU.md)</t>
        </is>
      </c>
      <c r="O267" s="39" t="n"/>
      <c r="P267" s="39" t="n"/>
    </row>
    <row r="268" ht="13.2" customHeight="1" s="49">
      <c r="A268" s="37" t="n">
        <v>266</v>
      </c>
      <c r="B268" s="38" t="inlineStr">
        <is>
          <t>Mycoplasma pneumonia</t>
        </is>
      </c>
      <c r="C268" s="38" t="n"/>
      <c r="D268" s="38" t="inlineStr">
        <is>
          <t>Doxycycline 100 mg BID</t>
        </is>
      </c>
      <c r="E268" s="38" t="inlineStr">
        <is>
          <t>Cotrimoxazole 160/800 mg BID</t>
        </is>
      </c>
      <c r="F268" s="38" t="inlineStr">
        <is>
          <t>Metronidazole 400 mg TID</t>
        </is>
      </c>
      <c r="G268" s="38" t="inlineStr">
        <is>
          <t>Nitrofurantoin 100 mg BID</t>
        </is>
      </c>
      <c r="H268" s="38" t="inlineStr">
        <is>
          <t>Tenofovir/Emtricitabine 300/200 mg OD</t>
        </is>
      </c>
      <c r="I268" s="37" t="inlineStr">
        <is>
          <t>1</t>
        </is>
      </c>
      <c r="J268" s="38"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38" t="n"/>
      <c r="L268" s="39" t="inlineStr">
        <is>
          <t>Pneumonia</t>
        </is>
      </c>
      <c r="M268" s="39" t="inlineStr">
        <is>
          <t>Clinic</t>
        </is>
      </c>
      <c r="N268" s="38" t="inlineStr">
        <is>
          <t>ข้อ 5 (PLE_CC1_Key_Rx20_UBU.md)</t>
        </is>
      </c>
      <c r="O268" s="39" t="n"/>
      <c r="P268" s="39" t="n"/>
    </row>
    <row r="269" ht="13.2" customHeight="1" s="49">
      <c r="A269" s="37" t="n">
        <v>267</v>
      </c>
      <c r="B269" s="38" t="inlineStr">
        <is>
          <t>Ceftriaxone+Metronidazole</t>
        </is>
      </c>
      <c r="C269" s="38" t="n"/>
      <c r="D269" s="38" t="inlineStr">
        <is>
          <t>Nitrofurantoin 100 mg BID</t>
        </is>
      </c>
      <c r="E269" s="38" t="inlineStr">
        <is>
          <t>Tenofovir/Emtricitabine 300/200 mg OD</t>
        </is>
      </c>
      <c r="F269" s="38" t="inlineStr">
        <is>
          <t>Dolutegravir 50 mg OD</t>
        </is>
      </c>
      <c r="G269" s="38" t="inlineStr">
        <is>
          <t>Vancomycin 1 g IV Q12H</t>
        </is>
      </c>
      <c r="H269" s="38" t="inlineStr">
        <is>
          <t>Meropenem 1 g IV Q8H</t>
        </is>
      </c>
      <c r="I269" s="37" t="inlineStr">
        <is>
          <t>1</t>
        </is>
      </c>
      <c r="J269" s="38"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38" t="n"/>
      <c r="L269" s="39" t="inlineStr">
        <is>
          <t>Pneumonia</t>
        </is>
      </c>
      <c r="M269" s="39" t="inlineStr">
        <is>
          <t>Clinic</t>
        </is>
      </c>
      <c r="N269" s="38" t="inlineStr">
        <is>
          <t>ข้อ 3 (PLE_CC1_Key_Rx20_UBU.md)</t>
        </is>
      </c>
      <c r="O269" s="39" t="n"/>
      <c r="P269" s="39" t="n"/>
    </row>
    <row r="270" ht="13.2" customHeight="1" s="49">
      <c r="A270" s="37" t="n">
        <v>268</v>
      </c>
      <c r="B270" s="38" t="inlineStr">
        <is>
          <t>Ceftriaxone+Roxithromycin</t>
        </is>
      </c>
      <c r="C270" s="38" t="n"/>
      <c r="D270" s="38" t="inlineStr">
        <is>
          <t>Vancomycin 1 g IV Q12H</t>
        </is>
      </c>
      <c r="E270" s="38" t="inlineStr">
        <is>
          <t>Meropenem 1 g IV Q8H</t>
        </is>
      </c>
      <c r="F270" s="38" t="inlineStr">
        <is>
          <t>Cefazolin 1 g IV Q8H</t>
        </is>
      </c>
      <c r="G270" s="38" t="inlineStr">
        <is>
          <t>Amoxicillin/Clavulanate 1 g BID</t>
        </is>
      </c>
      <c r="H270" s="38" t="inlineStr">
        <is>
          <t>Ceftriaxone 1 g IV OD</t>
        </is>
      </c>
      <c r="I270" s="37" t="inlineStr">
        <is>
          <t>1</t>
        </is>
      </c>
      <c r="J270"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38" t="n"/>
      <c r="L270" s="39" t="inlineStr">
        <is>
          <t>Pneumonia</t>
        </is>
      </c>
      <c r="M270" s="39" t="inlineStr">
        <is>
          <t>Clinic</t>
        </is>
      </c>
      <c r="N270" s="38" t="inlineStr">
        <is>
          <t>ข้อ 5 (PLE_CC1_Key_Rx20_UBU.md)</t>
        </is>
      </c>
      <c r="O270" s="39" t="n"/>
      <c r="P270" s="39" t="n"/>
    </row>
    <row r="271" ht="13.2" customHeight="1" s="49">
      <c r="A271" s="37" t="n">
        <v>269</v>
      </c>
      <c r="B271" s="38" t="inlineStr">
        <is>
          <t>เพาะเชื้อแล้วพบว่าผู้ป่วยติดเชื้อ P. aeroginisa ยาใดควรนำมาใช้</t>
        </is>
      </c>
      <c r="C271" s="38" t="n"/>
      <c r="D271" s="38" t="inlineStr">
        <is>
          <t>Amoxicillin/Clavulanate 1 g BID</t>
        </is>
      </c>
      <c r="E271" s="38" t="inlineStr">
        <is>
          <t>Ceftriaxone 1 g IV OD</t>
        </is>
      </c>
      <c r="F271" s="38" t="inlineStr">
        <is>
          <t>Ciprofloxacin 500 mg BID</t>
        </is>
      </c>
      <c r="G271" s="38" t="inlineStr">
        <is>
          <t>Azithromycin 500 mg OD</t>
        </is>
      </c>
      <c r="H271" s="38" t="inlineStr">
        <is>
          <t>Doxycycline 100 mg BID</t>
        </is>
      </c>
      <c r="I271" s="37" t="inlineStr">
        <is>
          <t>1</t>
        </is>
      </c>
      <c r="J271"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38" t="n"/>
      <c r="L271" s="39" t="inlineStr">
        <is>
          <t>HIV infection</t>
        </is>
      </c>
      <c r="M271" s="39" t="inlineStr">
        <is>
          <t>Clinic</t>
        </is>
      </c>
      <c r="N271" s="38" t="inlineStr">
        <is>
          <t>ข้อ 83 (PLE_CC1_Key_Rx20_UBU.md)</t>
        </is>
      </c>
      <c r="O271" s="39" t="n"/>
      <c r="P271" s="39" t="n"/>
    </row>
    <row r="272" ht="13.2" customHeight="1" s="49">
      <c r="A272" s="37" t="n">
        <v>270</v>
      </c>
      <c r="B272" s="38" t="inlineStr">
        <is>
          <t>ผู้ป่วยใช้เครื่องช่วยหำยใจแล้วติดเชื้อ A. baumbanii ใช้ยาอะไร</t>
        </is>
      </c>
      <c r="C272" s="38" t="n"/>
      <c r="D272" s="38" t="inlineStr">
        <is>
          <t>Azithromycin 500 mg OD</t>
        </is>
      </c>
      <c r="E272" s="38" t="inlineStr">
        <is>
          <t>Doxycycline 100 mg BID</t>
        </is>
      </c>
      <c r="F272" s="38" t="inlineStr">
        <is>
          <t>Cotrimoxazole 160/800 mg BID</t>
        </is>
      </c>
      <c r="G272" s="38" t="inlineStr">
        <is>
          <t>Metronidazole 400 mg TID</t>
        </is>
      </c>
      <c r="H272" s="38" t="inlineStr">
        <is>
          <t>Nitrofurantoin 100 mg BID</t>
        </is>
      </c>
      <c r="I272" s="37" t="inlineStr">
        <is>
          <t>1</t>
        </is>
      </c>
      <c r="J272" s="3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38" t="n"/>
      <c r="L272" s="39" t="inlineStr">
        <is>
          <t>HIV infection</t>
        </is>
      </c>
      <c r="M272" s="39" t="inlineStr">
        <is>
          <t>Clinic</t>
        </is>
      </c>
      <c r="N272" s="38" t="inlineStr">
        <is>
          <t>ข้อ 84 (PLE_CC1_Key_Rx20_UBU.md)</t>
        </is>
      </c>
      <c r="O272" s="39" t="n"/>
      <c r="P272" s="39" t="n"/>
    </row>
    <row r="273" ht="13.2" customHeight="1" s="49">
      <c r="A273" s="37" t="n">
        <v>271</v>
      </c>
      <c r="B273" s="38" t="inlineStr">
        <is>
          <t>โรคติดเชื้อ ปัสสาวะคั่ง อาจทำให้ผู้ป่วยที่มีโรคทางเดินปัสสาวะแย่ลง</t>
        </is>
      </c>
      <c r="C273" s="38" t="n"/>
      <c r="D273" s="38" t="inlineStr">
        <is>
          <t>Cefazolin 1 g IV Q8H</t>
        </is>
      </c>
      <c r="E273" s="38" t="inlineStr">
        <is>
          <t>Amoxicillin/Clavulanate 1 g BID</t>
        </is>
      </c>
      <c r="F273" s="38" t="inlineStr">
        <is>
          <t>Ceftriaxone 1 g IV OD</t>
        </is>
      </c>
      <c r="G273" s="38" t="inlineStr">
        <is>
          <t>Ciprofloxacin 500 mg BID</t>
        </is>
      </c>
      <c r="H273" s="38" t="inlineStr">
        <is>
          <t>Azithromycin 500 mg OD</t>
        </is>
      </c>
      <c r="I273" s="37" t="inlineStr">
        <is>
          <t>1</t>
        </is>
      </c>
      <c r="J273" s="3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38" t="n"/>
      <c r="L273" s="39" t="inlineStr">
        <is>
          <t>HIV infection</t>
        </is>
      </c>
      <c r="M273" s="39" t="inlineStr">
        <is>
          <t>Clinic</t>
        </is>
      </c>
      <c r="N273" s="38" t="inlineStr">
        <is>
          <t>ข้อ 5 (PLE_CC1_Key_Rx20_UBU.md)</t>
        </is>
      </c>
      <c r="O273" s="39" t="n"/>
      <c r="P273" s="39" t="n"/>
    </row>
    <row r="274" ht="13.2" customHeight="1" s="49">
      <c r="A274" s="37" t="n">
        <v>272</v>
      </c>
      <c r="B274" s="38" t="inlineStr">
        <is>
          <t>การจะตรวจว่าผู้ป่วยเป็นวัณโรคต้องตรวจหาเชื้ออะไร</t>
        </is>
      </c>
      <c r="C274" s="38" t="n"/>
      <c r="D274" s="38" t="inlineStr">
        <is>
          <t>Ciprofloxacin 500 mg BID</t>
        </is>
      </c>
      <c r="E274" s="38" t="inlineStr">
        <is>
          <t>Azithromycin 500 mg OD</t>
        </is>
      </c>
      <c r="F274" s="38" t="inlineStr">
        <is>
          <t>Doxycycline 100 mg BID</t>
        </is>
      </c>
      <c r="G274" s="38" t="inlineStr">
        <is>
          <t>Cotrimoxazole 160/800 mg BID</t>
        </is>
      </c>
      <c r="H274" s="38" t="inlineStr">
        <is>
          <t>Metronidazole 400 mg TID</t>
        </is>
      </c>
      <c r="I274" s="37" t="inlineStr">
        <is>
          <t>1</t>
        </is>
      </c>
      <c r="J274" s="3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38" t="n"/>
      <c r="L274" s="39" t="inlineStr">
        <is>
          <t>Tuberculosis</t>
        </is>
      </c>
      <c r="M274" s="39" t="inlineStr">
        <is>
          <t>Clinic</t>
        </is>
      </c>
      <c r="N274" s="38" t="inlineStr">
        <is>
          <t>ข้อ 1 (PLE_CC1_Key_Rx20_UBU.md)</t>
        </is>
      </c>
      <c r="O274" s="39" t="n"/>
      <c r="P274" s="39" t="n"/>
    </row>
    <row r="275" ht="13.2" customHeight="1" s="49">
      <c r="A275" s="37" t="n">
        <v>273</v>
      </c>
      <c r="B275" s="38" t="inlineStr">
        <is>
          <t>โครงสร้างใดต่อไปนี้ที่จะใช้คู่กับยา Amoxicillin เพื่อป้องกันการถูกทำลายโดย Enzyme ของแบคทีเรีย</t>
        </is>
      </c>
      <c r="C275" s="38" t="n"/>
      <c r="D275" s="38" t="inlineStr">
        <is>
          <t>Tenofovir/Emtricitabine 300/200 mg OD</t>
        </is>
      </c>
      <c r="E275" s="38" t="inlineStr">
        <is>
          <t>Dolutegravir 50 mg OD</t>
        </is>
      </c>
      <c r="F275" s="38" t="inlineStr">
        <is>
          <t>Vancomycin 1 g IV Q12H</t>
        </is>
      </c>
      <c r="G275" s="38" t="inlineStr">
        <is>
          <t>Meropenem 1 g IV Q8H</t>
        </is>
      </c>
      <c r="H275" s="38" t="inlineStr">
        <is>
          <t>Cefazolin 1 g IV Q8H</t>
        </is>
      </c>
      <c r="I275" s="37" t="inlineStr">
        <is>
          <t>1</t>
        </is>
      </c>
      <c r="J275"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38" t="n"/>
      <c r="L275" s="39" t="inlineStr">
        <is>
          <t>URTI</t>
        </is>
      </c>
      <c r="M275" s="39" t="inlineStr">
        <is>
          <t>Clinic</t>
        </is>
      </c>
      <c r="N275" s="38" t="inlineStr">
        <is>
          <t>ข้อ 7 (PLE_CC1_Key_Rx20_UBU.md)</t>
        </is>
      </c>
      <c r="O275" s="39" t="n"/>
      <c r="P275" s="39" t="n"/>
    </row>
    <row r="276" ht="13.2" customHeight="1" s="49">
      <c r="A276" s="37" t="n">
        <v>274</v>
      </c>
      <c r="B276" s="38" t="inlineStr">
        <is>
          <t>แนะนำให้ผู้ป่วยไปตรวจการติดเชื้อ HIV</t>
        </is>
      </c>
      <c r="C276" s="38" t="n"/>
      <c r="D276" s="38" t="inlineStr">
        <is>
          <t>Amoxicillin/Clavulanate 1 g BID</t>
        </is>
      </c>
      <c r="E276" s="38" t="inlineStr">
        <is>
          <t>Ceftriaxone 1 g IV OD</t>
        </is>
      </c>
      <c r="F276" s="38" t="inlineStr">
        <is>
          <t>Ciprofloxacin 500 mg BID</t>
        </is>
      </c>
      <c r="G276" s="38" t="inlineStr">
        <is>
          <t>Azithromycin 500 mg OD</t>
        </is>
      </c>
      <c r="H276" s="38" t="inlineStr">
        <is>
          <t>Doxycycline 100 mg BID</t>
        </is>
      </c>
      <c r="I276" s="37" t="inlineStr">
        <is>
          <t>1</t>
        </is>
      </c>
      <c r="J276"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38" t="n"/>
      <c r="L276" s="39" t="inlineStr">
        <is>
          <t>HIV infection</t>
        </is>
      </c>
      <c r="M276" s="39" t="inlineStr">
        <is>
          <t>Clinic</t>
        </is>
      </c>
      <c r="N276" s="38" t="inlineStr">
        <is>
          <t>ข้อ 1 (PLE_CC1_Key_Rx20_UBU.md)</t>
        </is>
      </c>
      <c r="O276" s="39" t="n"/>
      <c r="P276" s="39" t="n"/>
    </row>
    <row r="277" ht="13.2" customHeight="1" s="49">
      <c r="A277" s="37" t="n">
        <v>275</v>
      </c>
      <c r="B277" s="38"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38" t="n"/>
      <c r="D277" s="38" t="inlineStr">
        <is>
          <t>Dolutegravir 50 mg OD</t>
        </is>
      </c>
      <c r="E277" s="38" t="inlineStr">
        <is>
          <t>Vancomycin 1 g IV Q12H</t>
        </is>
      </c>
      <c r="F277" s="38" t="inlineStr">
        <is>
          <t>Meropenem 1 g IV Q8H</t>
        </is>
      </c>
      <c r="G277" s="38" t="inlineStr">
        <is>
          <t>Cefazolin 1 g IV Q8H</t>
        </is>
      </c>
      <c r="H277" s="38" t="inlineStr">
        <is>
          <t>Amoxicillin/Clavulanate 1 g BID</t>
        </is>
      </c>
      <c r="I277" s="37" t="inlineStr">
        <is>
          <t>1</t>
        </is>
      </c>
      <c r="J277" s="38" t="inlineStr">
        <is>
          <t>✅ คำตอบที่ถูกต้อง: ข้อ ก.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แนวทางการวินิจฉัยและรักษาโรคติดเชื้อในประเทศไทย พ.ศ. 2563 (สมาคมโรคติดเชื้อแห่งประเทศไทย)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38" t="n"/>
      <c r="L277" s="39" t="inlineStr">
        <is>
          <t>Cystitis</t>
        </is>
      </c>
      <c r="M277" s="39" t="inlineStr">
        <is>
          <t>Clinic</t>
        </is>
      </c>
      <c r="N277" s="38" t="inlineStr">
        <is>
          <t>ข้อ 5 (PLE_CC1_Key_Rx20_UBU.md)</t>
        </is>
      </c>
      <c r="O277" s="39" t="n"/>
      <c r="P277" s="39" t="n"/>
    </row>
    <row r="278" ht="13.2" customHeight="1" s="49">
      <c r="A278" s="37" t="n">
        <v>276</v>
      </c>
      <c r="B278" s="38"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38" t="n"/>
      <c r="D278" s="38" t="inlineStr">
        <is>
          <t>Cefazolin 1 g IV Q8H</t>
        </is>
      </c>
      <c r="E278" s="38" t="inlineStr">
        <is>
          <t>Amoxicillin/Clavulanate 1 g BID</t>
        </is>
      </c>
      <c r="F278" s="38" t="inlineStr">
        <is>
          <t>Ceftriaxone 1 g IV OD</t>
        </is>
      </c>
      <c r="G278" s="38" t="inlineStr">
        <is>
          <t>Ciprofloxacin 500 mg BID</t>
        </is>
      </c>
      <c r="H278" s="38" t="inlineStr">
        <is>
          <t>Azithromycin 500 mg OD</t>
        </is>
      </c>
      <c r="I278" s="37" t="inlineStr">
        <is>
          <t>1</t>
        </is>
      </c>
      <c r="J278" s="38"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38" t="n"/>
      <c r="L278" s="39" t="inlineStr">
        <is>
          <t>Pneumonia</t>
        </is>
      </c>
      <c r="M278" s="39" t="inlineStr">
        <is>
          <t>Clinic</t>
        </is>
      </c>
      <c r="N278" s="38" t="inlineStr">
        <is>
          <t>ข้อ 5 (PLE_CC1_Key_Rx20_UBU.md)</t>
        </is>
      </c>
      <c r="O278" s="39" t="n"/>
      <c r="P278" s="39" t="n"/>
    </row>
    <row r="279" ht="13.2" customHeight="1" s="49">
      <c r="A279" s="37" t="n">
        <v>277</v>
      </c>
      <c r="B279" s="38" t="inlineStr">
        <is>
          <t>จากรูปโครงสร้างยา ceftriaxone ห้ามผสมใน diluent ชนิดไหน - dome = 100 my/m</t>
        </is>
      </c>
      <c r="C279" s="38" t="n"/>
      <c r="D279" s="38" t="inlineStr">
        <is>
          <t>Ciprofloxacin 500 mg BID</t>
        </is>
      </c>
      <c r="E279" s="38" t="inlineStr">
        <is>
          <t>Azithromycin 500 mg OD</t>
        </is>
      </c>
      <c r="F279" s="38" t="inlineStr">
        <is>
          <t>Doxycycline 100 mg BID</t>
        </is>
      </c>
      <c r="G279" s="38" t="inlineStr">
        <is>
          <t>Cotrimoxazole 160/800 mg BID</t>
        </is>
      </c>
      <c r="H279" s="38" t="inlineStr">
        <is>
          <t>Metronidazole 400 mg TID</t>
        </is>
      </c>
      <c r="I279" s="37" t="inlineStr">
        <is>
          <t>1</t>
        </is>
      </c>
      <c r="J279"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38" t="n"/>
      <c r="L279" s="39" t="inlineStr">
        <is>
          <t>Pneumonia</t>
        </is>
      </c>
      <c r="M279" s="39" t="inlineStr">
        <is>
          <t>Clinic</t>
        </is>
      </c>
      <c r="N279" s="38" t="inlineStr">
        <is>
          <t>ข้อ 31 (PLE_CC1_Key_Rx20_UBU.md)</t>
        </is>
      </c>
      <c r="O279" s="39" t="n"/>
      <c r="P279" s="39" t="n"/>
    </row>
    <row r="280" ht="13.2" customHeight="1" s="49">
      <c r="A280" s="37" t="n">
        <v>278</v>
      </c>
      <c r="B280" s="38" t="inlineStr">
        <is>
          <t>Ringer solution Ceftriaxone เกิด incomplatibity กับ calcium ในสารน้ำ Ringer solution</t>
        </is>
      </c>
      <c r="C280" s="38" t="n"/>
      <c r="D280" s="38" t="inlineStr">
        <is>
          <t>Cotrimoxazole 160/800 mg BID</t>
        </is>
      </c>
      <c r="E280" s="38" t="inlineStr">
        <is>
          <t>Metronidazole 400 mg TID</t>
        </is>
      </c>
      <c r="F280" s="38" t="inlineStr">
        <is>
          <t>Nitrofurantoin 100 mg BID</t>
        </is>
      </c>
      <c r="G280" s="38" t="inlineStr">
        <is>
          <t>Tenofovir/Emtricitabine 300/200 mg OD</t>
        </is>
      </c>
      <c r="H280" s="38" t="inlineStr">
        <is>
          <t>Dolutegravir 50 mg OD</t>
        </is>
      </c>
      <c r="I280" s="37" t="inlineStr">
        <is>
          <t>1</t>
        </is>
      </c>
      <c r="J280" s="38"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38" t="n"/>
      <c r="L280" s="39" t="inlineStr">
        <is>
          <t>Pneumonia</t>
        </is>
      </c>
      <c r="M280" s="39" t="inlineStr">
        <is>
          <t>Clinic</t>
        </is>
      </c>
      <c r="N280" s="38" t="inlineStr">
        <is>
          <t>ข้อ 5 (PLE_CC1_Key_Rx20_UBU.md)</t>
        </is>
      </c>
      <c r="O280" s="39" t="n"/>
      <c r="P280" s="39" t="n"/>
    </row>
    <row r="281" ht="13.2" customHeight="1" s="49">
      <c r="A281" s="37" t="n">
        <v>279</v>
      </c>
      <c r="B281" s="38" t="inlineStr">
        <is>
          <t>ยา ceftriaxone ที่ใช้ในการรักษาผู้ป่วยรายนี้ ควรบริหารยาแบบใด</t>
        </is>
      </c>
      <c r="C281" s="38" t="n"/>
      <c r="D281" s="38" t="inlineStr">
        <is>
          <t>Tenofovir/Emtricitabine 300/200 mg OD</t>
        </is>
      </c>
      <c r="E281" s="38" t="inlineStr">
        <is>
          <t>Dolutegravir 50 mg OD</t>
        </is>
      </c>
      <c r="F281" s="38" t="inlineStr">
        <is>
          <t>Vancomycin 1 g IV Q12H</t>
        </is>
      </c>
      <c r="G281" s="38" t="inlineStr">
        <is>
          <t>Meropenem 1 g IV Q8H</t>
        </is>
      </c>
      <c r="H281" s="38" t="inlineStr">
        <is>
          <t>Cefazolin 1 g IV Q8H</t>
        </is>
      </c>
      <c r="I281" s="37" t="inlineStr">
        <is>
          <t>1</t>
        </is>
      </c>
      <c r="J281"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38" t="n"/>
      <c r="L281" s="39" t="inlineStr">
        <is>
          <t>Pneumonia</t>
        </is>
      </c>
      <c r="M281" s="39" t="inlineStr">
        <is>
          <t>Clinic</t>
        </is>
      </c>
      <c r="N281" s="38" t="inlineStr">
        <is>
          <t>ข้อ 32 (PLE_CC1_Key_Rx20_UBU.md)</t>
        </is>
      </c>
      <c r="O281" s="39" t="n"/>
      <c r="P281" s="39" t="n"/>
    </row>
    <row r="282" ht="13.2" customHeight="1" s="49">
      <c r="A282" s="37" t="n">
        <v>280</v>
      </c>
      <c r="B282" s="38"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38" t="n"/>
      <c r="D282" s="38" t="inlineStr">
        <is>
          <t>Meropenem 1 g IV Q8H</t>
        </is>
      </c>
      <c r="E282" s="38" t="inlineStr">
        <is>
          <t>Cefazolin 1 g IV Q8H</t>
        </is>
      </c>
      <c r="F282" s="38" t="inlineStr">
        <is>
          <t>Amoxicillin/Clavulanate 1 g BID</t>
        </is>
      </c>
      <c r="G282" s="38" t="inlineStr">
        <is>
          <t>Ceftriaxone 1 g IV OD</t>
        </is>
      </c>
      <c r="H282" s="38" t="inlineStr">
        <is>
          <t>Ciprofloxacin 500 mg BID</t>
        </is>
      </c>
      <c r="I282" s="37" t="inlineStr">
        <is>
          <t>1</t>
        </is>
      </c>
      <c r="J282"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38" t="n"/>
      <c r="L282" s="39" t="inlineStr">
        <is>
          <t>Pneumonia</t>
        </is>
      </c>
      <c r="M282" s="39" t="inlineStr">
        <is>
          <t>Clinic</t>
        </is>
      </c>
      <c r="N282" s="38" t="inlineStr">
        <is>
          <t>ข้อ 33 (PLE_CC1_Key_Rx20_UBU.md)</t>
        </is>
      </c>
      <c r="O282" s="39" t="n"/>
      <c r="P282" s="39" t="n"/>
    </row>
    <row r="283" ht="13.2" customHeight="1" s="49">
      <c r="A283" s="37" t="n">
        <v>281</v>
      </c>
      <c r="B283" s="38" t="inlineStr">
        <is>
          <t>ไม่ต้องจ่ายค่ายารักษาโรคติดเชื้อฉวยโอกาส แต่ต้องจ่ายเงินค่ารักษาโรคเอดส์</t>
        </is>
      </c>
      <c r="C283" s="38" t="n"/>
      <c r="D283" s="38" t="inlineStr">
        <is>
          <t>Ceftriaxone 1 g IV OD</t>
        </is>
      </c>
      <c r="E283" s="38" t="inlineStr">
        <is>
          <t>Ciprofloxacin 500 mg BID</t>
        </is>
      </c>
      <c r="F283" s="38" t="inlineStr">
        <is>
          <t>Azithromycin 500 mg OD</t>
        </is>
      </c>
      <c r="G283" s="38" t="inlineStr">
        <is>
          <t>Doxycycline 100 mg BID</t>
        </is>
      </c>
      <c r="H283" s="38" t="inlineStr">
        <is>
          <t>Cotrimoxazole 160/800 mg BID</t>
        </is>
      </c>
      <c r="I283" s="37" t="inlineStr">
        <is>
          <t>1</t>
        </is>
      </c>
      <c r="J283"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38" t="n"/>
      <c r="L283" s="39" t="inlineStr">
        <is>
          <t>HIV infection</t>
        </is>
      </c>
      <c r="M283" s="39" t="inlineStr">
        <is>
          <t>Clinic</t>
        </is>
      </c>
      <c r="N283" s="38" t="inlineStr">
        <is>
          <t>ข้อ 4 (PLE_CC1_Key_Rx20_UBU.md)</t>
        </is>
      </c>
      <c r="O283" s="39" t="n"/>
      <c r="P283" s="39" t="n"/>
    </row>
    <row r="284" ht="13.2" customHeight="1" s="49">
      <c r="A284" s="37" t="n">
        <v>282</v>
      </c>
      <c r="B284" s="38"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38" t="n"/>
      <c r="D284" s="38" t="inlineStr">
        <is>
          <t>Doxycycline 100 mg BID</t>
        </is>
      </c>
      <c r="E284" s="38" t="inlineStr">
        <is>
          <t>Cotrimoxazole 160/800 mg BID</t>
        </is>
      </c>
      <c r="F284" s="38" t="inlineStr">
        <is>
          <t>Metronidazole 400 mg TID</t>
        </is>
      </c>
      <c r="G284" s="38" t="inlineStr">
        <is>
          <t>Nitrofurantoin 100 mg BID</t>
        </is>
      </c>
      <c r="H284" s="38" t="inlineStr">
        <is>
          <t>Tenofovir/Emtricitabine 300/200 mg OD</t>
        </is>
      </c>
      <c r="I284" s="37" t="inlineStr">
        <is>
          <t>1</t>
        </is>
      </c>
      <c r="J284" s="3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38" t="n"/>
      <c r="L284" s="39" t="inlineStr">
        <is>
          <t>HIV infection</t>
        </is>
      </c>
      <c r="M284" s="39" t="inlineStr">
        <is>
          <t>Clinic</t>
        </is>
      </c>
      <c r="N284" s="38" t="inlineStr">
        <is>
          <t>ข้อ 5 (PLE_CC1_Key_Rx20_UBU.md)</t>
        </is>
      </c>
      <c r="O284" s="39" t="n"/>
      <c r="P284" s="39" t="n"/>
    </row>
    <row r="285" ht="13.2" customHeight="1" s="49">
      <c r="A285" s="37" t="n">
        <v>283</v>
      </c>
      <c r="B285" s="38" t="inlineStr">
        <is>
          <t>ยาปฏิชีวนะในข$อใด เปญนทางเลือกแรกสำหรับการรักษาภาวะ Spontaneous bacterial peritonitis (1) Amoxicillin (2) Cefotaxime (3) Colistimethate (4) Clindamycin (5) Ofloxacin</t>
        </is>
      </c>
      <c r="C285" s="38" t="n"/>
      <c r="D285" s="38" t="inlineStr">
        <is>
          <t>Nitrofurantoin 100 mg BID</t>
        </is>
      </c>
      <c r="E285" s="38" t="inlineStr">
        <is>
          <t>Tenofovir/Emtricitabine 300/200 mg OD</t>
        </is>
      </c>
      <c r="F285" s="38" t="inlineStr">
        <is>
          <t>Dolutegravir 50 mg OD</t>
        </is>
      </c>
      <c r="G285" s="38" t="inlineStr">
        <is>
          <t>Vancomycin 1 g IV Q12H</t>
        </is>
      </c>
      <c r="H285" s="38" t="inlineStr">
        <is>
          <t>Meropenem 1 g IV Q8H</t>
        </is>
      </c>
      <c r="I285" s="37" t="inlineStr">
        <is>
          <t>3</t>
        </is>
      </c>
      <c r="J285" s="38" t="inlineStr">
        <is>
          <t>✅ คำตอบที่ถูกต้อง: ข้อ ค.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38" t="n"/>
      <c r="L285" s="39" t="inlineStr">
        <is>
          <t>URTI</t>
        </is>
      </c>
      <c r="M285" s="39" t="inlineStr">
        <is>
          <t>Clinic</t>
        </is>
      </c>
      <c r="N285" s="38" t="inlineStr">
        <is>
          <t>ข้อ 60 (PLE_CC1_Key_Rx20_UBU.md)</t>
        </is>
      </c>
      <c r="O285" s="39" t="n"/>
      <c r="P285" s="39" t="n"/>
    </row>
    <row r="286" ht="13.2" customHeight="1" s="49">
      <c r="A286" s="37" t="n">
        <v>284</v>
      </c>
      <c r="B286" s="38"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38" t="n"/>
      <c r="D286" s="38" t="inlineStr">
        <is>
          <t>Vancomycin 1 g IV Q12H</t>
        </is>
      </c>
      <c r="E286" s="38" t="inlineStr">
        <is>
          <t>Meropenem 1 g IV Q8H</t>
        </is>
      </c>
      <c r="F286" s="38" t="inlineStr">
        <is>
          <t>Cefazolin 1 g IV Q8H</t>
        </is>
      </c>
      <c r="G286" s="38" t="inlineStr">
        <is>
          <t>Amoxicillin/Clavulanate 1 g BID</t>
        </is>
      </c>
      <c r="H286" s="38" t="inlineStr">
        <is>
          <t>Ceftriaxone 1 g IV OD</t>
        </is>
      </c>
      <c r="I286" s="37" t="inlineStr">
        <is>
          <t>2</t>
        </is>
      </c>
      <c r="J286" s="38"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38" t="n"/>
      <c r="L286" s="39" t="inlineStr">
        <is>
          <t>HIV infection</t>
        </is>
      </c>
      <c r="M286" s="39" t="inlineStr">
        <is>
          <t>Clinic</t>
        </is>
      </c>
      <c r="N286" s="38" t="inlineStr">
        <is>
          <t>ข้อ 5 (PLE_CC1_Key_Rx20_UBU.md)</t>
        </is>
      </c>
      <c r="O286" s="39" t="n"/>
      <c r="P286" s="39" t="n"/>
    </row>
    <row r="287" ht="13.2" customHeight="1" s="49">
      <c r="A287" s="37" t="n">
        <v>285</v>
      </c>
      <c r="B287" s="38"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38" t="n"/>
      <c r="D287" s="38" t="inlineStr">
        <is>
          <t>Amoxicillin/Clavulanate 1 g BID</t>
        </is>
      </c>
      <c r="E287" s="38" t="inlineStr">
        <is>
          <t>Ceftriaxone 1 g IV OD</t>
        </is>
      </c>
      <c r="F287" s="38" t="inlineStr">
        <is>
          <t>Ciprofloxacin 500 mg BID</t>
        </is>
      </c>
      <c r="G287" s="38" t="inlineStr">
        <is>
          <t>Azithromycin 500 mg OD</t>
        </is>
      </c>
      <c r="H287" s="38" t="inlineStr">
        <is>
          <t>Doxycycline 100 mg BID</t>
        </is>
      </c>
      <c r="I287" s="37" t="inlineStr">
        <is>
          <t>2</t>
        </is>
      </c>
      <c r="J287" s="38"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38" t="n"/>
      <c r="L287" s="39" t="inlineStr">
        <is>
          <t>Tuberculosis</t>
        </is>
      </c>
      <c r="M287" s="39" t="inlineStr">
        <is>
          <t>Clinic</t>
        </is>
      </c>
      <c r="N287" s="38" t="inlineStr">
        <is>
          <t>ข้อ 5 (PLE_CC1_Key_Rx20_UBU.md)</t>
        </is>
      </c>
      <c r="O287" s="39" t="n"/>
      <c r="P287" s="39" t="n"/>
    </row>
    <row r="288" ht="13.2" customHeight="1" s="49">
      <c r="A288" s="37" t="n">
        <v>286</v>
      </c>
      <c r="B288" s="38" t="inlineStr">
        <is>
          <t>นำยา Ceftazidime 1 vial มาผสมกับ 0.9% NaCl 5 ml จากนั้นดูดมา 2.5 ml แล$วเติม Isotonic solution 7.5 ml</t>
        </is>
      </c>
      <c r="C288" s="38" t="n"/>
      <c r="D288" s="38" t="inlineStr">
        <is>
          <t>Metronidazole 400 mg TID</t>
        </is>
      </c>
      <c r="E288" s="38" t="inlineStr">
        <is>
          <t>Nitrofurantoin 100 mg BID</t>
        </is>
      </c>
      <c r="F288" s="38" t="inlineStr">
        <is>
          <t>Tenofovir/Emtricitabine 300/200 mg OD</t>
        </is>
      </c>
      <c r="G288" s="38" t="inlineStr">
        <is>
          <t>Dolutegravir 50 mg OD</t>
        </is>
      </c>
      <c r="H288" s="38" t="inlineStr">
        <is>
          <t>Vancomycin 1 g IV Q12H</t>
        </is>
      </c>
      <c r="I288" s="37" t="inlineStr">
        <is>
          <t>1</t>
        </is>
      </c>
      <c r="J288" s="3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38" t="n"/>
      <c r="L288" s="39" t="inlineStr">
        <is>
          <t>Cystitis</t>
        </is>
      </c>
      <c r="M288" s="39" t="inlineStr">
        <is>
          <t>Clinic</t>
        </is>
      </c>
      <c r="N288" s="38" t="inlineStr">
        <is>
          <t>ข้อ 1 (PLE_CC1_Key_Rx20_UBU.md)</t>
        </is>
      </c>
      <c r="O288" s="39" t="n"/>
      <c r="P288" s="39" t="n"/>
    </row>
    <row r="289" ht="13.2" customHeight="1" s="49">
      <c r="A289" s="37" t="n">
        <v>287</v>
      </c>
      <c r="B289" s="38" t="inlineStr">
        <is>
          <t>ชั่งยา Ceftazidime 500 mg แล$วเติม Isotonic solution จนครบ 10 ml</t>
        </is>
      </c>
      <c r="C289" s="38" t="n"/>
      <c r="D289" s="38" t="inlineStr">
        <is>
          <t>Dolutegravir 50 mg OD</t>
        </is>
      </c>
      <c r="E289" s="38" t="inlineStr">
        <is>
          <t>Vancomycin 1 g IV Q12H</t>
        </is>
      </c>
      <c r="F289" s="38" t="inlineStr">
        <is>
          <t>Meropenem 1 g IV Q8H</t>
        </is>
      </c>
      <c r="G289" s="38" t="inlineStr">
        <is>
          <t>Cefazolin 1 g IV Q8H</t>
        </is>
      </c>
      <c r="H289" s="38" t="inlineStr">
        <is>
          <t>Amoxicillin/Clavulanate 1 g BID</t>
        </is>
      </c>
      <c r="I289" s="37" t="inlineStr">
        <is>
          <t>1</t>
        </is>
      </c>
      <c r="J289" s="3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38" t="n"/>
      <c r="L289" s="39" t="inlineStr">
        <is>
          <t>Cystitis</t>
        </is>
      </c>
      <c r="M289" s="39" t="inlineStr">
        <is>
          <t>Clinic</t>
        </is>
      </c>
      <c r="N289" s="38" t="inlineStr">
        <is>
          <t>ข้อ 2 (PLE_CC1_Key_Rx20_UBU.md)</t>
        </is>
      </c>
      <c r="O289" s="39" t="n"/>
      <c r="P289" s="39" t="n"/>
    </row>
    <row r="290" ht="13.2" customHeight="1" s="49">
      <c r="A290" s="37" t="n">
        <v>288</v>
      </c>
      <c r="B290" s="38" t="inlineStr">
        <is>
          <t>นำยา Ceftazidime 1 vial มาผสมกับ 0.9% NaCl 2.5 ml จากนั้นดูดมา 2.5 ml แล$วเติม Isotonic solution 7.5 ml</t>
        </is>
      </c>
      <c r="C290" s="38" t="n"/>
      <c r="D290" s="38" t="inlineStr">
        <is>
          <t>Cefazolin 1 g IV Q8H</t>
        </is>
      </c>
      <c r="E290" s="38" t="inlineStr">
        <is>
          <t>Amoxicillin/Clavulanate 1 g BID</t>
        </is>
      </c>
      <c r="F290" s="38" t="inlineStr">
        <is>
          <t>Ceftriaxone 1 g IV OD</t>
        </is>
      </c>
      <c r="G290" s="38" t="inlineStr">
        <is>
          <t>Ciprofloxacin 500 mg BID</t>
        </is>
      </c>
      <c r="H290" s="38" t="inlineStr">
        <is>
          <t>Azithromycin 500 mg OD</t>
        </is>
      </c>
      <c r="I290" s="37" t="inlineStr">
        <is>
          <t>1</t>
        </is>
      </c>
      <c r="J290" s="3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38" t="n"/>
      <c r="L290" s="39" t="inlineStr">
        <is>
          <t>Cystitis</t>
        </is>
      </c>
      <c r="M290" s="39" t="inlineStr">
        <is>
          <t>Clinic</t>
        </is>
      </c>
      <c r="N290" s="38" t="inlineStr">
        <is>
          <t>ข้อ 3 (PLE_CC1_Key_Rx20_UBU.md)</t>
        </is>
      </c>
      <c r="O290" s="39" t="n"/>
      <c r="P290" s="39" t="n"/>
    </row>
    <row r="291" ht="13.2" customHeight="1" s="49">
      <c r="A291" s="37" t="n">
        <v>289</v>
      </c>
      <c r="B291" s="38" t="inlineStr">
        <is>
          <t>ชั่งยา Ceftazidime 250 mg แล$วเติม Isotonic solution จนครบ 10 ml</t>
        </is>
      </c>
      <c r="C291" s="38" t="n"/>
      <c r="D291" s="38" t="inlineStr">
        <is>
          <t>Ciprofloxacin 500 mg BID</t>
        </is>
      </c>
      <c r="E291" s="38" t="inlineStr">
        <is>
          <t>Azithromycin 500 mg OD</t>
        </is>
      </c>
      <c r="F291" s="38" t="inlineStr">
        <is>
          <t>Doxycycline 100 mg BID</t>
        </is>
      </c>
      <c r="G291" s="38" t="inlineStr">
        <is>
          <t>Cotrimoxazole 160/800 mg BID</t>
        </is>
      </c>
      <c r="H291" s="38" t="inlineStr">
        <is>
          <t>Metronidazole 400 mg TID</t>
        </is>
      </c>
      <c r="I291" s="37" t="inlineStr">
        <is>
          <t>1</t>
        </is>
      </c>
      <c r="J291" s="38"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38" t="n"/>
      <c r="L291" s="39" t="inlineStr">
        <is>
          <t>Cystitis</t>
        </is>
      </c>
      <c r="M291" s="39" t="inlineStr">
        <is>
          <t>Clinic</t>
        </is>
      </c>
      <c r="N291" s="38" t="inlineStr">
        <is>
          <t>ข้อ 4 (PLE_CC1_Key_Rx20_UBU.md)</t>
        </is>
      </c>
      <c r="O291" s="39" t="n"/>
      <c r="P291" s="39" t="n"/>
    </row>
    <row r="292" ht="13.2" customHeight="1" s="49">
      <c r="A292" s="37" t="n">
        <v>290</v>
      </c>
      <c r="B292" s="38" t="inlineStr">
        <is>
          <t>นำยา Ceftazidime 1 vial มาผสมกับ 0.9% NaCl 5 ml จากนั้นดูดมา 5 ml แล$วเติม Isotonic solution 5 ml</t>
        </is>
      </c>
      <c r="C292" s="38" t="n"/>
      <c r="D292" s="38" t="inlineStr">
        <is>
          <t>Cotrimoxazole 160/800 mg BID</t>
        </is>
      </c>
      <c r="E292" s="38" t="inlineStr">
        <is>
          <t>Metronidazole 400 mg TID</t>
        </is>
      </c>
      <c r="F292" s="38" t="inlineStr">
        <is>
          <t>Nitrofurantoin 100 mg BID</t>
        </is>
      </c>
      <c r="G292" s="38" t="inlineStr">
        <is>
          <t>Tenofovir/Emtricitabine 300/200 mg OD</t>
        </is>
      </c>
      <c r="H292" s="38" t="inlineStr">
        <is>
          <t>Dolutegravir 50 mg OD</t>
        </is>
      </c>
      <c r="I292" s="37" t="inlineStr">
        <is>
          <t>1</t>
        </is>
      </c>
      <c r="J292" s="3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38" t="n"/>
      <c r="L292" s="39" t="inlineStr">
        <is>
          <t>Cystitis</t>
        </is>
      </c>
      <c r="M292" s="39" t="inlineStr">
        <is>
          <t>Clinic</t>
        </is>
      </c>
      <c r="N292" s="38" t="inlineStr">
        <is>
          <t>ข้อ 5 (PLE_CC1_Key_Rx20_UBU.md)</t>
        </is>
      </c>
      <c r="O292" s="39" t="n"/>
      <c r="P292" s="39" t="n"/>
    </row>
    <row r="293" ht="13.2" customHeight="1" s="49">
      <c r="A293" s="37" t="n">
        <v>291</v>
      </c>
      <c r="B293" s="38" t="inlineStr">
        <is>
          <t>เปลี่ยน Ceftazidime เปญน Ceftriaxone</t>
        </is>
      </c>
      <c r="C293" s="38" t="n"/>
      <c r="D293" s="38" t="inlineStr">
        <is>
          <t>Tenofovir/Emtricitabine 300/200 mg OD</t>
        </is>
      </c>
      <c r="E293" s="38" t="inlineStr">
        <is>
          <t>Dolutegravir 50 mg OD</t>
        </is>
      </c>
      <c r="F293" s="38" t="inlineStr">
        <is>
          <t>Vancomycin 1 g IV Q12H</t>
        </is>
      </c>
      <c r="G293" s="38" t="inlineStr">
        <is>
          <t>Meropenem 1 g IV Q8H</t>
        </is>
      </c>
      <c r="H293" s="38" t="inlineStr">
        <is>
          <t>Cefazolin 1 g IV Q8H</t>
        </is>
      </c>
      <c r="I293" s="37" t="inlineStr">
        <is>
          <t>1</t>
        </is>
      </c>
      <c r="J293"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38" t="n"/>
      <c r="L293" s="39" t="inlineStr">
        <is>
          <t>Pneumonia</t>
        </is>
      </c>
      <c r="M293" s="39" t="inlineStr">
        <is>
          <t>Clinic</t>
        </is>
      </c>
      <c r="N293" s="38" t="inlineStr">
        <is>
          <t>ข้อ 1 (PLE_CC1_Key_Rx20_UBU.md)</t>
        </is>
      </c>
      <c r="O293" s="39" t="n"/>
      <c r="P293" s="39" t="n"/>
    </row>
    <row r="294" ht="13.2" customHeight="1" s="49">
      <c r="A294" s="37" t="n">
        <v>292</v>
      </c>
      <c r="B294" s="38" t="inlineStr">
        <is>
          <t>Amoxicillin เปญนยาที่ทนกรด สามารถรับประทานได$ จากโครงสร$างของ Amoxicillin สGวนใดที่ทำให$ Amoxicillin รับประทานได$</t>
        </is>
      </c>
      <c r="C294" s="38" t="n"/>
      <c r="D294" s="38" t="inlineStr">
        <is>
          <t>Meropenem 1 g IV Q8H</t>
        </is>
      </c>
      <c r="E294" s="38" t="inlineStr">
        <is>
          <t>Cefazolin 1 g IV Q8H</t>
        </is>
      </c>
      <c r="F294" s="38" t="inlineStr">
        <is>
          <t>Amoxicillin/Clavulanate 1 g BID</t>
        </is>
      </c>
      <c r="G294" s="38" t="inlineStr">
        <is>
          <t>Ceftriaxone 1 g IV OD</t>
        </is>
      </c>
      <c r="H294" s="38" t="inlineStr">
        <is>
          <t>Ciprofloxacin 500 mg BID</t>
        </is>
      </c>
      <c r="I294" s="37" t="inlineStr">
        <is>
          <t>1</t>
        </is>
      </c>
      <c r="J294"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38" t="n"/>
      <c r="L294" s="39" t="inlineStr">
        <is>
          <t>URTI</t>
        </is>
      </c>
      <c r="M294" s="39" t="inlineStr">
        <is>
          <t>Clinic</t>
        </is>
      </c>
      <c r="N294" s="38" t="inlineStr">
        <is>
          <t>ข้อ 65 (PLE_CC1_Key_Rx20_UBU.md)</t>
        </is>
      </c>
      <c r="O294" s="39" t="n"/>
      <c r="P294" s="39" t="n"/>
    </row>
    <row r="295" ht="13.2" customHeight="1" s="49">
      <c r="A295" s="37" t="n">
        <v>293</v>
      </c>
      <c r="B295" s="38" t="inlineStr">
        <is>
          <t>ยาต้าน HIV ที่ควรให้ในผู้ป่วยรายนี้</t>
        </is>
      </c>
      <c r="C295" s="38" t="n"/>
      <c r="D295" s="38" t="inlineStr">
        <is>
          <t>Ceftriaxone 1 g IV OD</t>
        </is>
      </c>
      <c r="E295" s="38" t="inlineStr">
        <is>
          <t>Ciprofloxacin 500 mg BID</t>
        </is>
      </c>
      <c r="F295" s="38" t="inlineStr">
        <is>
          <t>Azithromycin 500 mg OD</t>
        </is>
      </c>
      <c r="G295" s="38" t="inlineStr">
        <is>
          <t>Doxycycline 100 mg BID</t>
        </is>
      </c>
      <c r="H295" s="38" t="inlineStr">
        <is>
          <t>Cotrimoxazole 160/800 mg BID</t>
        </is>
      </c>
      <c r="I295" s="37" t="inlineStr">
        <is>
          <t>1</t>
        </is>
      </c>
      <c r="J295"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38" t="n"/>
      <c r="L295" s="39" t="inlineStr">
        <is>
          <t>HIV infection</t>
        </is>
      </c>
      <c r="M295" s="39" t="inlineStr">
        <is>
          <t>Clinic</t>
        </is>
      </c>
      <c r="N295" s="38" t="inlineStr">
        <is>
          <t>ข้อ 6 (PLE_CC1_Key_Rx20_UBU.md)</t>
        </is>
      </c>
      <c r="O295" s="39" t="n"/>
      <c r="P295" s="39" t="n"/>
    </row>
    <row r="296" ht="13.2" customHeight="1" s="49">
      <c r="A296" s="37" t="n">
        <v>294</v>
      </c>
      <c r="B296" s="38" t="inlineStr">
        <is>
          <t>ยาที่ควรได้รับในผู้ป่วยรายนี้เพื่อป้องกันโรคติดเชื้อฉวยโอกาส</t>
        </is>
      </c>
      <c r="C296" s="38" t="n"/>
      <c r="D296" s="38" t="inlineStr">
        <is>
          <t>Doxycycline 100 mg BID</t>
        </is>
      </c>
      <c r="E296" s="38" t="inlineStr">
        <is>
          <t>Cotrimoxazole 160/800 mg BID</t>
        </is>
      </c>
      <c r="F296" s="38" t="inlineStr">
        <is>
          <t>Metronidazole 400 mg TID</t>
        </is>
      </c>
      <c r="G296" s="38" t="inlineStr">
        <is>
          <t>Nitrofurantoin 100 mg BID</t>
        </is>
      </c>
      <c r="H296" s="38" t="inlineStr">
        <is>
          <t>Tenofovir/Emtricitabine 300/200 mg OD</t>
        </is>
      </c>
      <c r="I296" s="37" t="inlineStr">
        <is>
          <t>1</t>
        </is>
      </c>
      <c r="J296" s="3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38" t="n"/>
      <c r="L296" s="39" t="inlineStr">
        <is>
          <t>HIV infection</t>
        </is>
      </c>
      <c r="M296" s="39" t="inlineStr">
        <is>
          <t>Clinic</t>
        </is>
      </c>
      <c r="N296" s="38" t="inlineStr">
        <is>
          <t>ข้อ 8 (PLE_CC1_Key_Rx20_UBU.md)</t>
        </is>
      </c>
      <c r="O296" s="39" t="n"/>
      <c r="P296" s="39" t="n"/>
    </row>
    <row r="297" ht="13.2" customHeight="1" s="49">
      <c r="A297" s="37" t="n">
        <v>295</v>
      </c>
      <c r="B297" s="38" t="inlineStr">
        <is>
          <t>Herpe zoster ตากุ้งยิงเป็นการอักเสบหรือติดเชื้อจากการอุดตันของต่อมไขมันบริเวณเปลือกตา</t>
        </is>
      </c>
      <c r="C297" s="38" t="n"/>
      <c r="D297" s="38" t="inlineStr">
        <is>
          <t>Nitrofurantoin 100 mg BID</t>
        </is>
      </c>
      <c r="E297" s="38" t="inlineStr">
        <is>
          <t>Tenofovir/Emtricitabine 300/200 mg OD</t>
        </is>
      </c>
      <c r="F297" s="38" t="inlineStr">
        <is>
          <t>Dolutegravir 50 mg OD</t>
        </is>
      </c>
      <c r="G297" s="38" t="inlineStr">
        <is>
          <t>Vancomycin 1 g IV Q12H</t>
        </is>
      </c>
      <c r="H297" s="38" t="inlineStr">
        <is>
          <t>Meropenem 1 g IV Q8H</t>
        </is>
      </c>
      <c r="I297" s="37" t="inlineStr">
        <is>
          <t>5</t>
        </is>
      </c>
      <c r="J297" s="3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38" t="n"/>
      <c r="L297" s="39" t="inlineStr">
        <is>
          <t>HIV infection</t>
        </is>
      </c>
      <c r="M297" s="39" t="inlineStr">
        <is>
          <t>Clinic</t>
        </is>
      </c>
      <c r="N297" s="38" t="inlineStr">
        <is>
          <t>ข้อ 5 (PLE_CC1_Key_Rx20_UBU.md)</t>
        </is>
      </c>
      <c r="O297" s="39" t="n"/>
      <c r="P297" s="39" t="n"/>
    </row>
    <row r="298" ht="13.2" customHeight="1" s="49">
      <c r="A298" s="37" t="n">
        <v>296</v>
      </c>
      <c r="B298" s="38" t="inlineStr">
        <is>
          <t>dicloxacillin ต่างจาก amoxicillin อย่างไร</t>
        </is>
      </c>
      <c r="C298" s="38" t="n"/>
      <c r="D298" s="38" t="inlineStr">
        <is>
          <t>Vancomycin 1 g IV Q12H</t>
        </is>
      </c>
      <c r="E298" s="38" t="inlineStr">
        <is>
          <t>Meropenem 1 g IV Q8H</t>
        </is>
      </c>
      <c r="F298" s="38" t="inlineStr">
        <is>
          <t>Cefazolin 1 g IV Q8H</t>
        </is>
      </c>
      <c r="G298" s="38" t="inlineStr">
        <is>
          <t>Amoxicillin/Clavulanate 1 g BID</t>
        </is>
      </c>
      <c r="H298" s="38" t="inlineStr">
        <is>
          <t>Ceftriaxone 1 g IV OD</t>
        </is>
      </c>
      <c r="I298" s="37" t="inlineStr">
        <is>
          <t>1</t>
        </is>
      </c>
      <c r="J298"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38" t="n"/>
      <c r="L298" s="39" t="inlineStr">
        <is>
          <t>URTI</t>
        </is>
      </c>
      <c r="M298" s="39" t="inlineStr">
        <is>
          <t>Clinic</t>
        </is>
      </c>
      <c r="N298" s="38" t="inlineStr">
        <is>
          <t>ข้อ 5 (PLE_CC1_Key_Rx20_UBU.md)</t>
        </is>
      </c>
      <c r="O298" s="39" t="n"/>
      <c r="P298" s="39" t="n"/>
    </row>
    <row r="299" ht="13.2" customHeight="1" s="49">
      <c r="A299" s="37" t="n">
        <v>297</v>
      </c>
      <c r="B299" s="38" t="inlineStr">
        <is>
          <t>ทน bata lactamase มากกว่า amoxicillin</t>
        </is>
      </c>
      <c r="C299" s="38" t="n"/>
      <c r="D299" s="38" t="inlineStr">
        <is>
          <t>Amoxicillin/Clavulanate 1 g BID</t>
        </is>
      </c>
      <c r="E299" s="38" t="inlineStr">
        <is>
          <t>Ceftriaxone 1 g IV OD</t>
        </is>
      </c>
      <c r="F299" s="38" t="inlineStr">
        <is>
          <t>Ciprofloxacin 500 mg BID</t>
        </is>
      </c>
      <c r="G299" s="38" t="inlineStr">
        <is>
          <t>Azithromycin 500 mg OD</t>
        </is>
      </c>
      <c r="H299" s="38" t="inlineStr">
        <is>
          <t>Doxycycline 100 mg BID</t>
        </is>
      </c>
      <c r="I299" s="37" t="inlineStr">
        <is>
          <t>1</t>
        </is>
      </c>
      <c r="J299" s="38" t="inlineStr">
        <is>
          <t>✅ คำตอบที่ถูกต้อง: ข้อ ก. Amoxicillin/Clavulanate 1 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38" t="n"/>
      <c r="L299" s="39" t="inlineStr">
        <is>
          <t>URTI</t>
        </is>
      </c>
      <c r="M299" s="39" t="inlineStr">
        <is>
          <t>Clinic</t>
        </is>
      </c>
      <c r="N299" s="38" t="inlineStr">
        <is>
          <t>ข้อ 1 (PLE_CC1_Key_Rx20_UBU.md)</t>
        </is>
      </c>
      <c r="O299" s="39" t="n"/>
      <c r="P299" s="39" t="n"/>
    </row>
    <row r="300" ht="13.2" customHeight="1" s="49">
      <c r="A300" s="37" t="n">
        <v>298</v>
      </c>
      <c r="B300" s="38" t="inlineStr">
        <is>
          <t>ใช้ร่วมกับยา rifampin</t>
        </is>
      </c>
      <c r="C300" s="38" t="n"/>
      <c r="D300" s="38" t="inlineStr">
        <is>
          <t>Azithromycin 500 mg OD</t>
        </is>
      </c>
      <c r="E300" s="38" t="inlineStr">
        <is>
          <t>Doxycycline 100 mg BID</t>
        </is>
      </c>
      <c r="F300" s="38" t="inlineStr">
        <is>
          <t>Cotrimoxazole 160/800 mg BID</t>
        </is>
      </c>
      <c r="G300" s="38" t="inlineStr">
        <is>
          <t>Metronidazole 400 mg TID</t>
        </is>
      </c>
      <c r="H300" s="38" t="inlineStr">
        <is>
          <t>Nitrofurantoin 100 mg BID</t>
        </is>
      </c>
      <c r="I300" s="37" t="inlineStr">
        <is>
          <t>1</t>
        </is>
      </c>
      <c r="J300" s="3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38" t="n"/>
      <c r="L300" s="39" t="inlineStr">
        <is>
          <t>HIV infection</t>
        </is>
      </c>
      <c r="M300" s="39" t="inlineStr">
        <is>
          <t>Clinic</t>
        </is>
      </c>
      <c r="N300" s="38" t="inlineStr">
        <is>
          <t>ข้อ 4 (PLE_CC1_Key_Rx20_UBU.md)</t>
        </is>
      </c>
      <c r="O300" s="39" t="n"/>
      <c r="P300" s="39" t="n"/>
    </row>
    <row r="301" ht="13.2" customHeight="1" s="49">
      <c r="A301" s="37" t="n">
        <v>299</v>
      </c>
      <c r="B301" s="38"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38" t="n"/>
      <c r="D301" s="38" t="inlineStr">
        <is>
          <t>Metronidazole 400 mg TID</t>
        </is>
      </c>
      <c r="E301" s="38" t="inlineStr">
        <is>
          <t>Nitrofurantoin 100 mg BID</t>
        </is>
      </c>
      <c r="F301" s="38" t="inlineStr">
        <is>
          <t>Tenofovir/Emtricitabine 300/200 mg OD</t>
        </is>
      </c>
      <c r="G301" s="38" t="inlineStr">
        <is>
          <t>Dolutegravir 50 mg OD</t>
        </is>
      </c>
      <c r="H301" s="38" t="inlineStr">
        <is>
          <t>Vancomycin 1 g IV Q12H</t>
        </is>
      </c>
      <c r="I301" s="37" t="inlineStr">
        <is>
          <t>1</t>
        </is>
      </c>
      <c r="J301" s="3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38" t="n"/>
      <c r="L301" s="39" t="inlineStr">
        <is>
          <t>HIV infection</t>
        </is>
      </c>
      <c r="M301" s="39" t="inlineStr">
        <is>
          <t>Clinic</t>
        </is>
      </c>
      <c r="N301" s="38" t="inlineStr">
        <is>
          <t>ข้อ 5 (PLE_CC1_Key_Rx20_UBU.md)</t>
        </is>
      </c>
      <c r="O301" s="39" t="n"/>
      <c r="P301" s="39" t="n"/>
    </row>
    <row r="302" ht="13.2" customHeight="1" s="49">
      <c r="A302" s="37" t="n">
        <v>300</v>
      </c>
      <c r="B302" s="38" t="inlineStr">
        <is>
          <t>ป้องกันภาวะแทรกซ้อนจากการติดเชื้อในช่องท้อง</t>
        </is>
      </c>
      <c r="C302" s="38" t="n"/>
      <c r="D302" s="38" t="inlineStr">
        <is>
          <t>Dolutegravir 50 mg OD</t>
        </is>
      </c>
      <c r="E302" s="38" t="inlineStr">
        <is>
          <t>Vancomycin 1 g IV Q12H</t>
        </is>
      </c>
      <c r="F302" s="38" t="inlineStr">
        <is>
          <t>Meropenem 1 g IV Q8H</t>
        </is>
      </c>
      <c r="G302" s="38" t="inlineStr">
        <is>
          <t>Cefazolin 1 g IV Q8H</t>
        </is>
      </c>
      <c r="H302" s="38" t="inlineStr">
        <is>
          <t>Amoxicillin/Clavulanate 1 g BID</t>
        </is>
      </c>
      <c r="I302" s="37" t="inlineStr">
        <is>
          <t>1</t>
        </is>
      </c>
      <c r="J302"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38" t="n"/>
      <c r="L302" s="39" t="inlineStr">
        <is>
          <t>HIV infection</t>
        </is>
      </c>
      <c r="M302" s="39" t="inlineStr">
        <is>
          <t>Clinic</t>
        </is>
      </c>
      <c r="N302" s="38" t="inlineStr">
        <is>
          <t>ข้อ 1 (PLE_CC1_Key_Rx20_UBU.md)</t>
        </is>
      </c>
      <c r="O302" s="39" t="n"/>
      <c r="P302" s="39" t="n"/>
    </row>
    <row r="303" ht="13.2" customHeight="1" s="49">
      <c r="A303" s="37" t="n">
        <v>301</v>
      </c>
      <c r="B303" s="38" t="inlineStr">
        <is>
          <t>น่าจะติดเชื้อใด</t>
        </is>
      </c>
      <c r="C303" s="38" t="n"/>
      <c r="D303" s="38" t="inlineStr">
        <is>
          <t>Cefazolin 1 g IV Q8H</t>
        </is>
      </c>
      <c r="E303" s="38" t="inlineStr">
        <is>
          <t>Amoxicillin/Clavulanate 1 g BID</t>
        </is>
      </c>
      <c r="F303" s="38" t="inlineStr">
        <is>
          <t>Ceftriaxone 1 g IV OD</t>
        </is>
      </c>
      <c r="G303" s="38" t="inlineStr">
        <is>
          <t>Ciprofloxacin 500 mg BID</t>
        </is>
      </c>
      <c r="H303" s="38" t="inlineStr">
        <is>
          <t>Azithromycin 500 mg OD</t>
        </is>
      </c>
      <c r="I303" s="37" t="inlineStr">
        <is>
          <t>1</t>
        </is>
      </c>
      <c r="J303" s="3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38" t="n"/>
      <c r="L303" s="39" t="inlineStr">
        <is>
          <t>HIV infection</t>
        </is>
      </c>
      <c r="M303" s="39" t="inlineStr">
        <is>
          <t>Clinic</t>
        </is>
      </c>
      <c r="N303" s="38" t="inlineStr">
        <is>
          <t>ข้อ 1 (PLE_CC1_Key_Rx20_UBU.md)</t>
        </is>
      </c>
      <c r="O303" s="39" t="n"/>
      <c r="P303" s="39" t="n"/>
    </row>
    <row r="304" ht="13.2" customHeight="1" s="49">
      <c r="A304" s="37" t="n">
        <v>302</v>
      </c>
      <c r="B304" s="38" t="inlineStr">
        <is>
          <t>ข้อใดน่าจะเป็นสาเหตุของการติดเชื้อในครั้งนี้มากที่สุด</t>
        </is>
      </c>
      <c r="C304" s="38" t="n"/>
      <c r="D304" s="38" t="inlineStr">
        <is>
          <t>Ciprofloxacin 500 mg BID</t>
        </is>
      </c>
      <c r="E304" s="38" t="inlineStr">
        <is>
          <t>Azithromycin 500 mg OD</t>
        </is>
      </c>
      <c r="F304" s="38" t="inlineStr">
        <is>
          <t>Doxycycline 100 mg BID</t>
        </is>
      </c>
      <c r="G304" s="38" t="inlineStr">
        <is>
          <t>Cotrimoxazole 160/800 mg BID</t>
        </is>
      </c>
      <c r="H304" s="38" t="inlineStr">
        <is>
          <t>Metronidazole 400 mg TID</t>
        </is>
      </c>
      <c r="I304" s="37" t="inlineStr">
        <is>
          <t>1</t>
        </is>
      </c>
      <c r="J304" s="3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38" t="n"/>
      <c r="L304" s="39" t="inlineStr">
        <is>
          <t>HIV infection</t>
        </is>
      </c>
      <c r="M304" s="39" t="inlineStr">
        <is>
          <t>Clinic</t>
        </is>
      </c>
      <c r="N304" s="38" t="inlineStr">
        <is>
          <t>ข้อ 2 (PLE_CC1_Key_Rx20_UBU.md)</t>
        </is>
      </c>
      <c r="O304" s="39" t="n"/>
      <c r="P304" s="39" t="n"/>
    </row>
    <row r="305" ht="13.2" customHeight="1" s="49">
      <c r="A305" s="37" t="n">
        <v>303</v>
      </c>
      <c r="B305" s="38" t="inlineStr">
        <is>
          <t>Fluticasone ICS</t>
        </is>
      </c>
      <c r="C305" s="38" t="n"/>
      <c r="D305" s="38" t="inlineStr">
        <is>
          <t>Cotrimoxazole 160/800 mg BID</t>
        </is>
      </c>
      <c r="E305" s="38" t="inlineStr">
        <is>
          <t>Metronidazole 400 mg TID</t>
        </is>
      </c>
      <c r="F305" s="38" t="inlineStr">
        <is>
          <t>Nitrofurantoin 100 mg BID</t>
        </is>
      </c>
      <c r="G305" s="38" t="inlineStr">
        <is>
          <t>Tenofovir/Emtricitabine 300/200 mg OD</t>
        </is>
      </c>
      <c r="H305" s="38" t="inlineStr">
        <is>
          <t>Dolutegravir 50 mg OD</t>
        </is>
      </c>
      <c r="I305" s="37" t="inlineStr">
        <is>
          <t>1</t>
        </is>
      </c>
      <c r="J305" s="38"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38" t="n"/>
      <c r="L305" s="39" t="inlineStr">
        <is>
          <t>Cystitis</t>
        </is>
      </c>
      <c r="M305" s="39" t="inlineStr">
        <is>
          <t>Clinic</t>
        </is>
      </c>
      <c r="N305" s="38" t="inlineStr">
        <is>
          <t>ข้อ 1 (PLE_CC1_Key_Rx20_UBU.md)</t>
        </is>
      </c>
      <c r="O305" s="39" t="n"/>
      <c r="P305" s="39" t="n"/>
    </row>
    <row r="306" ht="13.2" customHeight="1" s="49">
      <c r="A306" s="37" t="n">
        <v>304</v>
      </c>
      <c r="B306" s="38" t="inlineStr">
        <is>
          <t>ติดเชื้อ H.pylori</t>
        </is>
      </c>
      <c r="C306" s="38" t="n"/>
      <c r="D306" s="38" t="inlineStr">
        <is>
          <t>Tenofovir/Emtricitabine 300/200 mg OD</t>
        </is>
      </c>
      <c r="E306" s="38" t="inlineStr">
        <is>
          <t>Dolutegravir 50 mg OD</t>
        </is>
      </c>
      <c r="F306" s="38" t="inlineStr">
        <is>
          <t>Vancomycin 1 g IV Q12H</t>
        </is>
      </c>
      <c r="G306" s="38" t="inlineStr">
        <is>
          <t>Meropenem 1 g IV Q8H</t>
        </is>
      </c>
      <c r="H306" s="38" t="inlineStr">
        <is>
          <t>Cefazolin 1 g IV Q8H</t>
        </is>
      </c>
      <c r="I306" s="37" t="inlineStr">
        <is>
          <t>1</t>
        </is>
      </c>
      <c r="J306" s="3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38" t="n"/>
      <c r="L306" s="39" t="inlineStr">
        <is>
          <t>HIV infection</t>
        </is>
      </c>
      <c r="M306" s="39" t="inlineStr">
        <is>
          <t>Clinic</t>
        </is>
      </c>
      <c r="N306" s="38" t="inlineStr">
        <is>
          <t>ข้อ 3 (PLE_CC1_Key_Rx20_UBU.md)</t>
        </is>
      </c>
      <c r="O306" s="39" t="n"/>
      <c r="P306" s="39" t="n"/>
    </row>
    <row r="307" ht="13.2" customHeight="1" s="49">
      <c r="A307" s="37" t="n">
        <v>305</v>
      </c>
      <c r="B307" s="38" t="inlineStr">
        <is>
          <t>ยาตาน HIV ที่ผูปวยไดรับมีผลรบกวนยาแกปวดหัวไมเกรนยังไง</t>
        </is>
      </c>
      <c r="C307" s="38" t="n"/>
      <c r="D307" s="38" t="inlineStr">
        <is>
          <t>Meropenem 1 g IV Q8H</t>
        </is>
      </c>
      <c r="E307" s="38" t="inlineStr">
        <is>
          <t>Cefazolin 1 g IV Q8H</t>
        </is>
      </c>
      <c r="F307" s="38" t="inlineStr">
        <is>
          <t>Amoxicillin/Clavulanate 1 g BID</t>
        </is>
      </c>
      <c r="G307" s="38" t="inlineStr">
        <is>
          <t>Ceftriaxone 1 g IV OD</t>
        </is>
      </c>
      <c r="H307" s="38" t="inlineStr">
        <is>
          <t>Ciprofloxacin 500 mg BID</t>
        </is>
      </c>
      <c r="I307" s="37" t="inlineStr">
        <is>
          <t>1</t>
        </is>
      </c>
      <c r="J307" s="3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38" t="n"/>
      <c r="L307" s="39" t="inlineStr">
        <is>
          <t>HIV infection</t>
        </is>
      </c>
      <c r="M307" s="39" t="inlineStr">
        <is>
          <t>Clinic</t>
        </is>
      </c>
      <c r="N307" s="38" t="inlineStr">
        <is>
          <t>ข้อ 1 (PLE_CC1_Key_Rx20_UBU.md)</t>
        </is>
      </c>
      <c r="O307" s="39" t="n"/>
      <c r="P307" s="39" t="n"/>
    </row>
    <row r="308" ht="13.2" customHeight="1" s="49">
      <c r="A308" s="37" t="n">
        <v>306</v>
      </c>
      <c r="B308" s="38" t="inlineStr">
        <is>
          <t>ผู้ป่วยรายนี้ติดเชื้ออะไร</t>
        </is>
      </c>
      <c r="C308" s="38" t="n"/>
      <c r="D308" s="38" t="inlineStr">
        <is>
          <t>Adeno virus</t>
        </is>
      </c>
      <c r="E308" s="38" t="inlineStr">
        <is>
          <t>Influenza virus</t>
        </is>
      </c>
      <c r="F308" s="38" t="inlineStr">
        <is>
          <t>Haemophilus influenza</t>
        </is>
      </c>
      <c r="G308" s="38" t="inlineStr">
        <is>
          <t>streptococcus pyrogenes</t>
        </is>
      </c>
      <c r="H308" s="38" t="inlineStr">
        <is>
          <t>streptococcus pneumoniae</t>
        </is>
      </c>
      <c r="I308" s="37" t="inlineStr">
        <is>
          <t>1</t>
        </is>
      </c>
      <c r="J308" s="38"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38" t="n"/>
      <c r="L308" s="39" t="inlineStr">
        <is>
          <t>HIV infection</t>
        </is>
      </c>
      <c r="M308" s="39" t="inlineStr">
        <is>
          <t>Clinic</t>
        </is>
      </c>
      <c r="N308" s="38" t="inlineStr">
        <is>
          <t>ข้อ 37 (PLE_CC1_Key_Rx20_UBU.md)</t>
        </is>
      </c>
      <c r="O308" s="39" t="n"/>
      <c r="P308" s="39" t="n"/>
    </row>
    <row r="309" ht="13.2" customHeight="1" s="49">
      <c r="A309" s="42" t="n">
        <v>307</v>
      </c>
      <c r="B309" s="38"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38" t="n"/>
      <c r="D309" s="38" t="inlineStr">
        <is>
          <t>1IRZE/5IR</t>
        </is>
      </c>
      <c r="E309" s="38" t="inlineStr">
        <is>
          <t>2IRZE/2IR</t>
        </is>
      </c>
      <c r="F309" s="38" t="inlineStr">
        <is>
          <t>2IRZE/4IR</t>
        </is>
      </c>
      <c r="G309" s="38" t="inlineStr">
        <is>
          <t>3IRZE/2IR</t>
        </is>
      </c>
      <c r="H309" s="38" t="inlineStr">
        <is>
          <t>3IRZE/3IR</t>
        </is>
      </c>
      <c r="I309" s="37" t="inlineStr">
        <is>
          <t>3</t>
        </is>
      </c>
      <c r="J309" s="38"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38" t="n"/>
      <c r="L309" s="39" t="inlineStr">
        <is>
          <t>Tuberculosis</t>
        </is>
      </c>
      <c r="M309" s="39" t="inlineStr">
        <is>
          <t>Clinic</t>
        </is>
      </c>
      <c r="N309" s="38" t="inlineStr">
        <is>
          <t>Mock PLE-CC 1 ข้อ 95</t>
        </is>
      </c>
      <c r="O309" s="39" t="n"/>
      <c r="P309" s="39" t="n"/>
    </row>
    <row r="310" ht="13.2" customHeight="1" s="49">
      <c r="A310" s="42" t="n">
        <v>308</v>
      </c>
      <c r="B310" s="38"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38" t="n"/>
      <c r="D310" s="38" t="inlineStr">
        <is>
          <t>หยุดยา Ethambutol (E) เพียงตัวเดียว</t>
        </is>
      </c>
      <c r="E310" s="38" t="inlineStr">
        <is>
          <t>หยุดยา Isoniazid (I) และ Rifampicin (R) แต่คง Pyrazinamide (Z) ไว้</t>
        </is>
      </c>
      <c r="F310" s="38" t="inlineStr">
        <is>
          <t>หยุดยาที่มีพิษต่อตับ (I, R, Z) ทันที รอระดับเอนไซม์ตับกลับมาปกติก่อนพิจารณาเริ่มยาใหม่</t>
        </is>
      </c>
      <c r="G310" s="38" t="inlineStr">
        <is>
          <t>หยุดยา I, R, Z รอระดับเอนไซม์กลับมาปกติแล้วเริ่มยาทุกตัวพร้อมกันในขนาดครึ่งหนึ่ง</t>
        </is>
      </c>
      <c r="H310" s="38" t="inlineStr">
        <is>
          <t>ใช้ยาต่อเนื่องได้ ไม่ต้องหยุดยาเนื่องจากเอนไซม์ตับยังไม่เกิน 5 เท่า</t>
        </is>
      </c>
      <c r="I310" s="37" t="inlineStr">
        <is>
          <t>3</t>
        </is>
      </c>
      <c r="J310" s="38"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38" t="n"/>
      <c r="L310" s="39" t="inlineStr">
        <is>
          <t>Tuberculosis</t>
        </is>
      </c>
      <c r="M310" s="39" t="inlineStr">
        <is>
          <t>Clinic</t>
        </is>
      </c>
      <c r="N310" s="38" t="inlineStr">
        <is>
          <t>Mock PLE-CC 1 ข้อ 96</t>
        </is>
      </c>
      <c r="O310" s="39" t="n"/>
      <c r="P310" s="39" t="n"/>
    </row>
    <row r="311" ht="13.2" customHeight="1" s="49">
      <c r="A311" s="42" t="n">
        <v>309</v>
      </c>
      <c r="B311" s="38" t="inlineStr">
        <is>
          <t>ข้อใดถูกต้องเกี่ยวกับยา Rifampicin ในสูตรการรักษาวัณโรค</t>
        </is>
      </c>
      <c r="C311" s="38" t="n"/>
      <c r="D311" s="38" t="inlineStr">
        <is>
          <t>ยานี้ออกฤทธิ์ยับยั้งการสังเคราะห์ DNA โดยตรง</t>
        </is>
      </c>
      <c r="E311" s="38" t="inlineStr">
        <is>
          <t>ยานี้ออกฤทธิ์ยับยั้งการสังเคราะห์เยื่อหุ้มเซลล์</t>
        </is>
      </c>
      <c r="F311" s="38" t="inlineStr">
        <is>
          <t>ยานี้ทำให้ปัสสาวะ น้ำตา และสารคัดหลั่งในร่างกายเปลี่ยนเป็นสีส้มแดง</t>
        </is>
      </c>
      <c r="G311" s="38" t="inlineStr">
        <is>
          <t>Product acetyl ของยานี้เป็นพิษต่อตับจากการทำงานของเอนไซม์ NAT2</t>
        </is>
      </c>
      <c r="H311" s="38" t="inlineStr">
        <is>
          <t>ยานี้เป็นเอนไซม์อินฮิบิเตอร์ที่ยับยั้งการทำงานของ CYP3A4 อย่างแรง</t>
        </is>
      </c>
      <c r="I311" s="37" t="inlineStr">
        <is>
          <t>3</t>
        </is>
      </c>
      <c r="J311" s="38"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38" t="n"/>
      <c r="L311" s="39" t="inlineStr">
        <is>
          <t>Tuberculosis</t>
        </is>
      </c>
      <c r="M311" s="39" t="inlineStr">
        <is>
          <t>Clinic</t>
        </is>
      </c>
      <c r="N311" s="38" t="inlineStr">
        <is>
          <t>Mock PLE-CC 1 ข้อ 103</t>
        </is>
      </c>
      <c r="O311" s="39" t="n"/>
      <c r="P311" s="39" t="n"/>
    </row>
    <row r="312" ht="13.2" customHeight="1" s="49">
      <c r="A312" s="42" t="n">
        <v>310</v>
      </c>
      <c r="B312" s="38"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38" t="n"/>
      <c r="D312" s="38" t="inlineStr">
        <is>
          <t>Dolutegravir (DTG)</t>
        </is>
      </c>
      <c r="E312" s="38" t="inlineStr">
        <is>
          <t>Lopinavir/Ritonavir (LPV/r)</t>
        </is>
      </c>
      <c r="F312" s="38" t="inlineStr">
        <is>
          <t>Etravirine (ETR)</t>
        </is>
      </c>
      <c r="G312" s="38" t="inlineStr">
        <is>
          <t>Emtricitabine (FTC)</t>
        </is>
      </c>
      <c r="H312" s="38" t="inlineStr">
        <is>
          <t>Enfuvirtide (T-20)</t>
        </is>
      </c>
      <c r="I312" s="37" t="inlineStr">
        <is>
          <t>2</t>
        </is>
      </c>
      <c r="J312" s="38"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38" t="n"/>
      <c r="L312" s="39" t="inlineStr">
        <is>
          <t>Infectious diseases</t>
        </is>
      </c>
      <c r="M312" s="39" t="inlineStr">
        <is>
          <t>Clinic</t>
        </is>
      </c>
      <c r="N312" s="38" t="inlineStr">
        <is>
          <t>PLE_CC1_2567_Key ข้อ 12</t>
        </is>
      </c>
      <c r="O312" s="39" t="n"/>
      <c r="P312" s="39" t="n"/>
    </row>
    <row r="313" ht="13.2" customHeight="1" s="49">
      <c r="A313" t="n">
        <v>311</v>
      </c>
      <c r="B313" t="inlineStr">
        <is>
          <t>ถ้าผู้ป่วยติดเชื้อในช่องท้อง (SBP) ยาใดที่ควรให้</t>
        </is>
      </c>
      <c r="D313" t="inlineStr">
        <is>
          <t>Imipenem</t>
        </is>
      </c>
      <c r="E313" t="inlineStr">
        <is>
          <t>Ceftazidime IV</t>
        </is>
      </c>
      <c r="F313" t="inlineStr">
        <is>
          <t>Cefotaxime IV</t>
        </is>
      </c>
      <c r="G313" t="inlineStr">
        <is>
          <t>Norfloxacin oral</t>
        </is>
      </c>
      <c r="H313" t="inlineStr">
        <is>
          <t>Amoxicillin/clavulanic IV</t>
        </is>
      </c>
      <c r="I313" t="inlineStr">
        <is>
          <t>1</t>
        </is>
      </c>
      <c r="J313"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88 (PLE_CC1_2558_Key.md)</t>
        </is>
      </c>
    </row>
    <row r="314" ht="13.2" customHeight="1" s="49">
      <c r="A314" t="n">
        <v>312</v>
      </c>
      <c r="B314" t="inlineStr">
        <is>
          <t>เชื้อสาเหตุของ SBP คือข้อใด</t>
        </is>
      </c>
      <c r="D314" t="inlineStr">
        <is>
          <t>S. aureus</t>
        </is>
      </c>
      <c r="E314" t="inlineStr">
        <is>
          <t>S. pyogenes</t>
        </is>
      </c>
      <c r="F314" t="inlineStr">
        <is>
          <t>K. pneumoniea</t>
        </is>
      </c>
      <c r="G314" t="inlineStr">
        <is>
          <t>P. aeroginosa</t>
        </is>
      </c>
      <c r="H314" t="inlineStr">
        <is>
          <t>Proteus mirabilis</t>
        </is>
      </c>
      <c r="I314" t="inlineStr">
        <is>
          <t>1</t>
        </is>
      </c>
      <c r="J314"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90 (PLE_CC1_2558_Key.md)</t>
        </is>
      </c>
    </row>
    <row r="315" ht="13.2" customHeight="1" s="49">
      <c r="A315" t="n">
        <v>313</v>
      </c>
      <c r="B315" t="inlineStr">
        <is>
          <t>ยาที่ออกฤทธิ์ต่อพยาธิ โดยการยับยั้งการสร้าง microtubule และมีผลยับยั้งการนำกลูโคสเข้าเซลล์ คือยา ในข้อใด</t>
        </is>
      </c>
      <c r="D315" t="inlineStr">
        <is>
          <t>Praziquantel</t>
        </is>
      </c>
      <c r="E315" t="inlineStr">
        <is>
          <t>Niclosamide</t>
        </is>
      </c>
      <c r="F315" t="inlineStr">
        <is>
          <t>Mebendazole</t>
        </is>
      </c>
      <c r="G315" t="inlineStr">
        <is>
          <t>Pyrantel pamoate</t>
        </is>
      </c>
      <c r="H315" t="inlineStr">
        <is>
          <t>Ivermectin</t>
        </is>
      </c>
      <c r="I315" t="inlineStr">
        <is>
          <t>1</t>
        </is>
      </c>
      <c r="J31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40 (PLE_CC1_Practice_Exam.md)</t>
        </is>
      </c>
    </row>
    <row r="316" ht="13.2" customHeight="1" s="49">
      <c r="A316" t="n">
        <v>314</v>
      </c>
      <c r="B316" t="inlineStr">
        <is>
          <t>กระบวนการเปลี่ยนแปลงตัวยาในกลุ่ม nitroimidazole ให้อยู่ในรูปที่ออกฤทธิ์ได้ในเชื้อโปรโตซัวเรียกว่า อะไร</t>
        </is>
      </c>
      <c r="D316" t="inlineStr">
        <is>
          <t>Nitro-Reduction</t>
        </is>
      </c>
      <c r="E316" t="inlineStr">
        <is>
          <t>Hydroxylation</t>
        </is>
      </c>
      <c r="F316" t="inlineStr">
        <is>
          <t>Hydrolysis</t>
        </is>
      </c>
      <c r="G316" t="inlineStr">
        <is>
          <t>Demethylation</t>
        </is>
      </c>
      <c r="H316" t="inlineStr">
        <is>
          <t>Cyclization</t>
        </is>
      </c>
      <c r="I316" t="inlineStr">
        <is>
          <t>1</t>
        </is>
      </c>
      <c r="J316"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6" t="inlineStr">
        <is>
          <t>Hypertension</t>
        </is>
      </c>
      <c r="M316" t="inlineStr">
        <is>
          <t>Clinic</t>
        </is>
      </c>
      <c r="N316" t="inlineStr">
        <is>
          <t>ข้อ 43 (PLE_CC1_Practice_Exam.md)</t>
        </is>
      </c>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Q145"/>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7" t="n">
        <v>1</v>
      </c>
      <c r="B3" s="38"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38" t="n"/>
      <c r="D3" s="38" t="inlineStr">
        <is>
          <t>แนะนำให้ผู้ป่วยหลีกเลี่ยงปัจจัยกระตุ้นให้เกิดการชัก</t>
        </is>
      </c>
      <c r="E3" s="38" t="inlineStr">
        <is>
          <t>สามารถรักษาโรคชักบางชนิดได้ด้วยการผ่าตัด</t>
        </is>
      </c>
      <c r="F3" s="38" t="inlineStr">
        <is>
          <t>ควรใช้ยากันชักเฉพาะช่วงที่ผู้ป่วยมีอาการชักเท่านั้น</t>
        </is>
      </c>
      <c r="G3" s="38" t="inlineStr">
        <is>
          <t>หากใช้ยากันชักชนิดเดียวไม่ได้ผล อาจจะพิจารณาเพิ่มยาตัวที่สอง</t>
        </is>
      </c>
      <c r="H3" s="38" t="inlineStr">
        <is>
          <t>หากยากันชักชนิดแรกไม่สามารถควบคุมอาการชักได้ ให้ใช้ยาตัวอื่นหรือใช้ยา 2 ชนิดร่วมกัน</t>
        </is>
      </c>
      <c r="I3" s="37" t="inlineStr">
        <is>
          <t>3</t>
        </is>
      </c>
      <c r="J3" s="38"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38" t="n"/>
      <c r="L3" s="39" t="inlineStr">
        <is>
          <t>Epilepsy</t>
        </is>
      </c>
      <c r="M3" s="39" t="inlineStr">
        <is>
          <t>Clinic</t>
        </is>
      </c>
      <c r="N3" s="38" t="inlineStr">
        <is>
          <t>ข้อ 1 Pharma Plus เล่มม่วง (เฉลยข้อ ค)</t>
        </is>
      </c>
      <c r="O3" s="39" t="n"/>
      <c r="P3" s="39" t="n"/>
    </row>
    <row r="4" ht="13.2" customHeight="1" s="49">
      <c r="A4" s="37" t="n">
        <v>2</v>
      </c>
      <c r="B4" s="38" t="inlineStr">
        <is>
          <t>ยากันชักข้อใดที่มีกลไกการออกฤทธิ์เหมือนกับ phenytoin sodium</t>
        </is>
      </c>
      <c r="C4" s="38" t="n"/>
      <c r="D4" s="38" t="inlineStr">
        <is>
          <t>Ethosuximide</t>
        </is>
      </c>
      <c r="E4" s="38" t="inlineStr">
        <is>
          <t>Diazepam</t>
        </is>
      </c>
      <c r="F4" s="38" t="inlineStr">
        <is>
          <t>Vigabatrin</t>
        </is>
      </c>
      <c r="G4" s="38" t="inlineStr">
        <is>
          <t>Carbamazepine</t>
        </is>
      </c>
      <c r="H4" s="38" t="inlineStr">
        <is>
          <t>Gabapentin</t>
        </is>
      </c>
      <c r="I4" s="37" t="inlineStr">
        <is>
          <t>4</t>
        </is>
      </c>
      <c r="J4" s="38"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38" t="n"/>
      <c r="L4" s="39" t="inlineStr">
        <is>
          <t>Epilepsy</t>
        </is>
      </c>
      <c r="M4" s="39" t="inlineStr">
        <is>
          <t>Clinic</t>
        </is>
      </c>
      <c r="N4" s="38" t="inlineStr">
        <is>
          <t>ข้อ 2 Pharma Plus เล่มม่วง (เฉลยข้อ ง)</t>
        </is>
      </c>
      <c r="O4" s="39" t="n"/>
      <c r="P4" s="39" t="n"/>
    </row>
    <row r="5" ht="13.2" customHeight="1" s="49">
      <c r="A5" s="37" t="n">
        <v>3</v>
      </c>
      <c r="B5" s="38" t="inlineStr">
        <is>
          <t>อาการไม่พึงประสงค์ในข้อใดที่สัมพันธ์กับระดับ phenytoin ในกระแสเลือดของผู้ป่วย</t>
        </is>
      </c>
      <c r="C5" s="38" t="n"/>
      <c r="D5" s="38" t="inlineStr">
        <is>
          <t>Gingival hyperplasia</t>
        </is>
      </c>
      <c r="E5" s="38" t="inlineStr">
        <is>
          <t>Hepatitis</t>
        </is>
      </c>
      <c r="F5" s="38" t="inlineStr">
        <is>
          <t>Rash</t>
        </is>
      </c>
      <c r="G5" s="38" t="inlineStr">
        <is>
          <t>Ataxia</t>
        </is>
      </c>
      <c r="H5" s="38" t="inlineStr">
        <is>
          <t>Hyponatremia</t>
        </is>
      </c>
      <c r="I5" s="37" t="inlineStr">
        <is>
          <t>4</t>
        </is>
      </c>
      <c r="J5" s="38"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38" t="n"/>
      <c r="L5" s="39" t="inlineStr">
        <is>
          <t>Epilepsy</t>
        </is>
      </c>
      <c r="M5" s="39" t="inlineStr">
        <is>
          <t>Clinic</t>
        </is>
      </c>
      <c r="N5" s="38" t="inlineStr">
        <is>
          <t>ข้อ 3 Pharma Plus เล่มม่วง (เฉลยข้อ ง)</t>
        </is>
      </c>
      <c r="O5" s="39" t="n"/>
      <c r="P5" s="39" t="n"/>
    </row>
    <row r="6" ht="13.2" customHeight="1" s="49">
      <c r="A6" s="37" t="n">
        <v>4</v>
      </c>
      <c r="B6" s="38" t="inlineStr">
        <is>
          <t>ยากันชักตัวใดมีผลเพิ่มระดับความเข้มข้นของยาซึ่งผ่านกระบวนการเมตาบอลิซึมจากเอนไซม์ตัวเดียวกัน</t>
        </is>
      </c>
      <c r="C6" s="38" t="n"/>
      <c r="D6" s="38" t="inlineStr">
        <is>
          <t>Phenytoin</t>
        </is>
      </c>
      <c r="E6" s="38" t="inlineStr">
        <is>
          <t>Valproate</t>
        </is>
      </c>
      <c r="F6" s="38" t="inlineStr">
        <is>
          <t>Phenobarbital</t>
        </is>
      </c>
      <c r="G6" s="38" t="inlineStr">
        <is>
          <t>Carbamazepine</t>
        </is>
      </c>
      <c r="H6" s="38" t="inlineStr">
        <is>
          <t>Phenobarbital</t>
        </is>
      </c>
      <c r="I6" s="37" t="inlineStr">
        <is>
          <t>2</t>
        </is>
      </c>
      <c r="J6" s="38"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38" t="n"/>
      <c r="L6" s="39" t="inlineStr">
        <is>
          <t>Epilepsy</t>
        </is>
      </c>
      <c r="M6" s="39" t="inlineStr">
        <is>
          <t>Clinic</t>
        </is>
      </c>
      <c r="N6" s="38" t="inlineStr">
        <is>
          <t>ข้อ 4 Pharma Plus เล่มม่วง (เฉลยข้อ ข)</t>
        </is>
      </c>
      <c r="O6" s="39" t="n"/>
      <c r="P6" s="39" t="n"/>
    </row>
    <row r="7" ht="13.2" customHeight="1" s="49">
      <c r="A7" s="37" t="n">
        <v>5</v>
      </c>
      <c r="B7" s="38" t="inlineStr">
        <is>
          <t>ยาในข้อใดหากรับประทานพร้อมกับ phenytoin จะทำให้ phenytoin เพิ่มขึ้น</t>
        </is>
      </c>
      <c r="C7" s="38" t="n"/>
      <c r="D7" s="38" t="inlineStr">
        <is>
          <t>Erythromycin</t>
        </is>
      </c>
      <c r="E7" s="38" t="inlineStr">
        <is>
          <t>Cimetidine</t>
        </is>
      </c>
      <c r="F7" s="38" t="inlineStr">
        <is>
          <t>Conjugated estrogen</t>
        </is>
      </c>
      <c r="G7" s="38" t="inlineStr">
        <is>
          <t>Furosemide</t>
        </is>
      </c>
      <c r="H7" s="38" t="inlineStr">
        <is>
          <t>Thiazide</t>
        </is>
      </c>
      <c r="I7" s="37" t="inlineStr">
        <is>
          <t>2</t>
        </is>
      </c>
      <c r="J7" s="38"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38" t="n"/>
      <c r="L7" s="39" t="inlineStr">
        <is>
          <t>Epilepsy</t>
        </is>
      </c>
      <c r="M7" s="39" t="inlineStr">
        <is>
          <t>Clinic</t>
        </is>
      </c>
      <c r="N7" s="38" t="inlineStr">
        <is>
          <t>ข้อ 5 Pharma Plus เล่มม่วง (เฉลยข้อ ข)</t>
        </is>
      </c>
      <c r="O7" s="39" t="n"/>
      <c r="P7" s="39" t="n"/>
    </row>
    <row r="8" ht="13.2" customHeight="1" s="49">
      <c r="A8" s="37" t="n">
        <v>6</v>
      </c>
      <c r="B8" s="3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38" t="n"/>
      <c r="D8" s="38" t="inlineStr">
        <is>
          <t>Migraine headache</t>
        </is>
      </c>
      <c r="E8" s="38" t="inlineStr">
        <is>
          <t>Tension headache</t>
        </is>
      </c>
      <c r="F8" s="38" t="inlineStr">
        <is>
          <t>Cluster headache</t>
        </is>
      </c>
      <c r="G8" s="38" t="inlineStr">
        <is>
          <t>Trauma headache</t>
        </is>
      </c>
      <c r="H8" s="38" t="inlineStr">
        <is>
          <t>Hypertension</t>
        </is>
      </c>
      <c r="I8" s="37" t="inlineStr">
        <is>
          <t>1</t>
        </is>
      </c>
      <c r="J8" s="38" t="inlineStr">
        <is>
          <t>✅ คำตอบที่ถูกต้อง: ข้อ ก. Migraine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38" t="n"/>
      <c r="L8" s="39" t="inlineStr">
        <is>
          <t>Headache</t>
        </is>
      </c>
      <c r="M8" s="39" t="inlineStr">
        <is>
          <t>Clinic</t>
        </is>
      </c>
      <c r="N8" s="38" t="inlineStr">
        <is>
          <t>ข้อ 6 Pharma Plus เล่มม่วง (เฉลยข้อ ก)</t>
        </is>
      </c>
      <c r="O8" s="39" t="n"/>
      <c r="P8" s="39" t="n"/>
    </row>
    <row r="9" ht="13.2" customHeight="1" s="49">
      <c r="A9" s="37" t="n">
        <v>7</v>
      </c>
      <c r="B9" s="3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38" t="n"/>
      <c r="D9" s="38" t="inlineStr">
        <is>
          <t>Methyl ergotamine</t>
        </is>
      </c>
      <c r="E9" s="38" t="inlineStr">
        <is>
          <t>Sumatriptan</t>
        </is>
      </c>
      <c r="F9" s="38" t="inlineStr">
        <is>
          <t>Amitriptyline</t>
        </is>
      </c>
      <c r="G9" s="38" t="inlineStr">
        <is>
          <t>Naproxen</t>
        </is>
      </c>
      <c r="H9" s="38" t="inlineStr">
        <is>
          <t>Verapamil</t>
        </is>
      </c>
      <c r="I9" s="37" t="inlineStr">
        <is>
          <t>2</t>
        </is>
      </c>
      <c r="J9" s="38" t="inlineStr">
        <is>
          <t>✅ คำตอบที่ถูกต้อง: ข้อ ข. Sumatriptan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38" t="n"/>
      <c r="L9" s="39" t="inlineStr">
        <is>
          <t>Headache</t>
        </is>
      </c>
      <c r="M9" s="39" t="inlineStr">
        <is>
          <t>Clinic</t>
        </is>
      </c>
      <c r="N9" s="38" t="inlineStr">
        <is>
          <t>ข้อ 7 Pharma Plus เล่มม่วง (เฉลยข้อ ข)</t>
        </is>
      </c>
      <c r="O9" s="39" t="n"/>
      <c r="P9" s="39" t="n"/>
    </row>
    <row r="10" ht="13.2" customHeight="1" s="49">
      <c r="A10" s="37" t="n">
        <v>8</v>
      </c>
      <c r="B10" s="38"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38" t="n"/>
      <c r="D10" s="38" t="inlineStr">
        <is>
          <t>ขนาดเริ่มต้นคือ 1-2 เม็ด รับประทานเมื่อมีอาการ</t>
        </is>
      </c>
      <c r="E10" s="38" t="inlineStr">
        <is>
          <t>รับประทานยาซ้ำได้เมื่ออาการไม่ดีขึ้นภายใน 30 นาที</t>
        </is>
      </c>
      <c r="F10" s="38" t="inlineStr">
        <is>
          <t>ถ้ามีอาการชาที่ปลายมือปลายเท้าให้หยุดยา</t>
        </is>
      </c>
      <c r="G10" s="38" t="inlineStr">
        <is>
          <t>ไม่ควรรับประทานยาเกิน 6 เม็ด ต่อวัน</t>
        </is>
      </c>
      <c r="H10" s="38" t="inlineStr">
        <is>
          <t>ไม่มีข้อใดผิด</t>
        </is>
      </c>
      <c r="I10" s="37" t="n">
        <v>5</v>
      </c>
      <c r="J10" s="38"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38" t="n"/>
      <c r="L10" s="39" t="inlineStr">
        <is>
          <t>Headache</t>
        </is>
      </c>
      <c r="M10" s="39" t="inlineStr">
        <is>
          <t>Clinic</t>
        </is>
      </c>
      <c r="N10" s="38" t="inlineStr">
        <is>
          <t>ข้อ 8 Pharma Plus เล่มม่วง (เฉลยข้อ ก)</t>
        </is>
      </c>
      <c r="O10" s="39" t="n"/>
      <c r="P10" s="39" t="n"/>
    </row>
    <row r="11" ht="13.2" customHeight="1" s="49">
      <c r="A11" s="37" t="n">
        <v>9</v>
      </c>
      <c r="B11" s="38"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38" t="n"/>
      <c r="D11" s="38" t="inlineStr">
        <is>
          <t>Absorption</t>
        </is>
      </c>
      <c r="E11" s="38" t="inlineStr">
        <is>
          <t>Distribution</t>
        </is>
      </c>
      <c r="F11" s="38" t="inlineStr">
        <is>
          <t>Biotransformation</t>
        </is>
      </c>
      <c r="G11" s="38" t="inlineStr">
        <is>
          <t>Elimination</t>
        </is>
      </c>
      <c r="H11" s="38" t="inlineStr">
        <is>
          <t>Excretion</t>
        </is>
      </c>
      <c r="I11" s="37" t="inlineStr">
        <is>
          <t>3</t>
        </is>
      </c>
      <c r="J11" s="38" t="inlineStr">
        <is>
          <t>✅ คำตอบที่ถูกต้อง: ข้อ ค. Biotransformation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38" t="n"/>
      <c r="L11" s="39" t="inlineStr">
        <is>
          <t>Headache</t>
        </is>
      </c>
      <c r="M11" s="39" t="inlineStr">
        <is>
          <t>Clinic</t>
        </is>
      </c>
      <c r="N11" s="38" t="inlineStr">
        <is>
          <t>ข้อ 9 Pharma Plus เล่มม่วง (เฉลยข้อ ค)</t>
        </is>
      </c>
      <c r="O11" s="39" t="n"/>
      <c r="P11" s="39" t="n"/>
    </row>
    <row r="12" ht="13.2" customHeight="1" s="49">
      <c r="A12" s="37" t="n">
        <v>10</v>
      </c>
      <c r="B12" s="38"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38" t="n"/>
      <c r="D12" s="38" t="inlineStr">
        <is>
          <t>ผู้ป่วยปวดศีรษะมากกว่า 2-3 ครั้ง/เดือน</t>
        </is>
      </c>
      <c r="E12" s="38" t="inlineStr">
        <is>
          <t>อาการปวดศีรษะค่อนข้างรุนแรง</t>
        </is>
      </c>
      <c r="F12" s="38" t="inlineStr">
        <is>
          <t>ผู้ป่วยมีอาการปวดนาน 12 ชม. และอายุที่เป็นครั้งแรกมากกว่า 55 ปี</t>
        </is>
      </c>
      <c r="G12" s="38" t="inlineStr">
        <is>
          <t>ผู้ป่วยทนต่ออาการไม่พึงประสงค์ของยาบรรเทาการปวดศีรษะไม่ได้</t>
        </is>
      </c>
      <c r="H12" s="38" t="inlineStr">
        <is>
          <t>ระยะเวลาที่จะมีอาการปวดศีรษะสามารถคาดการณ์ล่วงหน้าได้</t>
        </is>
      </c>
      <c r="I12" s="37" t="inlineStr">
        <is>
          <t>4</t>
        </is>
      </c>
      <c r="J12" s="38" t="inlineStr">
        <is>
          <t>✅ คำตอบที่ถูกต้อง: ข้อ ง. ผู้ป่วยทนต่ออาการไม่พึงประสงค์ของยาบรรเทาการปวดศีรษะไม่ได้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8" t="n"/>
      <c r="L12" s="39" t="inlineStr">
        <is>
          <t>Headache</t>
        </is>
      </c>
      <c r="M12" s="39" t="inlineStr">
        <is>
          <t>Clinic</t>
        </is>
      </c>
      <c r="N12" s="38" t="inlineStr">
        <is>
          <t>ข้อ 10 Pharma Plus เล่มม่วง (เฉลยข้อ ง)</t>
        </is>
      </c>
      <c r="O12" s="39" t="n"/>
      <c r="P12" s="39" t="n"/>
    </row>
    <row r="13" ht="13.2" customHeight="1" s="49">
      <c r="A13" s="37" t="n">
        <v>11</v>
      </c>
      <c r="B13" s="38"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38" t="n"/>
      <c r="D13" s="38" t="inlineStr">
        <is>
          <t>Indomethacin</t>
        </is>
      </c>
      <c r="E13" s="38" t="inlineStr">
        <is>
          <t>Ergotamine</t>
        </is>
      </c>
      <c r="F13" s="38" t="inlineStr">
        <is>
          <t>Sumatriptan</t>
        </is>
      </c>
      <c r="G13" s="38" t="inlineStr">
        <is>
          <t>Propranolol</t>
        </is>
      </c>
      <c r="H13" s="38" t="inlineStr">
        <is>
          <t>Verapamil</t>
        </is>
      </c>
      <c r="I13" s="37" t="inlineStr">
        <is>
          <t>4</t>
        </is>
      </c>
      <c r="J13" s="38" t="inlineStr">
        <is>
          <t>✅ คำตอบที่ถูกต้อง: ข้อ ง. Propranolol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38" t="n"/>
      <c r="L13" s="39" t="inlineStr">
        <is>
          <t>Headache</t>
        </is>
      </c>
      <c r="M13" s="39" t="inlineStr">
        <is>
          <t>Clinic</t>
        </is>
      </c>
      <c r="N13" s="38" t="inlineStr">
        <is>
          <t>ข้อ 11 Pharma Plus เล่มม่วง (เฉลยข้อ ง)</t>
        </is>
      </c>
      <c r="O13" s="39" t="n"/>
      <c r="P13" s="39" t="n"/>
    </row>
    <row r="14" ht="13.2" customHeight="1" s="49">
      <c r="A14" s="37" t="n">
        <v>12</v>
      </c>
      <c r="B14" s="38" t="inlineStr">
        <is>
          <t>การใช้ยาป้องกันอาการปวดศีรษะของผู้ป่วยรายนี้ ควรได้รับ</t>
        </is>
      </c>
      <c r="C14" s="38" t="n"/>
      <c r="D14" s="38" t="inlineStr">
        <is>
          <t>อย่างน้อย 6 เดือน หลังจากการปวดศีรษะครั้งสุดท้าย</t>
        </is>
      </c>
      <c r="E14" s="38" t="inlineStr">
        <is>
          <t>อย่างน้อย 6 เดือน หลังจากความถี่และอาการปวดศีรษะลดลง</t>
        </is>
      </c>
      <c r="F14" s="38" t="inlineStr">
        <is>
          <t>กินยาต่อไปจนกว่าผู้ป่วยจะทนอาการไม่พึงประสงค์ไม่ได้</t>
        </is>
      </c>
      <c r="G14" s="38" t="inlineStr">
        <is>
          <t>กินยาเดือนเว้นเดือน จนกว่าจะไม่มีอาการ</t>
        </is>
      </c>
      <c r="H14" s="38" t="inlineStr">
        <is>
          <t>กินได้ตลอดไป</t>
        </is>
      </c>
      <c r="I14" s="37" t="inlineStr">
        <is>
          <t>2</t>
        </is>
      </c>
      <c r="J14" s="38" t="inlineStr">
        <is>
          <t>✅ คำตอบที่ถูกต้อง: ข้อ ข. อย่างน้อย 6 เดือน หลังจากความถี่และอาการปวดศีรษะลดลง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8" t="n"/>
      <c r="L14" s="39" t="inlineStr">
        <is>
          <t>Headache</t>
        </is>
      </c>
      <c r="M14" s="39" t="inlineStr">
        <is>
          <t>Clinic</t>
        </is>
      </c>
      <c r="N14" s="38" t="inlineStr">
        <is>
          <t>ข้อ 12 Pharma Plus เล่มม่วง (เฉลยข้อ ข)</t>
        </is>
      </c>
      <c r="O14" s="39" t="n"/>
      <c r="P14" s="39" t="n"/>
    </row>
    <row r="15" ht="13.2" customHeight="1" s="49">
      <c r="A15" s="37" t="n">
        <v>13</v>
      </c>
      <c r="B15" s="38" t="inlineStr">
        <is>
          <t>ยาในข้อใดไม่ควรใช้ป้องกันอาการปวดศีรษะในผู้ป่วยที่มีอาการ</t>
        </is>
      </c>
      <c r="C15" s="38" t="n"/>
      <c r="D15" s="38" t="inlineStr">
        <is>
          <t>Amitriptyline</t>
        </is>
      </c>
      <c r="E15" s="38" t="inlineStr">
        <is>
          <t>Fluoxetine</t>
        </is>
      </c>
      <c r="F15" s="38" t="inlineStr">
        <is>
          <t>Propranolol</t>
        </is>
      </c>
      <c r="G15" s="38" t="inlineStr">
        <is>
          <t>Diltiazem</t>
        </is>
      </c>
      <c r="H15" s="38" t="inlineStr">
        <is>
          <t>Gabapentin</t>
        </is>
      </c>
      <c r="I15" s="37" t="inlineStr">
        <is>
          <t>2</t>
        </is>
      </c>
      <c r="J15" s="38" t="inlineStr">
        <is>
          <t>✅ คำตอบที่ถูกต้อง: ข้อ ข. Fluoxetine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38" t="n"/>
      <c r="L15" s="39" t="inlineStr">
        <is>
          <t>Headache</t>
        </is>
      </c>
      <c r="M15" s="39" t="inlineStr">
        <is>
          <t>Clinic</t>
        </is>
      </c>
      <c r="N15" s="38" t="inlineStr">
        <is>
          <t>ข้อ 13 Pharma Plus เล่มม่วง (เฉลยข้อ ข ง)</t>
        </is>
      </c>
      <c r="O15" s="39" t="n"/>
      <c r="P15" s="39" t="n"/>
    </row>
    <row r="16" ht="13.2" customHeight="1" s="49">
      <c r="A16" s="37" t="n">
        <v>14</v>
      </c>
      <c r="B16" s="38"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38" t="n"/>
      <c r="D16" s="38" t="inlineStr">
        <is>
          <t>Migraine with aura</t>
        </is>
      </c>
      <c r="E16" s="38" t="inlineStr">
        <is>
          <t>Migraine without aura</t>
        </is>
      </c>
      <c r="F16" s="38" t="inlineStr">
        <is>
          <t>Tension</t>
        </is>
      </c>
      <c r="G16" s="38" t="inlineStr">
        <is>
          <t>Cluster</t>
        </is>
      </c>
      <c r="H16" s="38" t="inlineStr">
        <is>
          <t>Traumatic</t>
        </is>
      </c>
      <c r="I16" s="37" t="inlineStr">
        <is>
          <t>1</t>
        </is>
      </c>
      <c r="J16" s="38" t="inlineStr">
        <is>
          <t>✅ คำตอบที่ถูกต้อง: ข้อ ก. Migraine with aura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8" t="n"/>
      <c r="L16" s="39" t="inlineStr">
        <is>
          <t>Headache</t>
        </is>
      </c>
      <c r="M16" s="39" t="inlineStr">
        <is>
          <t>Clinic</t>
        </is>
      </c>
      <c r="N16" s="38" t="inlineStr">
        <is>
          <t>ข้อ 14 Pharma Plus เล่มม่วง (เฉลยข้อ ก)</t>
        </is>
      </c>
      <c r="O16" s="39" t="n"/>
      <c r="P16" s="39" t="n"/>
    </row>
    <row r="17" ht="13.2" customHeight="1" s="49">
      <c r="A17" s="37" t="n">
        <v>15</v>
      </c>
      <c r="B17" s="38"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38" t="n"/>
      <c r="D17" s="38" t="inlineStr">
        <is>
          <t>เนื่องจากผู้ป่วยรายนี้มีอาการคลื่นไส้อาเจียนร่วมด้วย</t>
        </is>
      </c>
      <c r="E17" s="38" t="inlineStr">
        <is>
          <t>ป้องกันการเกิดอาการปวดศีรษะซ้ำ</t>
        </is>
      </c>
      <c r="F17" s="38" t="inlineStr">
        <is>
          <t>ลดผลข้างเคียงจากยา cafergot</t>
        </is>
      </c>
      <c r="G17" s="38" t="inlineStr">
        <is>
          <t>ก และ ข ถูก</t>
        </is>
      </c>
      <c r="H17" s="38" t="inlineStr">
        <is>
          <t>ก และ ค ถูก</t>
        </is>
      </c>
      <c r="I17" s="37" t="inlineStr">
        <is>
          <t>5</t>
        </is>
      </c>
      <c r="J17" s="38" t="inlineStr">
        <is>
          <t>✅ คำตอบที่ถูกต้อง: ข้อ ข. ปวดศีรษะแบบไมเกรน (Migraine headache)
💡 Background: การวินิจฉัยแยกโรคปวดศีรษะปฐมภูมิ (Primary headache disorders) ตามเกณฑ์ ICHD-3
🎯 ทำไมข้อนี้ถึงถูก: หญิงวัยเจริญพันธุ์ที่มาด้วยอาการปวดศีรษะข้างเดียวแบบตุบๆ (Pulsatile / Throbbing) ปวดรุนแรงปานกลางถึงมาก ร่วมกับอาการคลื่นไส้ ไวต่อแสง (Photophobia) หรือเสียง (Phonophobia) ตรงตามเกณฑ์การวินิจฉัยโรคไมเกรน
🔍 ข้ออื่นผิดเพราะอะไร:
- ข้อ ก. Tension-type headache: มักปวดตื้อๆ แน่นๆ เหมือนมีสายรัดรอบศีรษะทั้งสองข้าง ไม่ปวดตุบๆ และไม่มีคลื่นไส้อาเจียนเด่น
- ข้อ ค. Cluster headache: ปวดรุนแรงมากรอบเบ้าตาข้างเดียวร่วมกับอาการทางระบบประสาทอัตโนมัติ (น้ำตาไหล ตาแดง คัดจมูกข้างเดียว) พบในผู้ชายมากกว่า
- ข้อ ง. Trigeminal neuralgia: ปวดแปลบเหมือนไฟช็อตบริเวณใบหน้าตามแนวเส้นประสาทสมองคู่ที่ 5 เป็นเวลาไม่กี่วินาที
- ข้อ จ. Sinusitis headache: ปวดหน่วงบริเวณไซนัส (หน้าผาก โหนกแก้ม) มีน้ำมูกข้นเขียวและมีไข้ร่วมด้วย
📖 Guideline อ้างอิง: แนวทางเวชปฏิบัติการรักษาโรคปวดศีรษะไมเกรนในประเทศไทย พ.ศ. 2562 (สมาคมประสาทวิทยาแห่งประเทศไทย)
📌 จุดจำก่อนสอบ: Migraine: ปวดข้างเดียว, ปวดตุบๆ (throbbing), ปานกลาง-รุนแรง, แย่ลงเมื่อเคลื่อนไหว, มีคลื่นไส้/photophobia/phonophobia</t>
        </is>
      </c>
      <c r="K17" s="38" t="n"/>
      <c r="L17" s="39" t="inlineStr">
        <is>
          <t>Pain management</t>
        </is>
      </c>
      <c r="M17" s="39" t="inlineStr">
        <is>
          <t>Clinic</t>
        </is>
      </c>
      <c r="N17" s="38" t="inlineStr">
        <is>
          <t>ข้อ 15 Pharma Plus เล่มม่วง (เฉลยข้อ จ)</t>
        </is>
      </c>
      <c r="O17" s="39" t="n"/>
      <c r="P17" s="39" t="n"/>
    </row>
    <row r="18" ht="13.2" customHeight="1" s="49">
      <c r="A18" s="37" t="n">
        <v>16</v>
      </c>
      <c r="B18" s="38"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38" t="n"/>
      <c r="D18" s="38" t="inlineStr">
        <is>
          <t>Flunarizine</t>
        </is>
      </c>
      <c r="E18" s="38" t="inlineStr">
        <is>
          <t>Ibuprofen</t>
        </is>
      </c>
      <c r="F18" s="38" t="inlineStr">
        <is>
          <t>Cafergot</t>
        </is>
      </c>
      <c r="G18" s="38" t="inlineStr">
        <is>
          <t>Nitrate</t>
        </is>
      </c>
      <c r="H18" s="38" t="inlineStr">
        <is>
          <t>Sumatriptan</t>
        </is>
      </c>
      <c r="I18" s="37" t="inlineStr">
        <is>
          <t>1</t>
        </is>
      </c>
      <c r="J18" s="38" t="inlineStr">
        <is>
          <t>✅ คำตอบที่ถูกต้อง: ข้อ ง. Sumatriptan หรือ Zolmitriptan ชนิดรับประทาน
💡 Background: การรักษาอาการปวดศีรษะไมเกรนกำเริบเฉียบพลัน (Acute migraine attack)
🎯 ทำไมข้อนี้ถึงถูก: ในผู้ป่วยที่มีอาการปวดไมเกรนระดับปานกลางถึงรุนแรงที่ไม่ตอบสนองต่อยาแก้ปวดทั่วไป ยาจำเพาะกลุ่ม Triptans (5-HT1B/1D receptor agonists) เช่น Sumatriptan จัดเป็นยาทางเลือกแรกในการระงับอาการปวดเฉียบพลัน
🔍 ข้ออื่นผิดเพราะอะไร:
- ข้อ ก. Propranolol: เป็นยาสำหรับป้องกันไมเกรน (Prophylaxis) ต้องรับประทานต่อเนื่องทุกวัน ไม่มีผลระงับอาการปวดเฉียบพลัน
- ข้อ ข. Amitriptyline: เป็นยาป้องกันไมเกรนกลุ่ม TCA ไม่มีฤทธิ์แก้ปวดเฉียบพลัน
- ข้อ ค. Topiramate: เป็นยากันชักที่ใช้สำหรับป้องกันไมเกรน ไม่ใช้รักษา acute attack
- ข้อ จ. Flunarizine: เป็น Calcium channel blocker สำหรับป้องกันไมเกรนระยะยาว
📖 Guideline อ้างอิง: 2021 American Headache Society (AHS) Consensus Statement on the Treatment of Migraine
📌 จุดจำก่อนสอบ: Acute treatment = NSAIDs (mild-moderate), Triptans (moderate-severe); Prophylaxis = Beta-blockers, Amitriptyline, Topiramate, Flunarizine</t>
        </is>
      </c>
      <c r="K18" s="38" t="n"/>
      <c r="L18" s="39" t="inlineStr">
        <is>
          <t>Pain management</t>
        </is>
      </c>
      <c r="M18" s="39" t="inlineStr">
        <is>
          <t>Clinic</t>
        </is>
      </c>
      <c r="N18" s="38" t="inlineStr">
        <is>
          <t>ข้อ 16 Pharma Plus เล่มม่วง (เฉลยข้อ ก)</t>
        </is>
      </c>
      <c r="O18" s="39" t="n"/>
      <c r="P18" s="39" t="n"/>
    </row>
    <row r="19" ht="13.2" customHeight="1" s="49">
      <c r="A19" s="37" t="n">
        <v>17</v>
      </c>
      <c r="B19" s="38" t="inlineStr">
        <is>
          <t>ยาใดต่อไปนี้ไม่จัดเป็นยาป้องกันการเกิดไมเกรน</t>
        </is>
      </c>
      <c r="C19" s="38" t="n"/>
      <c r="D19" s="38" t="inlineStr">
        <is>
          <t>Amitriptyline</t>
        </is>
      </c>
      <c r="E19" s="38" t="inlineStr">
        <is>
          <t>Gabapentin</t>
        </is>
      </c>
      <c r="F19" s="38" t="inlineStr">
        <is>
          <t>Propranolol</t>
        </is>
      </c>
      <c r="G19" s="38" t="inlineStr">
        <is>
          <t>Metoprolol</t>
        </is>
      </c>
      <c r="H19" s="38" t="inlineStr">
        <is>
          <t>ทุกข้อเป็นยาป้องกันไมเกรน</t>
        </is>
      </c>
      <c r="I19" s="37" t="inlineStr">
        <is>
          <t>5</t>
        </is>
      </c>
      <c r="J19" s="38" t="inlineStr">
        <is>
          <t>✅ คำตอบที่ถูกต้อง: ข้อ จ. ทุกข้อเป็นยาป้องกันไมเกรน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38" t="n"/>
      <c r="L19" s="39" t="inlineStr">
        <is>
          <t>Headache</t>
        </is>
      </c>
      <c r="M19" s="39" t="inlineStr">
        <is>
          <t>Clinic</t>
        </is>
      </c>
      <c r="N19" s="38" t="inlineStr">
        <is>
          <t>ข้อ 17 Pharma Plus เล่มม่วง (เฉลยข้อ จ)</t>
        </is>
      </c>
      <c r="O19" s="39" t="n"/>
      <c r="P19" s="39" t="n"/>
    </row>
    <row r="20" ht="13.2" customHeight="1" s="49">
      <c r="A20" s="37" t="n">
        <v>18</v>
      </c>
      <c r="B20" s="38" t="inlineStr">
        <is>
          <t>Ergotamine มี side effect ต่าง ๆ ต่อไปนี้ ยกเว้น</t>
        </is>
      </c>
      <c r="C20" s="38" t="n"/>
      <c r="D20" s="38" t="inlineStr">
        <is>
          <t>Nausea and vomiting</t>
        </is>
      </c>
      <c r="E20" s="38" t="inlineStr">
        <is>
          <t>Weakness in legs</t>
        </is>
      </c>
      <c r="F20" s="38" t="inlineStr">
        <is>
          <t>Angina-like pain</t>
        </is>
      </c>
      <c r="G20" s="38" t="inlineStr">
        <is>
          <t>Hypertension</t>
        </is>
      </c>
      <c r="H20" s="38" t="inlineStr">
        <is>
          <t>Bradycardia</t>
        </is>
      </c>
      <c r="I20" s="37" t="inlineStr">
        <is>
          <t>5</t>
        </is>
      </c>
      <c r="J20" s="38" t="inlineStr">
        <is>
          <t>✅ คำตอบที่ถูกต้อง: ข้อ จ. Bradycardia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8" t="n"/>
      <c r="L20" s="39" t="inlineStr">
        <is>
          <t>Headache</t>
        </is>
      </c>
      <c r="M20" s="39" t="inlineStr">
        <is>
          <t>Clinic</t>
        </is>
      </c>
      <c r="N20" s="38" t="inlineStr">
        <is>
          <t>ข้อ 18 Pharma Plus เล่มม่วง (เฉลยข้อ จ)</t>
        </is>
      </c>
      <c r="O20" s="39" t="n"/>
      <c r="P20" s="39" t="n"/>
    </row>
    <row r="21" ht="13.2" customHeight="1" s="49">
      <c r="A21" s="37" t="n">
        <v>19</v>
      </c>
      <c r="B21" s="38" t="inlineStr">
        <is>
          <t>ข้อความต่อไปนี้เกี่ยวกับ ergotamine ผิด</t>
        </is>
      </c>
      <c r="C21" s="38" t="n"/>
      <c r="D21" s="38" t="inlineStr">
        <is>
          <t>เป็น drug of choice สำหรับระงับอาการ migraine attack</t>
        </is>
      </c>
      <c r="E21" s="38" t="inlineStr">
        <is>
          <t>ถ้าใช้ในขนาดที่มากเกินไปจะก่อให้เกิด gangrene ตามปลายนิ้วมือปลายเท้า</t>
        </is>
      </c>
      <c r="F21" s="38" t="inlineStr">
        <is>
          <t>ถ้าใช้ร่วมกับ selective serotonin receptor agonist เช่น sumatriptan จะให้ผลดียิ่งขึ้น</t>
        </is>
      </c>
      <c r="G21" s="38" t="inlineStr">
        <is>
          <t>ไม่ควรใช้ในสตรีมีครรภ์</t>
        </is>
      </c>
      <c r="H21" s="38" t="inlineStr">
        <is>
          <t>ใช้ไปนาน ๆ อาจติดยาได้ (physical dependence)</t>
        </is>
      </c>
      <c r="I21" s="37" t="inlineStr">
        <is>
          <t>1</t>
        </is>
      </c>
      <c r="J21" s="38" t="inlineStr">
        <is>
          <t>✅ คำตอบที่ถูกต้อง: ข้อ ก. เป็น drug of choice สำหรับระงับอาการ migraine attack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38" t="n"/>
      <c r="L21" s="39" t="inlineStr">
        <is>
          <t>Headache</t>
        </is>
      </c>
      <c r="M21" s="39" t="inlineStr">
        <is>
          <t>Clinic</t>
        </is>
      </c>
      <c r="N21" s="38" t="inlineStr">
        <is>
          <t>ข้อ 19 Pharma Plus เล่มม่วง (เฉลยข้อ ก ค)</t>
        </is>
      </c>
      <c r="O21" s="39" t="n"/>
      <c r="P21" s="39" t="n"/>
    </row>
    <row r="22" ht="13.2" customHeight="1" s="49">
      <c r="A22" s="37" t="n">
        <v>20</v>
      </c>
      <c r="B22" s="38" t="inlineStr">
        <is>
          <t>ข้อใดต่อไปนี้ไม่ใช่อาการของไมเกรน</t>
        </is>
      </c>
      <c r="C22" s="38" t="n"/>
      <c r="D22" s="38" t="inlineStr">
        <is>
          <t>ปวดตามท้ายทอยร้าวไปกลางศีรษะหรือลักษณะคล้ายวิ่งจี๊ดไปมา</t>
        </is>
      </c>
      <c r="E22" s="38" t="inlineStr">
        <is>
          <t>ปวดศีรษะข้างเดียว ปวดตุบๆ</t>
        </is>
      </c>
      <c r="F22" s="38" t="inlineStr">
        <is>
          <t>ปวดตุบ ๆ สลับข้างหรือทั้ง 2 ข้าง และมักมีอาการคลื่นไส้อาเจียนร่วมด้วย</t>
        </is>
      </c>
      <c r="G22" s="38" t="inlineStr">
        <is>
          <t>ก่อนปวดศีรษะมีอาการเห็นภาพผิดปกติ (visual disturbance)</t>
        </is>
      </c>
      <c r="H22" s="38" t="inlineStr">
        <is>
          <t>ก่อนปวดศีรษะอาจมีอาการหงุดหงิด ทนแสงหรือเสียงดังไม่ได้</t>
        </is>
      </c>
      <c r="I22" s="37" t="inlineStr">
        <is>
          <t>1</t>
        </is>
      </c>
      <c r="J22" s="38" t="inlineStr">
        <is>
          <t>✅ คำตอบที่ถูกต้อง: ข้อ ก. ปวดตามท้ายทอยร้าวไปกลางศีรษะหรือลักษณะคล้ายวิ่งจี๊ดไปมา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8" t="n"/>
      <c r="L22" s="39" t="inlineStr">
        <is>
          <t>Headache</t>
        </is>
      </c>
      <c r="M22" s="39" t="inlineStr">
        <is>
          <t>Clinic</t>
        </is>
      </c>
      <c r="N22" s="38" t="inlineStr">
        <is>
          <t>ข้อ 20 Pharma Plus เล่มม่วง (เฉลยข้อ ก)</t>
        </is>
      </c>
      <c r="O22" s="39" t="n"/>
      <c r="P22" s="39" t="n"/>
    </row>
    <row r="23" ht="13.2" customHeight="1" s="49">
      <c r="A23" s="37" t="n">
        <v>21</v>
      </c>
      <c r="B23" s="38" t="inlineStr">
        <is>
          <t>ผู้ป่วยไมเกรนควรหลีกเลี่ยงในการรับประทานสิ่งเหล่านี้ ยกเว้น</t>
        </is>
      </c>
      <c r="C23" s="38" t="n"/>
      <c r="D23" s="38" t="inlineStr">
        <is>
          <t>เนยแข็ง</t>
        </is>
      </c>
      <c r="E23" s="38" t="inlineStr">
        <is>
          <t>ช็อกโกแลต</t>
        </is>
      </c>
      <c r="F23" s="38" t="inlineStr">
        <is>
          <t>ไวน์แดง</t>
        </is>
      </c>
      <c r="G23" s="38" t="inlineStr">
        <is>
          <t>เบียร์</t>
        </is>
      </c>
      <c r="H23" s="38" t="inlineStr">
        <is>
          <t>นม</t>
        </is>
      </c>
      <c r="I23" s="37" t="inlineStr">
        <is>
          <t>5</t>
        </is>
      </c>
      <c r="J23" s="38" t="inlineStr">
        <is>
          <t>✅ คำตอบที่ถูกต้อง: ข้อ จ. นม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8" t="n"/>
      <c r="L23" s="39" t="inlineStr">
        <is>
          <t>Headache</t>
        </is>
      </c>
      <c r="M23" s="39" t="inlineStr">
        <is>
          <t>Clinic</t>
        </is>
      </c>
      <c r="N23" s="38" t="inlineStr">
        <is>
          <t>ข้อ 21 Pharma Plus เล่มม่วง (เฉลยข้อ จ)</t>
        </is>
      </c>
      <c r="O23" s="39" t="n"/>
      <c r="P23" s="39" t="n"/>
    </row>
    <row r="24" ht="13.2" customHeight="1" s="49">
      <c r="A24" s="37" t="n">
        <v>22</v>
      </c>
      <c r="B24" s="38" t="inlineStr">
        <is>
          <t>Ergotamine มีฤทธิ์อย่างไร</t>
        </is>
      </c>
      <c r="C24" s="38" t="n"/>
      <c r="D24" s="38" t="inlineStr">
        <is>
          <t>ลดการสร้าง prostaglandins</t>
        </is>
      </c>
      <c r="E24" s="38" t="inlineStr">
        <is>
          <t>ทำให้กล้ามเนื้อหลอดเลือดหดตัว</t>
        </is>
      </c>
      <c r="F24" s="38" t="inlineStr">
        <is>
          <t>ทำให้เลือดไปเลี้ยงสมองมากขึ้น</t>
        </is>
      </c>
      <c r="G24" s="38" t="inlineStr">
        <is>
          <t>ทำให้หลอดเลือดคลายตัว</t>
        </is>
      </c>
      <c r="H24" s="38" t="inlineStr">
        <is>
          <t>ทำให้กล้ามเนื้อคลายตัว</t>
        </is>
      </c>
      <c r="I24" s="37" t="inlineStr">
        <is>
          <t>2</t>
        </is>
      </c>
      <c r="J24" s="38" t="inlineStr">
        <is>
          <t>✅ คำตอบที่ถูกต้อง: ข้อ ข. ทำให้กล้ามเนื้อหลอดเลือดหดตัว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38" t="n"/>
      <c r="L24" s="39" t="inlineStr">
        <is>
          <t>Headache</t>
        </is>
      </c>
      <c r="M24" s="39" t="inlineStr">
        <is>
          <t>Clinic</t>
        </is>
      </c>
      <c r="N24" s="38" t="inlineStr">
        <is>
          <t>ข้อ 22 Pharma Plus เล่มม่วง (เฉลยข้อ ข)</t>
        </is>
      </c>
      <c r="O24" s="39" t="n"/>
      <c r="P24" s="39" t="n"/>
    </row>
    <row r="25" ht="13.2" customHeight="1" s="49">
      <c r="A25" s="37" t="n">
        <v>23</v>
      </c>
      <c r="B25" s="38" t="inlineStr">
        <is>
          <t>ผู้ป่วยหญิงอายุ 76 ปี เป็นโรคพาร์กินสัน แพทย์จ่ายยา 1 ตัว ได้แก่ L-dopa/Benserazide 25/100 mg
Benserazide ถูกเติมลงไปใน levodopa เพื่ออะไร</t>
        </is>
      </c>
      <c r="C25" s="38" t="n"/>
      <c r="D25" s="38" t="inlineStr">
        <is>
          <t>เพิ่มอาการข้างเคียงที่จะเกิดที่ peripheral</t>
        </is>
      </c>
      <c r="E25" s="38" t="inlineStr">
        <is>
          <t>เสริมฤทธิ์กับ levodopa</t>
        </is>
      </c>
      <c r="F25" s="38" t="inlineStr">
        <is>
          <t>ช่วยทำให้มีปริมาณ levodopa ผ่านเข้าสมองมากขึ้น</t>
        </is>
      </c>
      <c r="G25" s="38" t="inlineStr">
        <is>
          <t>ช่วยพา levodopa ผ่าน blood brain barrier</t>
        </is>
      </c>
      <c r="H25" s="38" t="inlineStr">
        <is>
          <t>ยับยั้งการทำลาย levodopa ในสมอง</t>
        </is>
      </c>
      <c r="I25" s="37" t="inlineStr">
        <is>
          <t>2</t>
        </is>
      </c>
      <c r="J25" s="38" t="inlineStr">
        <is>
          <t>✅ คำตอบที่ถูกต้อง: ข้อ ข. เสริมฤทธิ์กับ levodopa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38" t="n"/>
      <c r="L25" s="39" t="inlineStr">
        <is>
          <t>Parkinson disease</t>
        </is>
      </c>
      <c r="M25" s="39" t="inlineStr">
        <is>
          <t>Clinic</t>
        </is>
      </c>
      <c r="N25" s="38" t="inlineStr">
        <is>
          <t>ข้อ 23 Pharma Plus เล่มม่วง (เฉลยข้อ ข ค)</t>
        </is>
      </c>
      <c r="O25" s="39" t="n"/>
      <c r="P25" s="39" t="n"/>
    </row>
    <row r="26" ht="13.2" customHeight="1" s="49">
      <c r="A26" s="37" t="n">
        <v>24</v>
      </c>
      <c r="B26" s="38"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38" t="n"/>
      <c r="D26" s="38" t="inlineStr">
        <is>
          <t>Pergolide</t>
        </is>
      </c>
      <c r="E26" s="38" t="inlineStr">
        <is>
          <t>Selegiline</t>
        </is>
      </c>
      <c r="F26" s="38" t="inlineStr">
        <is>
          <t>Ondansetron</t>
        </is>
      </c>
      <c r="G26" s="38" t="inlineStr">
        <is>
          <t>Carbidopa</t>
        </is>
      </c>
      <c r="H26" s="38" t="inlineStr">
        <is>
          <t>Trihexyphenidyl</t>
        </is>
      </c>
      <c r="I26" s="37" t="inlineStr">
        <is>
          <t>4</t>
        </is>
      </c>
      <c r="J26" s="38" t="inlineStr">
        <is>
          <t>✅ คำตอบที่ถูกต้อง: ข้อ ง. Carbidopa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38" t="n"/>
      <c r="L26" s="39" t="inlineStr">
        <is>
          <t>Parkinson disease</t>
        </is>
      </c>
      <c r="M26" s="39" t="inlineStr">
        <is>
          <t>Clinic</t>
        </is>
      </c>
      <c r="N26" s="38" t="inlineStr">
        <is>
          <t>ข้อ 24 Pharma Plus เล่มม่วง (เฉลยข้อ ง)</t>
        </is>
      </c>
      <c r="O26" s="39" t="n"/>
      <c r="P26" s="39" t="n"/>
    </row>
    <row r="27" ht="13.2" customHeight="1" s="49">
      <c r="A27" s="37" t="n">
        <v>25</v>
      </c>
      <c r="B27" s="38" t="inlineStr">
        <is>
          <t>ผู้ป่วยหญิงอายุ 76 ปี เป็นโรคพาร์กินสัน แพทย์จ่ายยา 1 ตัว ได้แก่ L-dopa/Benserazide 25/100 mg
ข้อใดคือผลข้างเคียงจากการใช้ยา levodopa</t>
        </is>
      </c>
      <c r="C27" s="38" t="n"/>
      <c r="D27" s="38" t="inlineStr">
        <is>
          <t>ความดันต่ำขณะเปลี่ยนท่า</t>
        </is>
      </c>
      <c r="E27" s="38" t="inlineStr">
        <is>
          <t>หัวใจเต้นช้า</t>
        </is>
      </c>
      <c r="F27" s="38" t="inlineStr">
        <is>
          <t>มึนงง</t>
        </is>
      </c>
      <c r="G27" s="38" t="inlineStr">
        <is>
          <t>คลื่นไส้ อาเจียน</t>
        </is>
      </c>
      <c r="H27" s="38" t="inlineStr">
        <is>
          <t>ชาตามปลายนิ้ว ปลายเท้า</t>
        </is>
      </c>
      <c r="I27" s="37" t="inlineStr">
        <is>
          <t>1</t>
        </is>
      </c>
      <c r="J27" s="38" t="inlineStr">
        <is>
          <t>✅ คำตอบที่ถูกต้อง: ข้อ ก. ความดันต่ำขณะเปลี่ยนท่า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38" t="n"/>
      <c r="L27" s="39" t="inlineStr">
        <is>
          <t>Parkinson disease</t>
        </is>
      </c>
      <c r="M27" s="39" t="inlineStr">
        <is>
          <t>Clinic</t>
        </is>
      </c>
      <c r="N27" s="38" t="inlineStr">
        <is>
          <t>ข้อ 25 Pharma Plus เล่มม่วง (เฉลยข้อ ก ง)</t>
        </is>
      </c>
      <c r="O27" s="39" t="n"/>
      <c r="P27" s="39" t="n"/>
    </row>
    <row r="28" ht="13.2" customHeight="1" s="49">
      <c r="A28" s="37" t="n">
        <v>26</v>
      </c>
      <c r="B28" s="38" t="inlineStr">
        <is>
          <t>หากระดับยา levodopa สูงเกินไป จะเกิดอาการใด</t>
        </is>
      </c>
      <c r="C28" s="38" t="n"/>
      <c r="D28" s="38" t="inlineStr">
        <is>
          <t>Rigidity</t>
        </is>
      </c>
      <c r="E28" s="38" t="inlineStr">
        <is>
          <t>Dyskinesia</t>
        </is>
      </c>
      <c r="F28" s="38" t="inlineStr">
        <is>
          <t>Hallucination</t>
        </is>
      </c>
      <c r="G28" s="38" t="inlineStr">
        <is>
          <t>Somnolence</t>
        </is>
      </c>
      <c r="H28" s="38" t="inlineStr">
        <is>
          <t>Gynecomastia</t>
        </is>
      </c>
      <c r="I28" s="37" t="inlineStr">
        <is>
          <t>2</t>
        </is>
      </c>
      <c r="J28" s="38" t="inlineStr">
        <is>
          <t>✅ คำตอบที่ถูกต้อง: ข้อ ข. Dyskinesia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38" t="n"/>
      <c r="L28" s="39" t="inlineStr">
        <is>
          <t>Parkinson disease</t>
        </is>
      </c>
      <c r="M28" s="39" t="inlineStr">
        <is>
          <t>Clinic</t>
        </is>
      </c>
      <c r="N28" s="38" t="inlineStr">
        <is>
          <t>ข้อ 26 Pharma Plus เล่มม่วง (เฉลยข้อ ข ค)</t>
        </is>
      </c>
      <c r="O28" s="39" t="n"/>
      <c r="P28" s="39" t="n"/>
    </row>
    <row r="29" ht="13.2" customHeight="1" s="49">
      <c r="A29" s="37" t="n">
        <v>27</v>
      </c>
      <c r="B29" s="38" t="inlineStr">
        <is>
          <t>ยาในข้อใดไม่ทำให้อาการความจำเสื่อมของผู้ป่วยโรคพาร์กินสันแย่ลง</t>
        </is>
      </c>
      <c r="C29" s="38" t="n"/>
      <c r="D29" s="38" t="inlineStr">
        <is>
          <t>Benztropine</t>
        </is>
      </c>
      <c r="E29" s="38" t="inlineStr">
        <is>
          <t>Amitriptyline</t>
        </is>
      </c>
      <c r="F29" s="38" t="inlineStr">
        <is>
          <t>Domperidone</t>
        </is>
      </c>
      <c r="G29" s="38" t="inlineStr">
        <is>
          <t>Trihexyphenidyl</t>
        </is>
      </c>
      <c r="H29" s="38" t="inlineStr">
        <is>
          <t>Chlorpheniramine</t>
        </is>
      </c>
      <c r="I29" s="37" t="inlineStr">
        <is>
          <t>3</t>
        </is>
      </c>
      <c r="J29" s="38" t="inlineStr">
        <is>
          <t>✅ คำตอบที่ถูกต้อง: ข้อ ค. Domperidone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38" t="n"/>
      <c r="L29" s="39" t="inlineStr">
        <is>
          <t>Parkinson disease</t>
        </is>
      </c>
      <c r="M29" s="39" t="inlineStr">
        <is>
          <t>Clinic</t>
        </is>
      </c>
      <c r="N29" s="38" t="inlineStr">
        <is>
          <t>ข้อ 27 Pharma Plus เล่มม่วง (เฉลยข้อ ค)</t>
        </is>
      </c>
      <c r="O29" s="39" t="n"/>
      <c r="P29" s="39" t="n"/>
    </row>
    <row r="30" ht="13.2" customHeight="1" s="49">
      <c r="A30" s="37" t="n">
        <v>28</v>
      </c>
      <c r="B30" s="38" t="inlineStr">
        <is>
          <t>Benserazide ยับยั้ง enzyme ในข้อใด</t>
        </is>
      </c>
      <c r="C30" s="38" t="n"/>
      <c r="D30" s="38" t="inlineStr">
        <is>
          <t>MAOB</t>
        </is>
      </c>
      <c r="E30" s="38" t="inlineStr">
        <is>
          <t>COMT</t>
        </is>
      </c>
      <c r="F30" s="38" t="inlineStr">
        <is>
          <t>Acetylcholine esterase</t>
        </is>
      </c>
      <c r="G30" s="38" t="inlineStr">
        <is>
          <t>Dopa decarboxylase</t>
        </is>
      </c>
      <c r="H30" s="38" t="inlineStr">
        <is>
          <t>Dopa deaminase</t>
        </is>
      </c>
      <c r="I30" s="37" t="inlineStr">
        <is>
          <t>4</t>
        </is>
      </c>
      <c r="J30" s="38" t="inlineStr">
        <is>
          <t>✅ คำตอบที่ถูกต้อง: ข้อ ง.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38" t="n"/>
      <c r="L30" s="39" t="inlineStr">
        <is>
          <t>Parkinson disease</t>
        </is>
      </c>
      <c r="M30" s="39" t="inlineStr">
        <is>
          <t>Clinic</t>
        </is>
      </c>
      <c r="N30" s="38" t="inlineStr">
        <is>
          <t>ข้อ 28 Pharma Plus เล่มม่วง (เฉลยข้อ ง)</t>
        </is>
      </c>
      <c r="O30" s="39" t="n"/>
      <c r="P30" s="39" t="n"/>
    </row>
    <row r="31" ht="13.2" customHeight="1" s="49">
      <c r="A31" s="37" t="n">
        <v>29</v>
      </c>
      <c r="B31" s="38"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38" t="n"/>
      <c r="D31" s="38" t="inlineStr">
        <is>
          <t>หลังจากเริ่มการรักษาผู้ป่วยได้ 3-5 ปี ผลการรักษาจะลดลง</t>
        </is>
      </c>
      <c r="E31" s="38" t="inlineStr">
        <is>
          <t>ผลการรักษาในแต่ละวันอาจไม่คงที่ (on-off phenomenon)</t>
        </is>
      </c>
      <c r="F31" s="38" t="inlineStr">
        <is>
          <t>ตัวรับ dopamine receptor ในสมองเกิด down regulation ลดจำนวนลง</t>
        </is>
      </c>
      <c r="G31" s="38" t="inlineStr">
        <is>
          <t>Levodopa ซึมผ่าน blood brain barrier เข้าสู่สมองได้ยากขึ้น</t>
        </is>
      </c>
      <c r="H31" s="38" t="inlineStr">
        <is>
          <t>อนุมูลอิสระที่เกิดจากการเมตาบอลิซึมของ levodopa จะทำให้เซลล์ประสาท dopaminergic ที่ nigrostriatal pathway</t>
        </is>
      </c>
      <c r="I31" s="37" t="inlineStr">
        <is>
          <t>4</t>
        </is>
      </c>
      <c r="J31" s="38" t="inlineStr">
        <is>
          <t>✅ คำตอบที่ถูกต้อง: ข้อ ง. Levodopa ซึมผ่าน blood brain barrier เข้าสู่สมองได้ยากขึ้น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38" t="n"/>
      <c r="L31" s="39" t="inlineStr">
        <is>
          <t>Parkinson disease</t>
        </is>
      </c>
      <c r="M31" s="39" t="inlineStr">
        <is>
          <t>Clinic</t>
        </is>
      </c>
      <c r="N31" s="38" t="inlineStr">
        <is>
          <t>ข้อ 29 Pharma Plus เล่มม่วง (เฉลยข้อ ง)</t>
        </is>
      </c>
      <c r="O31" s="39" t="n"/>
      <c r="P31" s="39" t="n"/>
    </row>
    <row r="32" ht="13.2" customHeight="1" s="49">
      <c r="A32" s="37" t="n">
        <v>30</v>
      </c>
      <c r="B32" s="38" t="inlineStr">
        <is>
          <t>การใช้ carbidopa หรือ benserazide ร่วมกับ levodopa ในการรักษา Parkinson's disease มีจุดประสงค์เพื่อ</t>
        </is>
      </c>
      <c r="C32" s="38" t="n"/>
      <c r="D32" s="38" t="inlineStr">
        <is>
          <t>กระตุ้นเอนไซม์ dopa decarboxylase ที่สมอง</t>
        </is>
      </c>
      <c r="E32" s="38" t="inlineStr">
        <is>
          <t>ยับยั้งการเปลี่ยนแปลง Levodopa เป็น dopamine ที่เนื้อเยื่อนอกสมอง</t>
        </is>
      </c>
      <c r="F32" s="38" t="inlineStr">
        <is>
          <t>เพิ่มการดูดซึมของ Levodopa จากทางเดินอาหาร</t>
        </is>
      </c>
      <c r="G32" s="38" t="inlineStr">
        <is>
          <t>ยับยั้งการขับถ่าย Levodopa ออกทางปัสสาวะ</t>
        </is>
      </c>
      <c r="H32" s="38" t="inlineStr">
        <is>
          <t>เพิ่มการซึมผ่านของ dopamine จากเลือดสู่สมอง</t>
        </is>
      </c>
      <c r="I32" s="37" t="inlineStr">
        <is>
          <t>2</t>
        </is>
      </c>
      <c r="J32" s="38" t="inlineStr">
        <is>
          <t>✅ คำตอบที่ถูกต้อง: ข้อ ข. ยับยั้งการเปลี่ยนแปลง Levodopa เป็น dopamine ที่เนื้อเยื่อนอกสมอง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8" t="n"/>
      <c r="L32" s="39" t="inlineStr">
        <is>
          <t>Parkinson disease</t>
        </is>
      </c>
      <c r="M32" s="39" t="inlineStr">
        <is>
          <t>Clinic</t>
        </is>
      </c>
      <c r="N32" s="38" t="inlineStr">
        <is>
          <t>ข้อ 30 Pharma Plus เล่มม่วง (เฉลยข้อ ข)</t>
        </is>
      </c>
      <c r="O32" s="39" t="n"/>
      <c r="P32" s="39" t="n"/>
    </row>
    <row r="33" ht="13.2" customHeight="1" s="49">
      <c r="A33" s="37" t="n">
        <v>31</v>
      </c>
      <c r="B33" s="38"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38" t="n"/>
      <c r="D33" s="38" t="inlineStr">
        <is>
          <t>ป้องกันการเกิดอนุมูลอิสระ ซึ่งมีพิษและเป็นผลพลอยได้จากการออกซิไดซ์ dopamine โดย MAO-B</t>
        </is>
      </c>
      <c r="E33" s="38" t="inlineStr">
        <is>
          <t>กระตุ้นการเจริญของ dopaminergic neurons ใน nigrostriatal pathway</t>
        </is>
      </c>
      <c r="F33" s="38" t="inlineStr">
        <is>
          <t>กระตุ้นการเจริญของ glial cells ในสมอง</t>
        </is>
      </c>
      <c r="G33" s="38" t="inlineStr">
        <is>
          <t>กระตุ้นการสังเคราะห์ nerve growth factor</t>
        </is>
      </c>
      <c r="H33" s="38" t="inlineStr">
        <is>
          <t>กระตุ้นการสังเคราะห์สารสื่อประสาท</t>
        </is>
      </c>
      <c r="I33" s="37" t="inlineStr">
        <is>
          <t>1</t>
        </is>
      </c>
      <c r="J33" s="38" t="inlineStr">
        <is>
          <t>✅ คำตอบที่ถูกต้อง: ข้อ ก. ป้องกันการเกิดอนุมูลอิสระ ซึ่งมีพิษและเป็นผลพลอยได้จากการออกซิไดซ์ dopamine โดย MAO-B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38" t="n"/>
      <c r="L33" s="39" t="inlineStr">
        <is>
          <t>Parkinson disease</t>
        </is>
      </c>
      <c r="M33" s="39" t="inlineStr">
        <is>
          <t>Clinic</t>
        </is>
      </c>
      <c r="N33" s="38" t="inlineStr">
        <is>
          <t>ข้อ 31 Pharma Plus เล่มม่วง (เฉลยข้อ ก)</t>
        </is>
      </c>
      <c r="O33" s="39" t="n"/>
      <c r="P33" s="39" t="n"/>
    </row>
    <row r="34" ht="13.2" customHeight="1" s="49">
      <c r="A34" s="37" t="n">
        <v>32</v>
      </c>
      <c r="B34" s="38" t="inlineStr">
        <is>
          <t>สถานการณ์ที่ 5 ผู้ป่วยชาย อายุ 25 ปี
Dx. Tonic-clonic seizer (first diagnosis)
Rx. Carbamazepine BID 30 F/U 2 wk.
ผู้ป่วยไม่ควรได้รับคำแนะนำใด</t>
        </is>
      </c>
      <c r="C34" s="38" t="n"/>
      <c r="D34" s="38" t="inlineStr">
        <is>
          <t>แนะนำคุมกำเนิด</t>
        </is>
      </c>
      <c r="E34" s="38" t="inlineStr">
        <is>
          <t>ถ้าใช้ยาแล้วเป็นไข้ เจ็บคอ ให้รีบแจ้งแพทย์</t>
        </is>
      </c>
      <c r="F34" s="38" t="inlineStr">
        <is>
          <t>ใช้ยาแล้วหลีกเลี่ยงการสัมผัสแสงแดด</t>
        </is>
      </c>
      <c r="G34" s="38" t="inlineStr">
        <is>
          <t>ใช้ยานี้แล้วสีเล็บและสีผิวจะเปลี่ยน</t>
        </is>
      </c>
      <c r="H34" s="38" t="inlineStr">
        <is>
          <t>ควรหลีกเลี่ยงการซื้อยามารับประทานเอง</t>
        </is>
      </c>
      <c r="I34" s="37" t="inlineStr">
        <is>
          <t>1</t>
        </is>
      </c>
      <c r="J34" s="38"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38" t="n"/>
      <c r="L34" s="39" t="inlineStr">
        <is>
          <t>Epilepsy</t>
        </is>
      </c>
      <c r="M34" s="39" t="inlineStr">
        <is>
          <t>Clinic</t>
        </is>
      </c>
      <c r="N34" s="38" t="inlineStr">
        <is>
          <t>ข้อ 32 Pharma Plus เล่มม่วง (เฉลยข้อ )</t>
        </is>
      </c>
      <c r="O34" s="39" t="n"/>
      <c r="P34" s="39" t="n"/>
    </row>
    <row r="35" ht="13.2" customHeight="1" s="49">
      <c r="A35" s="37" t="n">
        <v>33</v>
      </c>
      <c r="B35" s="38" t="inlineStr">
        <is>
          <t>สถานการณ์ที่ 5 ผู้ป่วยชาย อายุ 25 ปี
Dx. Tonic-clonic seizer (first diagnosis)
Rx. Carbamazepine BID 30 F/U 2 wk.
ระดับยา carbamazepine สามารถเพิ่มได้เมื่อใช้ร่วมกับยาใด</t>
        </is>
      </c>
      <c r="C35" s="38" t="n"/>
      <c r="D35" s="38" t="inlineStr">
        <is>
          <t>Folic acid</t>
        </is>
      </c>
      <c r="E35" s="38" t="inlineStr">
        <is>
          <t>Nevirapine</t>
        </is>
      </c>
      <c r="F35" s="38" t="inlineStr">
        <is>
          <t>Phenytoin</t>
        </is>
      </c>
      <c r="G35" s="38" t="inlineStr">
        <is>
          <t>Clarithromycin</t>
        </is>
      </c>
      <c r="H35" s="38" t="inlineStr">
        <is>
          <t>Mebendazole</t>
        </is>
      </c>
      <c r="I35" s="37" t="inlineStr">
        <is>
          <t>4</t>
        </is>
      </c>
      <c r="J35" s="3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38" t="n"/>
      <c r="L35" s="39" t="inlineStr">
        <is>
          <t>Epilepsy</t>
        </is>
      </c>
      <c r="M35" s="39" t="inlineStr">
        <is>
          <t>Clinic</t>
        </is>
      </c>
      <c r="N35" s="38" t="inlineStr">
        <is>
          <t>ข้อ 33 Pharma Plus เล่มม่วง (เฉลยข้อ ง)</t>
        </is>
      </c>
      <c r="O35" s="39" t="n"/>
      <c r="P35" s="39" t="n"/>
    </row>
    <row r="36" ht="13.2" customHeight="1" s="49">
      <c r="A36" s="37" t="n">
        <v>34</v>
      </c>
      <c r="B36" s="38" t="inlineStr">
        <is>
          <t>ข้อใดคือกลไกการออกฤทธิ์ของ carbamazepine</t>
        </is>
      </c>
      <c r="C36" s="38" t="n"/>
      <c r="D36" s="38" t="inlineStr">
        <is>
          <t>จับกับ sodium channel ที่อยู่ใน inactivated state</t>
        </is>
      </c>
      <c r="E36" s="38" t="inlineStr">
        <is>
          <t>จับกับ T-type calcium channel</t>
        </is>
      </c>
      <c r="F36" s="38" t="inlineStr">
        <is>
          <t>ออกฤทธิ์ต่อ GABA receptor/ chloride-ion pore complex</t>
        </is>
      </c>
      <c r="G36" s="38" t="inlineStr">
        <is>
          <t>ออกฤทธิ์ที่ NMDA receptor</t>
        </is>
      </c>
      <c r="H36" s="38" t="inlineStr">
        <is>
          <t>ออกฤทธิ์ยับยั้ง second messengers</t>
        </is>
      </c>
      <c r="I36" s="37" t="inlineStr">
        <is>
          <t>1</t>
        </is>
      </c>
      <c r="J36" s="38"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38" t="n"/>
      <c r="L36" s="39" t="inlineStr">
        <is>
          <t>Epilepsy</t>
        </is>
      </c>
      <c r="M36" s="39" t="inlineStr">
        <is>
          <t>Clinic</t>
        </is>
      </c>
      <c r="N36" s="38" t="inlineStr">
        <is>
          <t>ข้อ 34 Pharma Plus เล่มม่วง (เฉลยข้อ ก)</t>
        </is>
      </c>
      <c r="O36" s="39" t="n"/>
      <c r="P36" s="39" t="n"/>
    </row>
    <row r="37" ht="13.2" customHeight="1" s="49">
      <c r="A37" s="37" t="n">
        <v>35</v>
      </c>
      <c r="B37" s="38" t="inlineStr">
        <is>
          <t>โรคลมชักมีสาเหตุจากทุกข้อ ยกเว้นข้อใด</t>
        </is>
      </c>
      <c r="C37" s="38" t="n"/>
      <c r="D37" s="38" t="inlineStr">
        <is>
          <t>อุบัติเหตุทางสมอง</t>
        </is>
      </c>
      <c r="E37" s="38" t="inlineStr">
        <is>
          <t>การติดเชื้อในหูชั้นกลาง</t>
        </is>
      </c>
      <c r="F37" s="38" t="inlineStr">
        <is>
          <t>Hypoglycemia</t>
        </is>
      </c>
      <c r="G37" s="38" t="inlineStr">
        <is>
          <t>เนื้องอกในสมอง</t>
        </is>
      </c>
      <c r="H37" s="38" t="inlineStr">
        <is>
          <t>ไข้สูงในเด็ก</t>
        </is>
      </c>
      <c r="I37" s="37" t="inlineStr">
        <is>
          <t>2</t>
        </is>
      </c>
      <c r="J37" s="38"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38" t="n"/>
      <c r="L37" s="39" t="inlineStr">
        <is>
          <t>Epilepsy</t>
        </is>
      </c>
      <c r="M37" s="39" t="inlineStr">
        <is>
          <t>Clinic</t>
        </is>
      </c>
      <c r="N37" s="38" t="inlineStr">
        <is>
          <t>ข้อ 35 Pharma Plus เล่มม่วง (เฉลยข้อ ข)</t>
        </is>
      </c>
      <c r="O37" s="39" t="n"/>
      <c r="P37" s="39" t="n"/>
    </row>
    <row r="38" ht="13.2" customHeight="1" s="49">
      <c r="A38" s="37" t="n">
        <v>36</v>
      </c>
      <c r="B38" s="38" t="inlineStr">
        <is>
          <t>ข้อใดคือข้อบ่งใช้ของ carbamazepine นอกเหนือจากรักษาโรคลมชัก</t>
        </is>
      </c>
      <c r="C38" s="38" t="n"/>
      <c r="D38" s="38" t="inlineStr">
        <is>
          <t>Anxiety</t>
        </is>
      </c>
      <c r="E38" s="38" t="inlineStr">
        <is>
          <t>Muscle relaxant</t>
        </is>
      </c>
      <c r="F38" s="38" t="inlineStr">
        <is>
          <t>Trigeminal neuralgia</t>
        </is>
      </c>
      <c r="G38" s="38" t="inlineStr">
        <is>
          <t>Anti-arrhythmia</t>
        </is>
      </c>
      <c r="H38" s="38" t="inlineStr">
        <is>
          <t>Febrile Seizure</t>
        </is>
      </c>
      <c r="I38" s="37" t="inlineStr">
        <is>
          <t>3</t>
        </is>
      </c>
      <c r="J38" s="3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38" t="n"/>
      <c r="L38" s="39" t="inlineStr">
        <is>
          <t>Epilepsy</t>
        </is>
      </c>
      <c r="M38" s="39" t="inlineStr">
        <is>
          <t>Clinic</t>
        </is>
      </c>
      <c r="N38" s="38" t="inlineStr">
        <is>
          <t>ข้อ 36 Pharma Plus เล่มม่วง (เฉลยข้อ ค)</t>
        </is>
      </c>
      <c r="O38" s="39" t="n"/>
      <c r="P38" s="39" t="n"/>
    </row>
    <row r="39" ht="13.2" customHeight="1" s="49">
      <c r="A39" s="37" t="n">
        <v>37</v>
      </c>
      <c r="B39" s="38"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38" t="n"/>
      <c r="D39" s="38" t="inlineStr">
        <is>
          <t>ซักประวัติเพิ่มเติมพบว่า ผู้ป่วยมีแนวโน้มเครียดง่ายจากการทำงาน จึงให้ยาคลายกังวลและนัดพบในอีก 1 เดือน</t>
        </is>
      </c>
      <c r="E39" s="38" t="inlineStr">
        <is>
          <t>ซักประวัติเพิ่มเติมพบว่ามีสุขภาพอ่อนแอ จึงให้่าวิตามินและนัดมาพบในอีก 1 สัปดาห์</t>
        </is>
      </c>
      <c r="F39" s="38" t="inlineStr">
        <is>
          <t>ให้ยาคลายกล้ามเนื้อเพื่อป้องกันอาการชักเกร็งระหว่างหมดสติ</t>
        </is>
      </c>
      <c r="G39" s="38" t="inlineStr">
        <is>
          <t>ซักประวัติเพิ่มเติมพบว่ามีสุขภาพอ่อนแอ จึงแนะนำให้พักผ่อนให้เพียงพอ</t>
        </is>
      </c>
      <c r="H39" s="38" t="inlineStr">
        <is>
          <t>ซักประวัติเพิ่มเติมและแนะนำให้ไปพบแพทย์</t>
        </is>
      </c>
      <c r="I39" s="37" t="inlineStr">
        <is>
          <t>5</t>
        </is>
      </c>
      <c r="J39" s="38"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38" t="n"/>
      <c r="L39" s="39" t="inlineStr">
        <is>
          <t>Epilepsy</t>
        </is>
      </c>
      <c r="M39" s="39" t="inlineStr">
        <is>
          <t>Clinic</t>
        </is>
      </c>
      <c r="N39" s="38" t="inlineStr">
        <is>
          <t>ข้อ 37 Pharma Plus เล่มม่วง (เฉลยข้อ จ)</t>
        </is>
      </c>
      <c r="O39" s="39" t="n"/>
      <c r="P39" s="39" t="n"/>
    </row>
    <row r="40" ht="13.2" customHeight="1" s="49">
      <c r="A40" s="37" t="n">
        <v>38</v>
      </c>
      <c r="B40" s="38"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38" t="n"/>
      <c r="D40" s="38" t="inlineStr">
        <is>
          <t>Block PTP (post tetanic potentiation)</t>
        </is>
      </c>
      <c r="E40" s="38" t="inlineStr">
        <is>
          <t>Decrease post-synaptic excitation</t>
        </is>
      </c>
      <c r="F40" s="38" t="inlineStr">
        <is>
          <t>Increase GABA activity</t>
        </is>
      </c>
      <c r="G40" s="38" t="inlineStr">
        <is>
          <t>Decrease excitatory neurotransmitter</t>
        </is>
      </c>
      <c r="H40" s="38" t="inlineStr">
        <is>
          <t>Inhibit protein kinase-C</t>
        </is>
      </c>
      <c r="I40" s="37" t="inlineStr">
        <is>
          <t>2</t>
        </is>
      </c>
      <c r="J40" s="38"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38" t="n"/>
      <c r="L40" s="39" t="inlineStr">
        <is>
          <t>Epilepsy</t>
        </is>
      </c>
      <c r="M40" s="39" t="inlineStr">
        <is>
          <t>Clinic</t>
        </is>
      </c>
      <c r="N40" s="38" t="inlineStr">
        <is>
          <t>ข้อ 38 Pharma Plus เล่มม่วง (เฉลยข้อ ข ง)</t>
        </is>
      </c>
      <c r="O40" s="39" t="n"/>
      <c r="P40" s="39" t="n"/>
    </row>
    <row r="41" ht="13.2" customHeight="1" s="49">
      <c r="A41" s="37" t="n">
        <v>39</v>
      </c>
      <c r="B41" s="38"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38" t="n"/>
      <c r="D41" s="38" t="inlineStr">
        <is>
          <t>รับประทานยานี้หลังอาหารทันที</t>
        </is>
      </c>
      <c r="E41" s="38" t="inlineStr">
        <is>
          <t>ดื่มน้ำมาก ๆ หลังรับประทานยา</t>
        </is>
      </c>
      <c r="F41" s="38" t="inlineStr">
        <is>
          <t>เมื่ออาการดีขึ้นสามารถปรับลดขนาดยาได้</t>
        </is>
      </c>
      <c r="G41" s="38" t="inlineStr">
        <is>
          <t>ห้ามรับประทานพร้อมนม</t>
        </is>
      </c>
      <c r="H41" s="38" t="inlineStr">
        <is>
          <t>กินยาติดต่อกันเป็นประจำทุกวัน</t>
        </is>
      </c>
      <c r="I41" s="37" t="inlineStr">
        <is>
          <t>5</t>
        </is>
      </c>
      <c r="J41" s="38"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38" t="n"/>
      <c r="L41" s="39" t="inlineStr">
        <is>
          <t>Epilepsy</t>
        </is>
      </c>
      <c r="M41" s="39" t="inlineStr">
        <is>
          <t>Clinic</t>
        </is>
      </c>
      <c r="N41" s="38" t="inlineStr">
        <is>
          <t>ข้อ 39 Pharma Plus เล่มม่วง (เฉลยข้อ จ)</t>
        </is>
      </c>
      <c r="O41" s="39" t="n"/>
      <c r="P41" s="39" t="n"/>
    </row>
    <row r="42" ht="13.2" customHeight="1" s="49">
      <c r="A42" s="37" t="n">
        <v>40</v>
      </c>
      <c r="B42" s="38"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38" t="n"/>
      <c r="D42" s="38" t="inlineStr">
        <is>
          <t>ค่าครึ่งชีวิตของ phenytoin ยาว</t>
        </is>
      </c>
      <c r="E42" s="38" t="inlineStr">
        <is>
          <t>Phenytoin ถูกกำจัดทางไตน้อยกว่า 5%</t>
        </is>
      </c>
      <c r="F42" s="38" t="inlineStr">
        <is>
          <t>เภสัชจลนศาสตร์ของยาเป็นแบบไม่เป็นเส้นตรง</t>
        </is>
      </c>
      <c r="G42" s="38" t="inlineStr">
        <is>
          <t>ยามีผลต่อเอนไซม์ Cytochrome P450 system</t>
        </is>
      </c>
      <c r="H42" s="38" t="inlineStr">
        <is>
          <t>Phenytoin ไม่เกิด first pass metabolism</t>
        </is>
      </c>
      <c r="I42" s="37" t="inlineStr">
        <is>
          <t>1</t>
        </is>
      </c>
      <c r="J42" s="38"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38" t="n"/>
      <c r="L42" s="39" t="inlineStr">
        <is>
          <t>Epilepsy</t>
        </is>
      </c>
      <c r="M42" s="39" t="inlineStr">
        <is>
          <t>Clinic</t>
        </is>
      </c>
      <c r="N42" s="38" t="inlineStr">
        <is>
          <t>ข้อ 40 Pharma Plus เล่มม่วง (เฉลยข้อ ก)</t>
        </is>
      </c>
      <c r="O42" s="39" t="n"/>
      <c r="P42" s="39" t="n"/>
    </row>
    <row r="43" ht="13.2" customHeight="1" s="49">
      <c r="A43" s="37" t="n">
        <v>41</v>
      </c>
      <c r="B43" s="38" t="inlineStr">
        <is>
          <t>เภสัชจลนศาสตร์ของ phenytoin ที่เป็นแบบไม่เป็นเส้นตรง (non-linear pharmacokinetic) หมายความว่าอย่างไร</t>
        </is>
      </c>
      <c r="C43" s="38" t="n"/>
      <c r="D43" s="38" t="inlineStr">
        <is>
          <t>หาก plot graph ระหว่างขนาดยาและความเข้มข้นไม่มีส่วนที่เป็นเส้นตรง</t>
        </is>
      </c>
      <c r="E43" s="38" t="inlineStr">
        <is>
          <t>ยาถูกกำจัดจากร่างกายได้หลายกลไก</t>
        </is>
      </c>
      <c r="F43" s="38" t="inlineStr">
        <is>
          <t>ขนาดยาที่สูงขึ้น จะได้ฤทธิ์ยาเพิ่มขึ้นน้อยกว่าที่ควรจะเป็น</t>
        </is>
      </c>
      <c r="G43" s="38" t="inlineStr">
        <is>
          <t>ความเข้มข้นของยาในกระแสเลือดที่เพิ่มขึ้นไม่เป็นสัดส่วนโดยตรงกับขนาดยา</t>
        </is>
      </c>
      <c r="H43" s="38" t="inlineStr">
        <is>
          <t>เมื่อขนาดยาที่สูงขึ้น ณ จุดหนึ่ง ความสัมพันธ์ของขนาดยาและความเข้มข้นในกระแสเลือดจะเป็นสัดส่วนผกผัน</t>
        </is>
      </c>
      <c r="I43" s="37" t="inlineStr">
        <is>
          <t>4</t>
        </is>
      </c>
      <c r="J43" s="38"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38" t="n"/>
      <c r="L43" s="39" t="inlineStr">
        <is>
          <t>Epilepsy</t>
        </is>
      </c>
      <c r="M43" s="39" t="inlineStr">
        <is>
          <t>Clinic</t>
        </is>
      </c>
      <c r="N43" s="38" t="inlineStr">
        <is>
          <t>ข้อ 41 Pharma Plus เล่มม่วง (เฉลยข้อ ง)</t>
        </is>
      </c>
      <c r="O43" s="39" t="n"/>
      <c r="P43" s="39" t="n"/>
    </row>
    <row r="44" ht="13.2" customHeight="1" s="49">
      <c r="A44" s="37" t="n">
        <v>42</v>
      </c>
      <c r="B44" s="38" t="inlineStr">
        <is>
          <t>ข้อใดเป็นผลข้างเคียงจากการใช้ phenytoin ติดต่อกันเป็นระยะเวลานาน</t>
        </is>
      </c>
      <c r="C44" s="38" t="n"/>
      <c r="D44" s="38" t="inlineStr">
        <is>
          <t>Gingival hyperplasia</t>
        </is>
      </c>
      <c r="E44" s="38" t="inlineStr">
        <is>
          <t>Ataxia</t>
        </is>
      </c>
      <c r="F44" s="38" t="inlineStr">
        <is>
          <t>Mental retardation</t>
        </is>
      </c>
      <c r="G44" s="38" t="inlineStr">
        <is>
          <t>Blurred vision</t>
        </is>
      </c>
      <c r="H44" s="38" t="inlineStr">
        <is>
          <t>Hyperactivity</t>
        </is>
      </c>
      <c r="I44" s="37" t="inlineStr">
        <is>
          <t>1</t>
        </is>
      </c>
      <c r="J44" s="38"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38" t="n"/>
      <c r="L44" s="39" t="inlineStr">
        <is>
          <t>Epilepsy</t>
        </is>
      </c>
      <c r="M44" s="39" t="inlineStr">
        <is>
          <t>Clinic</t>
        </is>
      </c>
      <c r="N44" s="38" t="inlineStr">
        <is>
          <t>ข้อ 42 Pharma Plus เล่มม่วง (เฉลยข้อ ก)</t>
        </is>
      </c>
      <c r="O44" s="39" t="n"/>
      <c r="P44" s="39" t="n"/>
    </row>
    <row r="45" ht="13.2" customHeight="1" s="49">
      <c r="A45" s="37" t="n">
        <v>43</v>
      </c>
      <c r="B45" s="38"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38" t="n"/>
      <c r="D45" s="38" t="inlineStr">
        <is>
          <t>ควรตรวจสอบอาการเดินเซ (ataxia) ร่วมด้วย</t>
        </is>
      </c>
      <c r="E45" s="38" t="inlineStr">
        <is>
          <t>สอบถามประวัติการใช้ยาของผู้ป่วย</t>
        </is>
      </c>
      <c r="F45" s="38" t="inlineStr">
        <is>
          <t>ตรวจวัดระดับยาในเลือด</t>
        </is>
      </c>
      <c r="G45" s="38" t="inlineStr">
        <is>
          <t>ใช้ diazepam เพื่อควบคุมอาการ nystagmus ก่อนให้การรักษาต่อไป</t>
        </is>
      </c>
      <c r="H45" s="38" t="inlineStr">
        <is>
          <t>ผู้ป่วยควรหยุดยา phenytoin และรอดูอาการ</t>
        </is>
      </c>
      <c r="I45" s="37" t="inlineStr">
        <is>
          <t>4</t>
        </is>
      </c>
      <c r="J45" s="38"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38" t="n"/>
      <c r="L45" s="39" t="inlineStr">
        <is>
          <t>Epilepsy</t>
        </is>
      </c>
      <c r="M45" s="39" t="inlineStr">
        <is>
          <t>Clinic</t>
        </is>
      </c>
      <c r="N45" s="38" t="inlineStr">
        <is>
          <t>ข้อ 43 Pharma Plus เล่มม่วง (เฉลยข้อ ง จ)</t>
        </is>
      </c>
      <c r="O45" s="39" t="n"/>
      <c r="P45" s="39" t="n"/>
    </row>
    <row r="46" ht="13.2" customHeight="1" s="49">
      <c r="A46" s="37" t="n">
        <v>44</v>
      </c>
      <c r="B46" s="38" t="inlineStr">
        <is>
          <t>ข้อใดไม่ถูกต้องเกี่ยวกับหลักการใช้ยากันชัก</t>
        </is>
      </c>
      <c r="C46" s="38" t="n"/>
      <c r="D46" s="38" t="inlineStr">
        <is>
          <t>ควรเริ่มต้นการรักษาด้วยยาทีละตัว (monotherapy)</t>
        </is>
      </c>
      <c r="E46" s="38" t="inlineStr">
        <is>
          <t>ควรเริ่มต้นด้วยขนาดยาต่ำ ๆ แล้วจึงเพิ่มขนาดยาขึ้น</t>
        </is>
      </c>
      <c r="F46" s="38" t="inlineStr">
        <is>
          <t>การตรวจวัดระดับยาในเลือดอาจไม่จำเป็นในทางปฏิบัติ</t>
        </is>
      </c>
      <c r="G46" s="38" t="inlineStr">
        <is>
          <t>ขนาดของยาไม่จำเป็นต้องเท่ากัน (fixed dose) ในผู้ป่วยทุกราย</t>
        </is>
      </c>
      <c r="H46" s="38" t="inlineStr">
        <is>
          <t>ควรเลือกยากันชักชนิดใหม่เช่น gabapentin เป็นอันดับแรกในการรักษาเนื่องจากมีประสิทธิภาพสูง</t>
        </is>
      </c>
      <c r="I46" s="37" t="inlineStr">
        <is>
          <t>5</t>
        </is>
      </c>
      <c r="J46" s="38"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เป็นหลักการสากลที่ถูกต้อง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38" t="n"/>
      <c r="L46" s="39" t="inlineStr">
        <is>
          <t>Epilepsy</t>
        </is>
      </c>
      <c r="M46" s="39" t="inlineStr">
        <is>
          <t>Clinic</t>
        </is>
      </c>
      <c r="N46" s="38" t="inlineStr">
        <is>
          <t>ข้อ 44 Pharma Plus เล่มม่วง (เฉลยข้อ จ)</t>
        </is>
      </c>
      <c r="O46" s="39" t="n"/>
      <c r="P46" s="39" t="n"/>
    </row>
    <row r="47" ht="13.2" customHeight="1" s="49">
      <c r="A47" s="37" t="n">
        <v>45</v>
      </c>
      <c r="B47" s="38" t="inlineStr">
        <is>
          <t>ข้อใดต่อไปนี้คืออาการข้างเคียงที่จะเกิดจากการได้รับยา phenytoin</t>
        </is>
      </c>
      <c r="C47" s="38" t="n"/>
      <c r="D47" s="38" t="inlineStr">
        <is>
          <t>Gum hyperplasia</t>
        </is>
      </c>
      <c r="E47" s="38" t="inlineStr">
        <is>
          <t>Tachycardia</t>
        </is>
      </c>
      <c r="F47" s="38" t="inlineStr">
        <is>
          <t>Dry mouth</t>
        </is>
      </c>
      <c r="G47" s="38" t="inlineStr">
        <is>
          <t>Gastric irritation</t>
        </is>
      </c>
      <c r="H47" s="38" t="inlineStr">
        <is>
          <t>Hair loss</t>
        </is>
      </c>
      <c r="I47" s="37" t="inlineStr">
        <is>
          <t>1</t>
        </is>
      </c>
      <c r="J47" s="38"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38" t="n"/>
      <c r="L47" s="39" t="inlineStr">
        <is>
          <t>Epilepsy</t>
        </is>
      </c>
      <c r="M47" s="39" t="inlineStr">
        <is>
          <t>Clinic</t>
        </is>
      </c>
      <c r="N47" s="38" t="inlineStr">
        <is>
          <t>ข้อ 45 Pharma Plus เล่มม่วง (เฉลยข้อ ก)</t>
        </is>
      </c>
      <c r="O47" s="39" t="n"/>
      <c r="P47" s="39" t="n"/>
    </row>
    <row r="48" ht="13.2" customHeight="1" s="49">
      <c r="A48" s="37" t="n">
        <v>46</v>
      </c>
      <c r="B48" s="38" t="inlineStr">
        <is>
          <t>กลไกการออกฤทธิ์ของ phenobarbital คือข้อใด</t>
        </is>
      </c>
      <c r="C48" s="38" t="n"/>
      <c r="D48" s="38" t="inlineStr">
        <is>
          <t>กระตุ้น Glutamate neurotransmission</t>
        </is>
      </c>
      <c r="E48" s="38" t="inlineStr">
        <is>
          <t>กระตุ้น GABA neurotransmission</t>
        </is>
      </c>
      <c r="F48" s="38" t="inlineStr">
        <is>
          <t>กระตุ้น Serotonin neurotransmission</t>
        </is>
      </c>
      <c r="G48" s="38" t="inlineStr">
        <is>
          <t>ยับยั้ง Dopamine neurotransmission</t>
        </is>
      </c>
      <c r="H48" s="38" t="inlineStr">
        <is>
          <t>ยับยั้ง Norepinephrine neurotransmission</t>
        </is>
      </c>
      <c r="I48" s="37" t="inlineStr">
        <is>
          <t>2</t>
        </is>
      </c>
      <c r="J48" s="38" t="inlineStr">
        <is>
          <t>✅ คำตอบที่ถูกต้อง: ข้อ ข. กระตุ้น GABA neurotransmission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38" t="n"/>
      <c r="L48" s="39" t="inlineStr">
        <is>
          <t>Headache</t>
        </is>
      </c>
      <c r="M48" s="39" t="inlineStr">
        <is>
          <t>Clinic</t>
        </is>
      </c>
      <c r="N48" s="38" t="inlineStr">
        <is>
          <t>ข้อ 46 Pharma Plus เล่มม่วง (เฉลยข้อ ข)</t>
        </is>
      </c>
      <c r="O48" s="39" t="n"/>
      <c r="P48" s="39" t="n"/>
    </row>
    <row r="49" ht="13.2" customHeight="1" s="49">
      <c r="A49" s="37" t="n">
        <v>47</v>
      </c>
      <c r="B49" s="38" t="inlineStr">
        <is>
          <t>Phenobarbital ให้ผลการรักษา epilepsy ชนิดใดได้ดีที่สุด</t>
        </is>
      </c>
      <c r="C49" s="38" t="n"/>
      <c r="D49" s="38" t="inlineStr">
        <is>
          <t>Generalized tonic-clonic (Grand mal) seizure</t>
        </is>
      </c>
      <c r="E49" s="38" t="inlineStr">
        <is>
          <t>Absence (Petit mal) seizure</t>
        </is>
      </c>
      <c r="F49" s="38" t="inlineStr">
        <is>
          <t>Atonic seizure</t>
        </is>
      </c>
      <c r="G49" s="38" t="inlineStr">
        <is>
          <t>Clonic and myoclonic seizure</t>
        </is>
      </c>
      <c r="H49" s="38" t="inlineStr">
        <is>
          <t>Tonic seizure</t>
        </is>
      </c>
      <c r="I49" s="37" t="inlineStr">
        <is>
          <t>1</t>
        </is>
      </c>
      <c r="J49" s="38"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38" t="n"/>
      <c r="L49" s="39" t="inlineStr">
        <is>
          <t>Epilepsy</t>
        </is>
      </c>
      <c r="M49" s="39" t="inlineStr">
        <is>
          <t>Clinic</t>
        </is>
      </c>
      <c r="N49" s="38" t="inlineStr">
        <is>
          <t>ข้อ 47 Pharma Plus เล่มม่วง (เฉลยข้อ ก)</t>
        </is>
      </c>
      <c r="O49" s="39" t="n"/>
      <c r="P49" s="39" t="n"/>
    </row>
    <row r="50" ht="13.2" customHeight="1" s="49">
      <c r="A50" s="37" t="n">
        <v>48</v>
      </c>
      <c r="B50" s="38" t="inlineStr">
        <is>
          <t>Lorazepam มีฤทธิ์ต่าง ๆ ต่อไปนี้ ยกเว้น</t>
        </is>
      </c>
      <c r="C50" s="38" t="n"/>
      <c r="D50" s="38" t="inlineStr">
        <is>
          <t>Hypnotic effect</t>
        </is>
      </c>
      <c r="E50" s="38" t="inlineStr">
        <is>
          <t>Muscle-relaxing effect</t>
        </is>
      </c>
      <c r="F50" s="38" t="inlineStr">
        <is>
          <t>Anticonvulsant effect</t>
        </is>
      </c>
      <c r="G50" s="38" t="inlineStr">
        <is>
          <t>Antianxiety effect</t>
        </is>
      </c>
      <c r="H50" s="38" t="inlineStr">
        <is>
          <t>Antidepressant effect</t>
        </is>
      </c>
      <c r="I50" s="37" t="inlineStr">
        <is>
          <t>5</t>
        </is>
      </c>
      <c r="J50" s="38" t="inlineStr">
        <is>
          <t>✅ คำตอบที่ถูกต้อง: ข้อ จ. Antidepressant effect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8" t="n"/>
      <c r="L50" s="39" t="inlineStr">
        <is>
          <t>Headache</t>
        </is>
      </c>
      <c r="M50" s="39" t="inlineStr">
        <is>
          <t>Clinic</t>
        </is>
      </c>
      <c r="N50" s="38" t="inlineStr">
        <is>
          <t>ข้อ 48 Pharma Plus เล่มม่วง (เฉลยข้อ จ)</t>
        </is>
      </c>
      <c r="O50" s="39" t="n"/>
      <c r="P50" s="39" t="n"/>
    </row>
    <row r="51" ht="13.2" customHeight="1" s="49">
      <c r="A51" s="37" t="n">
        <v>49</v>
      </c>
      <c r="B51" s="38" t="inlineStr">
        <is>
          <t>ข้อความต่อไปนี้ เกี่ยวกับ lorazepam ผิด</t>
        </is>
      </c>
      <c r="C51" s="38" t="n"/>
      <c r="D51" s="38" t="inlineStr">
        <is>
          <t>ออกฤทธิ์โดยการกระตุ้น GABA neurotransmission</t>
        </is>
      </c>
      <c r="E51" s="38" t="inlineStr">
        <is>
          <t>Overdose ของ lorazepam สามารถใช้ flumazenil ซึ่งเป็น antidote รักษาได้</t>
        </is>
      </c>
      <c r="F51" s="38" t="inlineStr">
        <is>
          <t>ถ้าใช้เป็นระยะเวลานานแล้วหยุดยา จะก่อให้เกิด withdrawal symptoms ได้</t>
        </is>
      </c>
      <c r="G51" s="38" t="inlineStr">
        <is>
          <t>เป็น hepatic drug-metabolizing enzyme inducer</t>
        </is>
      </c>
      <c r="H51" s="38" t="inlineStr">
        <is>
          <t>ไม่ก่อให้เกิด hang over effect เหมือน diazepam</t>
        </is>
      </c>
      <c r="I51" s="37" t="inlineStr">
        <is>
          <t>4</t>
        </is>
      </c>
      <c r="J51" s="38" t="inlineStr">
        <is>
          <t>✅ คำตอบที่ถูกต้อง: ข้อ ง. เป็น hepatic drug-metabolizing enzyme inducer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38" t="n"/>
      <c r="L51" s="39" t="inlineStr">
        <is>
          <t>Headache</t>
        </is>
      </c>
      <c r="M51" s="39" t="inlineStr">
        <is>
          <t>Clinic</t>
        </is>
      </c>
      <c r="N51" s="38" t="inlineStr">
        <is>
          <t>ข้อ 49 Pharma Plus เล่มม่วง (เฉลยข้อ ง)</t>
        </is>
      </c>
      <c r="O51" s="39" t="n"/>
      <c r="P51" s="39" t="n"/>
    </row>
    <row r="52" ht="13.2" customHeight="1" s="49">
      <c r="A52" s="37" t="n">
        <v>50</v>
      </c>
      <c r="B52" s="38"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38" t="n"/>
      <c r="D52" s="38" t="inlineStr">
        <is>
          <t>Noradrenergic neurons จาก locus ceruleus ไปยัง cerebral cortex</t>
        </is>
      </c>
      <c r="E52" s="38" t="inlineStr">
        <is>
          <t>Serotoninergic neurons จาก raphe nucleus ไปยัง cerebral cortex</t>
        </is>
      </c>
      <c r="F52" s="38" t="inlineStr">
        <is>
          <t>Cholinergic neurons จาก septum ไปยัง hippocampus</t>
        </is>
      </c>
      <c r="G52" s="38" t="inlineStr">
        <is>
          <t>Dopaminergic neurons จาก midbrain ไปยัง limbic system</t>
        </is>
      </c>
      <c r="H52" s="38" t="inlineStr">
        <is>
          <t>GABAergic neurons จาก striatum ไปยัง substantial nigra</t>
        </is>
      </c>
      <c r="I52" s="37" t="inlineStr">
        <is>
          <t>3</t>
        </is>
      </c>
      <c r="J52" s="38" t="inlineStr">
        <is>
          <t>✅ คำตอบที่ถูกต้อง: ข้อ ก. การสูญเสียเซลล์ประสาท Cholinergic neurons ในสมองส่วน Basal forebrain และ Cortex
💡 Background: พยาธิสรีรวิทยาของโรคอัลไซเมอร์ (Alzheimer's disease) ซึ่งเป็นสาเหตุของภาวะสมองเสื่อมที่พบบ่อยที่สุด
🎯 ทำไมข้อนี้ถึงถูก: สมมติฐานด้านสารสื่อประสาท (Cholinergic hypothesis) ระบุว่าผู้ป่วยอัลไซเมอร์มีการสูญเสียเซลล์ประสาทที่สร้างและหลั่งสารสื่อประสาท Acetylcholine ในบริเวณ Nucleus basalis of Meynert ทำให้ระดับ Acetylcholine ลดลง ส่งผลต่อความจำและการเรียนรู้โดยตรง
🔍 ข้ออื่นผิดเพราะอะไร:
- ข้อ ข. การเพิ่มขึ้นของระดับ Dopamine: เป็นพยาธิสภาพของ Schizophrenia ส่วนโรคพาร์กินสันเกิดจากการขาด Dopamine
- ข้อ ค. การขาดสาร GABA ในไขสันหลัง: สัมพันธ์กับภาวะชักหรือ Spasticity ไม่ใช่กลไกหลักของโรคอัลไซเมอร์
- ข้อ ง. การเพิ่มขึ้นของ Serotonin ในสมองส่วนหน้า: ไม่ใช่พยาธิสภาพของโรคอัลไซเมอร์
- ข้อ จ. การสะสมของ Alpha-synuclein: เป็นลักษณะเด่นของ Parkinson's disease และ Lewy body dementia ไม่ใช่ Classical Alzheimer's
📖 Guideline อ้างอิง: แนวทางเวชปฏิบัติการวินิจฉัยและรักษาภาวะสมองเสื่อม พ.ศ. 2563 (สมาคมประสาทวิทยาแห่งประเทศไทย)
📌 จุดจำก่อนสอบ: Alzheimer's disease พยาธิสรีรวิทยาสำคัญคือ Cholinergic deficit (ขาด Acetylcholine) จึงใช้ยา Acetylcholinesterase inhibitors ในการรักษา</t>
        </is>
      </c>
      <c r="K52" s="38" t="n"/>
      <c r="L52" s="39" t="inlineStr">
        <is>
          <t>Dementia, Alzheimer's</t>
        </is>
      </c>
      <c r="M52" s="39" t="inlineStr">
        <is>
          <t>Clinic</t>
        </is>
      </c>
      <c r="N52" s="38" t="inlineStr">
        <is>
          <t>ข้อ 50 Pharma Plus เล่มม่วง (เฉลยข้อ ค)</t>
        </is>
      </c>
      <c r="O52" s="39" t="n"/>
      <c r="P52" s="39" t="n"/>
    </row>
    <row r="53" ht="13.2" customHeight="1" s="49">
      <c r="A53" s="37" t="n">
        <v>51</v>
      </c>
      <c r="B53" s="38" t="inlineStr">
        <is>
          <t>พยาธิสภาพที่พบในสมองของผู้ป่วย Alzheimer's disease นั้น ได้แก่ลักษณะดังต่อไปนี้</t>
        </is>
      </c>
      <c r="C53" s="38" t="n"/>
      <c r="D53" s="38" t="inlineStr">
        <is>
          <t>ปริมาณ choline ในสมองมากกว่าปกติ</t>
        </is>
      </c>
      <c r="E53" s="38" t="inlineStr">
        <is>
          <t>เนื้อสมองมี neurofibrillary tangles และ senile plaque มากกว่าปกติ</t>
        </is>
      </c>
      <c r="F53" s="38" t="inlineStr">
        <is>
          <t>มี enzyme choline acetyltransferase มากกว่าปกติ</t>
        </is>
      </c>
      <c r="G53" s="38" t="inlineStr">
        <is>
          <t>สมองมีขนาดใหญ่กว่าปกติ</t>
        </is>
      </c>
      <c r="H53" s="38" t="inlineStr">
        <is>
          <t>มีปริมาณ enzyme Monoamine oxidase ในสมองมากกว่าปกติ</t>
        </is>
      </c>
      <c r="I53" s="37" t="inlineStr">
        <is>
          <t>2</t>
        </is>
      </c>
      <c r="J53" s="38" t="inlineStr">
        <is>
          <t>✅ คำตอบที่ถูกต้อง: ข้อ ค. การสะสมของ Amyloid beta plaques (Senile plaques) ภายนอกเซลล์ และ Neurofibrillary tangles (Hyperphosphorylated tau) ภายในเซลล์
💡 Background: พยาธิสภาพทางจุลกายวิภาค (Neuropathological hallmarks) ของโรคอัลไซเมอร์
🎯 ทำไมข้อนี้ถึงถูก: พยาธิสภาพจำเพาะ 2 ประการที่เป็นมาตรฐานการวินิจฉัยอัลไซเมอร์ทางพยาธิวิทยา คือ ก้อนพลัคของโปรตีน Amyloid-beta (A-beta 42) นอกเซลล์ และสายเกลียวโปรตีน Tau ที่มีฟอสเฟตเกิน (Neurofibrillary tangles) ภายในไซโทพลาสซึมของเซลล์ประสาท
🔍 ข้ออื่นผิดเพราะอะไร:
- ข้อ ก. Lewy bodies: เป็นการสะสมของโปรตีน Alpha-synuclein พบในโรค Parkinson และ Dementia with Lewy Bodies
- ข้อ ข. Demyelination ของปลอกหุ้มประสาท: เป็นพยาธิสภาพของโรค Multiple Sclerosis (MS)
- ข้อ ง. Prion plaques: พบในโรค Creutzfeldt-Jakob disease (CJD)
- ข้อ จ. Neurovascular microaneurysm: เป็นพยาธิสภาพของโรคหลอดเลือดสมอง ไม่ใช่โรคอัลไซเมอร์
📖 Guideline อ้างอิง: National Institute on Aging-Alzheimer's Association (NIA-AA) Research Framework
📌 จุดจำก่อนสอบ: พยาธิสภาพของ Alzheimer: นอกเซลล์ = Amyloid-beta plaque, ในเซลล์ = Neurofibrillary tangles (Hyperphosphorylated Tau)</t>
        </is>
      </c>
      <c r="K53" s="38" t="n"/>
      <c r="L53" s="39" t="inlineStr">
        <is>
          <t>Dementia, Alzheimer's</t>
        </is>
      </c>
      <c r="M53" s="39" t="inlineStr">
        <is>
          <t>Clinic</t>
        </is>
      </c>
      <c r="N53" s="38" t="inlineStr">
        <is>
          <t>ข้อ 51 Pharma Plus เล่มม่วง (เฉลยข้อ ข)</t>
        </is>
      </c>
      <c r="O53" s="39" t="n"/>
      <c r="P53" s="39" t="n"/>
    </row>
    <row r="54" ht="13.2" customHeight="1" s="49">
      <c r="A54" s="37" t="n">
        <v>52</v>
      </c>
      <c r="B54" s="38"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38" t="n"/>
      <c r="D54" s="38" t="inlineStr">
        <is>
          <t>Cholinergic antagonists</t>
        </is>
      </c>
      <c r="E54" s="38" t="inlineStr">
        <is>
          <t>Acetylcholine esterase inhibitors</t>
        </is>
      </c>
      <c r="F54" s="38" t="inlineStr">
        <is>
          <t>Estrogen hormone</t>
        </is>
      </c>
      <c r="G54" s="38" t="inlineStr">
        <is>
          <t>Acetylcholine precursors</t>
        </is>
      </c>
      <c r="H54" s="38" t="inlineStr">
        <is>
          <t>NSAID (Non-Steroidal Anti-inflammatory Drugs)</t>
        </is>
      </c>
      <c r="I54" s="37" t="inlineStr">
        <is>
          <t>1</t>
        </is>
      </c>
      <c r="J54" s="38" t="inlineStr">
        <is>
          <t>✅ คำตอบที่ถูกต้อง: ข้อ ข. ชะลอการเสื่อมของความสามารถทางสมองและคงคุณภาพชีวิต (Symptomatic delay of cognitive decline)
💡 Background: เป้าหมายหลักของการรักษาโรคอัลไซเมอร์ด้วยยาในปัจจุบัน
🎯 ทำไมข้อนี้ถึงถูก: ยารักษาอัลไซเมอร์ที่มีในปัจจุบัน (AChEIs และ Memantine) เป็นเพียงการรักษาตามอาการเพื่อช่วยเพิ่มสารสื่อประสาท ช่วยชะลอการถดถอยของความจำและการรู้คิด ไม่สามารถรักษาให้หายขาดหรือย้อนกลับพยาธิสภาพที่เซลล์ประสาทตายไปแล้วได้
🔍 ข้ออื่นผิดเพราะอะไร:
- ข้อ ก. รักษาให้หายขาดจากโรค: ปัจจุบันยังไม่มียาใดที่รักษาโรคอัลไซเมอร์ให้หายขาดได้
- ข้อ ค. กระตุ้นการสร้างเซลล์สมองใหม่มาทดแทน: ยาที่มีไม่ได้กระตุ้น Neurogenesis ให้ทดแทนเซลล์เดิม
- ข้อ ง. รักษาเฉพาะอาการทางจิตประสาทเท่านั้น: ยาหลักมุ่งเน้นช่วยเรื่องความจำและการทำงานของสมอง (Cognitive function)
- ข้อ จ. ลดความดันในกะโหลกศีรษะ: โรคอัลไซเมอร์ไม่ได้มีพยาธิสภาพจากความดันในกะโหลกศีรษะสูง
📖 Guideline อ้างอิง: แนวทางเวชปฏิบัติการวินิจฉัยและรักษาภาวะสมองเสื่อม พ.ศ. 2563
📌 จุดจำก่อนสอบ: ยา AChEIs ใน Alzheimer ช่วยชะลออาการ (Delay cognitive decline) ไม่ได้ทำให้หายขาด (Not disease-modifying cure)</t>
        </is>
      </c>
      <c r="K54" s="38" t="n"/>
      <c r="L54" s="39" t="inlineStr">
        <is>
          <t>Dementia, Alzheimer's</t>
        </is>
      </c>
      <c r="M54" s="39" t="inlineStr">
        <is>
          <t>Clinic</t>
        </is>
      </c>
      <c r="N54" s="38" t="inlineStr">
        <is>
          <t>ข้อ 52 Pharma Plus เล่มม่วง (เฉลยข้อ ก)</t>
        </is>
      </c>
      <c r="O54" s="39" t="n"/>
      <c r="P54" s="39" t="n"/>
    </row>
    <row r="55" ht="13.2" customHeight="1" s="49">
      <c r="A55" s="37" t="n">
        <v>53</v>
      </c>
      <c r="B55" s="38"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38" t="n"/>
      <c r="D55" s="38" t="inlineStr">
        <is>
          <t>Galantamine</t>
        </is>
      </c>
      <c r="E55" s="38" t="inlineStr">
        <is>
          <t>Tacrine</t>
        </is>
      </c>
      <c r="F55" s="38" t="inlineStr">
        <is>
          <t>Donepezil</t>
        </is>
      </c>
      <c r="G55" s="38" t="inlineStr">
        <is>
          <t>Rivastigmine</t>
        </is>
      </c>
      <c r="H55" s="38" t="inlineStr">
        <is>
          <t>ทุกตัวในข้อ ก ถึง ง</t>
        </is>
      </c>
      <c r="I55" s="37" t="inlineStr">
        <is>
          <t>2</t>
        </is>
      </c>
      <c r="J55" s="38" t="inlineStr">
        <is>
          <t>✅ คำตอบที่ถูกต้อง: ข้อ ก. Donepezil (Cholinesterase inhibitor)
💡 Background: การเลือกยาเริ่มต้นสำหรับผู้ป่วยโรคอัลไซเมอร์ระยะเริ่มต้นถึงปานกลาง (Mild to moderate Alzheimer's disease)
🎯 ทำไมข้อนี้ถึงถูก: Donepezil เป็นยาในกลุ่ม Acetylcholinesterase inhibitor (AChEI) ที่มีประสิทธิภาพ ยอมรับได้ดี และสะดวกในการบริหารยา (วันละ 1 ครั้งก่อนนอน) จัดเป็นยาทางเลือกแรกในการรักษาผู้ป่วยอัลไซเมอร์ระยะแรก
🔍 ข้ออื่นผิดเพราะอะไร:
- ข้อ ข. Memantine: เป็น NMDA receptor antagonist แนะนำให้ใช้เดี่ยวๆ ในระยะปานกลางถึงรุนแรง (Moderate to severe) หรือใช้ร่วมกับ AChEI
- ข้อ ค. Levodopa: ใช้รักษาโรคพาร์กินสัน ไม่มีข้อบ่งใช้ในโรคอัลไซเมอร์
- ข้อ ง. Haloperidol: เป็นยารักษาโรคจิต ใช้เฉพาะกรณีมีพฤติกรรมก้าวร้าวรุนแรงระยะสั้นเท่านั้น
- ข้อ จ. Diazepam: ยากลุ่ม Benzodiazepine ทำให้ผู้ป่วยสมองเสื่อมสับสน ง่วงซึม และเพิ่มความเสี่ยงต่อการหกล้มอย่างมาก
📖 Guideline อ้างอิง: แนวทางเวชปฏิบัติการวินิจฉัยและรักษาภาวะสมองเสื่อม พ.ศ. 2563
📌 จุดจำก่อนสอบ: First-line mild-moderate Alzheimer = Donepezil, Rivastigmine, Galantamine; Moderate-severe = เพิ่ม Memantine</t>
        </is>
      </c>
      <c r="K55" s="38" t="n"/>
      <c r="L55" s="39" t="inlineStr">
        <is>
          <t>Dementia, Alzheimer's</t>
        </is>
      </c>
      <c r="M55" s="39" t="inlineStr">
        <is>
          <t>Clinic</t>
        </is>
      </c>
      <c r="N55" s="38" t="inlineStr">
        <is>
          <t>ข้อ 53 Pharma Plus เล่มม่วง (เฉลยข้อ ข)</t>
        </is>
      </c>
      <c r="O55" s="39" t="n"/>
      <c r="P55" s="39" t="n"/>
    </row>
    <row r="56" ht="13.2" customHeight="1" s="49">
      <c r="A56" s="37" t="n">
        <v>54</v>
      </c>
      <c r="B56" s="38" t="inlineStr">
        <is>
          <t>ยาใดต่อไปนี้เป็นยารักษาโรคอัลไซเมอร์ ระดับ severe ได้</t>
        </is>
      </c>
      <c r="C56" s="38" t="n"/>
      <c r="D56" s="38" t="inlineStr">
        <is>
          <t>Donepezil</t>
        </is>
      </c>
      <c r="E56" s="38" t="inlineStr">
        <is>
          <t>Rivastigmine</t>
        </is>
      </c>
      <c r="F56" s="38" t="inlineStr">
        <is>
          <t>Galantamine</t>
        </is>
      </c>
      <c r="G56" s="38" t="inlineStr">
        <is>
          <t>Tacrine</t>
        </is>
      </c>
      <c r="H56" s="38" t="inlineStr">
        <is>
          <t>Memantine</t>
        </is>
      </c>
      <c r="I56" s="37" t="inlineStr">
        <is>
          <t>1</t>
        </is>
      </c>
      <c r="J56" s="38" t="inlineStr">
        <is>
          <t>✅ คำตอบที่ถูกต้อง: ข้อ ค. Memantine (NMDA receptor antagonist)
💡 Background: การรักษาโรคอัลไซเมอร์ในระยะปานกลางถึงรุนแรง (Moderate to severe Alzheimer's disease)
🎯 ทำไมข้อนี้ถึงถูก: Memantine ออกฤทธิ์ปิดกั้นตัวรับ NMDA แบบ uncompetitive low-affinity ป้องกันภาวะ Excitotoxicity จาก Glutamate เกิน ได้รับการรับรองให้ใช้รักษาโรคอัลไซเมอร์ระยะปานกลางถึงรุนแรง (MMSE &lt; 15-20) ทั้งแบบเดี่ยวหรือร่วมกับ Donepezil
🔍 ข้ออื่นผิดเพราะอะไร:
- ข้อ ก. Ginkgo biloba: สารสกัดใบแปะก๊วยมีหลักฐานทางวิชาการจำกัด ไม่ใช่ยามาตรฐานหลักสำหรับระยะรุนแรง
- ข้อ ข. Vitamin E ขนาดสูง: ไม่แนะนำให้ใช้เป็นยาหลักเนื่องจากเพิ่มความเสี่ยงต่อการเสียชีวิตและโรคหัวใจ
- ข้อ ง. Piracetam: ไม่มีหลักฐานชัดเจนว่าชะลอการดำเนินโรคในอัลไซเมอร์ระยะรุนแรง
- ข้อ จ. Fluoxetine: เป็นยาต้านเศร้ากลุ่ม SSRI ใช้เมื่อมีโรคร่วมซึมเศร้า ไม่ใช่ยารักษาอัลไซเมอร์โดยตรง
📖 Guideline อ้างอิง: APA Guideline on the Treatment of Patients with Alzheimer's Disease and Other Dementias
📌 จุดจำก่อนสอบ: Memantine เป็น NMDA antagonist ได้ข้อบ่งใช้ใน Moderate-Severe Alzheimer's disease</t>
        </is>
      </c>
      <c r="K56" s="38" t="n"/>
      <c r="L56" s="39" t="inlineStr">
        <is>
          <t>Dementia, Alzheimer's</t>
        </is>
      </c>
      <c r="M56" s="39" t="inlineStr">
        <is>
          <t>Clinic</t>
        </is>
      </c>
      <c r="N56" s="38" t="inlineStr">
        <is>
          <t>ข้อ 54 Pharma Plus เล่มม่วง (เฉลยข้อ ก จ)</t>
        </is>
      </c>
      <c r="O56" s="39" t="n"/>
      <c r="P56" s="39" t="n"/>
    </row>
    <row r="57" ht="13.2" customHeight="1" s="49">
      <c r="A57" s="37" t="n">
        <v>55</v>
      </c>
      <c r="B57" s="38" t="inlineStr">
        <is>
          <t>“Plaques protein” ต้นเหตุของโรคอัลไซเมอร์เกิดจากทำลายโปรตีนใดผิดปกติไป</t>
        </is>
      </c>
      <c r="C57" s="38" t="n"/>
      <c r="D57" s="38" t="inlineStr">
        <is>
          <t>β - Amyloid protein</t>
        </is>
      </c>
      <c r="E57" s="38" t="inlineStr">
        <is>
          <t>Intracellular Neurofibrillary Tangles (NFTs)</t>
        </is>
      </c>
      <c r="F57" s="38" t="inlineStr">
        <is>
          <t>Tau protein</t>
        </is>
      </c>
      <c r="G57" s="38" t="inlineStr">
        <is>
          <t>Myelin</t>
        </is>
      </c>
      <c r="H57" s="38" t="inlineStr">
        <is>
          <t>N-acetylgalactosamine-4-sulfatase</t>
        </is>
      </c>
      <c r="I57" s="37" t="inlineStr">
        <is>
          <t>1</t>
        </is>
      </c>
      <c r="J57" s="38" t="inlineStr">
        <is>
          <t>✅ คำตอบที่ถูกต้อง: ข้อ ก. β - Amyloid protein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38" t="n"/>
      <c r="L57" s="39" t="inlineStr">
        <is>
          <t>Headache</t>
        </is>
      </c>
      <c r="M57" s="39" t="inlineStr">
        <is>
          <t>Clinic</t>
        </is>
      </c>
      <c r="N57" s="38" t="inlineStr">
        <is>
          <t>ข้อ 55 Pharma Plus เล่มม่วง (เฉลยข้อ ก)</t>
        </is>
      </c>
      <c r="O57" s="39" t="n"/>
      <c r="P57" s="39" t="n"/>
    </row>
    <row r="58" ht="13.2" customHeight="1" s="49">
      <c r="A58" s="37" t="n">
        <v>56</v>
      </c>
      <c r="B58" s="38" t="inlineStr">
        <is>
          <t>ข้อใดไม่ใช่กลไกการเกิดโรคอัลไซเมอร์</t>
        </is>
      </c>
      <c r="C58" s="38" t="n"/>
      <c r="D58" s="38" t="inlineStr">
        <is>
          <t>ขาด serotonin และ dopamine ทำให้ behavioral disturbances</t>
        </is>
      </c>
      <c r="E58" s="38" t="inlineStr">
        <is>
          <t>ขาด Acetylcholine ทำให้ memory loss</t>
        </is>
      </c>
      <c r="F58" s="38" t="inlineStr">
        <is>
          <t>Glutamate มีน้อยเกินไปโดยหลั่งจากการกระตุ้น receptor ด้วย แคลเซียม</t>
        </is>
      </c>
      <c r="G58" s="38" t="inlineStr">
        <is>
          <t>การทำงานของ monoamine oxidase type B เพิ่มขึ้น</t>
        </is>
      </c>
      <c r="H58" s="38" t="inlineStr">
        <is>
          <t>เกิดการสะสมของ plaques และ tangles protein</t>
        </is>
      </c>
      <c r="I58" s="37" t="inlineStr">
        <is>
          <t>1</t>
        </is>
      </c>
      <c r="J58" s="38" t="inlineStr">
        <is>
          <t>✅ คำตอบที่ถูกต้อง: ข้อ จ. การสลายตัวของสารสื่อประสาท Dopamine ใน Substantia nigra
💡 Background: การแยกแยะกลไกการเกิดโรคระหว่างกลุ่มโรคความเสื่อมทางระบบประสาท (Neurodegenerative disorders)
🎯 ทำไมข้อนี้ถึงถูก: การเสื่อมสลายของเซลล์ประสาท Dopaminergic ใน Substantia nigra pars compacta เป็นพยาธิสรีรวิทยาหลักของโรคพาร์กินสัน (Parkinson's disease) ไม่ใช่โรคอัลไซเมอร์
🔍 ข้ออื่นผิดเพราะอะไร:
- ข้อ ก. การตัดโปรตีน APP ที่ผิดปกติเกิดเป็น Amyloid-beta 42: เป็นกลไกหลักสำคัญของโรคอัลไซเมอร์
- ข้อ ข. การสร้าง Neurofibrillary tangles จาก Tau protein: เป็นพยาธิสภาพในเซลล์ของโรคอัลไซเมอร์
- ข้อ ค. ภาวะ Cholinergic deficiency จากเซลล์ Basal forebrain ตาย: เป็นพยาธิสภาพของโรคอัลไซเมอร์
- ข้อ ง. ปฏิกิริยาการอักเสบและ Oxidative stress ในเนื้อสมอง: มีส่วนร่วมในการทำลายเซลล์ประสาทในอัลไซเมอร์
📖 Guideline อ้างอิง: แนวทางเวชปฏิบัติการวินิจฉัยและรักษาภาวะสมองเสื่อม พ.ศ. 2563
📌 จุดจำก่อนสอบ: Substantia nigra เสื่อม ขาด Dopamine = Parkinson's disease; Amyloid plaque + Tau tangles ขาด ACh = Alzheimer's disease</t>
        </is>
      </c>
      <c r="K58" s="38" t="n"/>
      <c r="L58" s="39" t="inlineStr">
        <is>
          <t>Dementia, Alzheimer's</t>
        </is>
      </c>
      <c r="M58" s="39" t="inlineStr">
        <is>
          <t>Clinic</t>
        </is>
      </c>
      <c r="N58" s="38" t="inlineStr">
        <is>
          <t>ข้อ 56 Pharma Plus เล่มม่วง (เฉลยข้อ ก ค)</t>
        </is>
      </c>
      <c r="O58" s="39" t="n"/>
      <c r="P58" s="39" t="n"/>
    </row>
    <row r="59" ht="13.2" customHeight="1" s="49">
      <c r="A59" s="37" t="n">
        <v>57</v>
      </c>
      <c r="B59" s="38"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38" t="n"/>
      <c r="D59" s="38" t="inlineStr">
        <is>
          <t>Reserpine</t>
        </is>
      </c>
      <c r="E59" s="38" t="inlineStr">
        <is>
          <t>Hydralazine</t>
        </is>
      </c>
      <c r="F59" s="38" t="inlineStr">
        <is>
          <t>Hydrochlorothiazide</t>
        </is>
      </c>
      <c r="G59" s="38" t="inlineStr">
        <is>
          <t>Naproxen</t>
        </is>
      </c>
      <c r="H59" s="38" t="inlineStr">
        <is>
          <t>Selegiline</t>
        </is>
      </c>
      <c r="I59" s="37" t="inlineStr">
        <is>
          <t>1</t>
        </is>
      </c>
      <c r="J59" s="38"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38" t="n"/>
      <c r="L59" s="39" t="inlineStr">
        <is>
          <t>Parkinson disease</t>
        </is>
      </c>
      <c r="M59" s="39" t="inlineStr">
        <is>
          <t>Clinic</t>
        </is>
      </c>
      <c r="N59" s="38" t="inlineStr">
        <is>
          <t>ข้อ 57 Pharma Plus เล่มม่วง (เฉลยข้อ ก)</t>
        </is>
      </c>
      <c r="O59" s="39" t="n"/>
      <c r="P59" s="39" t="n"/>
    </row>
    <row r="60" ht="13.2" customHeight="1" s="49">
      <c r="A60" s="37" t="n">
        <v>58</v>
      </c>
      <c r="B60" s="38" t="inlineStr">
        <is>
          <t>ยา benserazide ที่ผู้ป่วยได้รับ ออกฤทธิ์ยับยั้งที่ enzyme ใด</t>
        </is>
      </c>
      <c r="C60" s="38" t="n"/>
      <c r="D60" s="38" t="inlineStr">
        <is>
          <t>Monoamine oxidase-A</t>
        </is>
      </c>
      <c r="E60" s="38" t="inlineStr">
        <is>
          <t>Monoamine oxidase-B</t>
        </is>
      </c>
      <c r="F60" s="38" t="inlineStr">
        <is>
          <t>Dopa decarboxylase</t>
        </is>
      </c>
      <c r="G60" s="38" t="inlineStr">
        <is>
          <t>Catechol-O-methyltransferase</t>
        </is>
      </c>
      <c r="H60" s="38" t="inlineStr">
        <is>
          <t>Acetyltransferase</t>
        </is>
      </c>
      <c r="I60" s="37" t="inlineStr">
        <is>
          <t>3</t>
        </is>
      </c>
      <c r="J60" s="38" t="inlineStr">
        <is>
          <t>✅ คำตอบที่ถูกต้อง: ข้อ ค.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38" t="n"/>
      <c r="L60" s="39" t="inlineStr">
        <is>
          <t>Parkinson disease</t>
        </is>
      </c>
      <c r="M60" s="39" t="inlineStr">
        <is>
          <t>Clinic</t>
        </is>
      </c>
      <c r="N60" s="38" t="inlineStr">
        <is>
          <t>ข้อ 58 Pharma Plus เล่มม่วง (เฉลยข้อ ค)</t>
        </is>
      </c>
      <c r="O60" s="39" t="n"/>
      <c r="P60" s="39" t="n"/>
    </row>
    <row r="61" ht="13.2" customHeight="1" s="49">
      <c r="A61" s="37" t="n">
        <v>59</v>
      </c>
      <c r="B61" s="38" t="inlineStr">
        <is>
          <t>ยา selegiline ที่ผู้ป่วยได้รับ มีกลไกการออกฤทธิ์อย่างไร</t>
        </is>
      </c>
      <c r="C61" s="38" t="n"/>
      <c r="D61" s="38" t="inlineStr">
        <is>
          <t>Dopamine reuptake inhibitor</t>
        </is>
      </c>
      <c r="E61" s="38" t="inlineStr">
        <is>
          <t>NMDA receptor antagonist</t>
        </is>
      </c>
      <c r="F61" s="38" t="inlineStr">
        <is>
          <t>Catechol-O-methyltransferase inhibitor</t>
        </is>
      </c>
      <c r="G61" s="38" t="inlineStr">
        <is>
          <t>Dopa decarboxylase inhibitor</t>
        </is>
      </c>
      <c r="H61" s="38" t="inlineStr">
        <is>
          <t>Monoamine oxidase-B inhibitor</t>
        </is>
      </c>
      <c r="I61" s="37" t="inlineStr">
        <is>
          <t>5</t>
        </is>
      </c>
      <c r="J61" s="38" t="inlineStr">
        <is>
          <t>✅ คำตอบที่ถูกต้อง: ข้อ จ. Monoamine oxidase-B inhibitor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8" t="n"/>
      <c r="L61" s="39" t="inlineStr">
        <is>
          <t>Parkinson disease</t>
        </is>
      </c>
      <c r="M61" s="39" t="inlineStr">
        <is>
          <t>Clinic</t>
        </is>
      </c>
      <c r="N61" s="38" t="inlineStr">
        <is>
          <t>ข้อ 59 Pharma Plus เล่มม่วง (เฉลยข้อ จ)</t>
        </is>
      </c>
      <c r="O61" s="39" t="n"/>
      <c r="P61" s="39" t="n"/>
    </row>
    <row r="62" ht="13.2" customHeight="1" s="49">
      <c r="A62" s="37" t="n">
        <v>60</v>
      </c>
      <c r="B62" s="38" t="inlineStr">
        <is>
          <t>ยาชนิดใดห้ามใช้ร่วมกับ selegiline</t>
        </is>
      </c>
      <c r="C62" s="38" t="n"/>
      <c r="D62" s="38" t="inlineStr">
        <is>
          <t>Pindolol</t>
        </is>
      </c>
      <c r="E62" s="38" t="inlineStr">
        <is>
          <t>Pethidine</t>
        </is>
      </c>
      <c r="F62" s="38" t="inlineStr">
        <is>
          <t>Propranolol</t>
        </is>
      </c>
      <c r="G62" s="38" t="inlineStr">
        <is>
          <t>Pentamidine</t>
        </is>
      </c>
      <c r="H62" s="38" t="inlineStr">
        <is>
          <t>Pentoxifylline</t>
        </is>
      </c>
      <c r="I62" s="37" t="inlineStr">
        <is>
          <t>2</t>
        </is>
      </c>
      <c r="J62" s="38" t="inlineStr">
        <is>
          <t>✅ คำตอบที่ถูกต้อง: ข้อ ข. Pethidine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38" t="n"/>
      <c r="L62" s="39" t="inlineStr">
        <is>
          <t>Headache</t>
        </is>
      </c>
      <c r="M62" s="39" t="inlineStr">
        <is>
          <t>Clinic</t>
        </is>
      </c>
      <c r="N62" s="38" t="inlineStr">
        <is>
          <t>ข้อ 60 Pharma Plus เล่มม่วง (เฉลยข้อ ข)</t>
        </is>
      </c>
      <c r="O62" s="39" t="n"/>
      <c r="P62" s="39" t="n"/>
    </row>
    <row r="63" ht="13.2" customHeight="1" s="49">
      <c r="A63" s="37" t="n">
        <v>61</v>
      </c>
      <c r="B63" s="38" t="inlineStr">
        <is>
          <t>ถ้าช่วงนี้ผู้ป่วยเริ่มมีปัญหาการเกิดอาการของ dyskinesia ควรจะแก้ไขอย่างไร</t>
        </is>
      </c>
      <c r="C63" s="38" t="n"/>
      <c r="D63" s="38" t="inlineStr">
        <is>
          <t>หยุดยา selegiline</t>
        </is>
      </c>
      <c r="E63" s="38" t="inlineStr">
        <is>
          <t>ให้ bromocriptine</t>
        </is>
      </c>
      <c r="F63" s="38" t="inlineStr">
        <is>
          <t>ลดขนาดยา benserazide</t>
        </is>
      </c>
      <c r="G63" s="38" t="inlineStr">
        <is>
          <t>หยุดยา selegiline และให้ bromocriptine</t>
        </is>
      </c>
      <c r="H63" s="38" t="inlineStr">
        <is>
          <t>หยุดยา selegiline ร่วมกับการลดขนาดยา benserazide และให้ bromocriptine</t>
        </is>
      </c>
      <c r="I63" s="37" t="inlineStr">
        <is>
          <t>1</t>
        </is>
      </c>
      <c r="J63" s="38" t="inlineStr">
        <is>
          <t>✅ คำตอบที่ถูกต้อง: ข้อ ก. หยุดยา selegiline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38" t="n"/>
      <c r="L63" s="39" t="inlineStr">
        <is>
          <t>Parkinson disease</t>
        </is>
      </c>
      <c r="M63" s="39" t="inlineStr">
        <is>
          <t>Clinic</t>
        </is>
      </c>
      <c r="N63" s="38" t="inlineStr">
        <is>
          <t>ข้อ 61 Pharma Plus เล่มม่วง (เฉลยข้อ )</t>
        </is>
      </c>
      <c r="O63" s="39" t="n"/>
      <c r="P63" s="39" t="n"/>
    </row>
    <row r="64" ht="13.2" customHeight="1" s="49">
      <c r="A64" s="37" t="n">
        <v>62</v>
      </c>
      <c r="B64" s="38"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38" t="n"/>
      <c r="D64" s="38" t="inlineStr">
        <is>
          <t>เขียนฉลากตัวบรรจงให้ผู้ป่วยอ่าน</t>
        </is>
      </c>
      <c r="E64" s="38" t="inlineStr">
        <is>
          <t>จัด pillbox ตามวันให้ผู้ป่วย และสอนให้ผู้ป่วยทำให้ตัวเองในวันถัดไป</t>
        </is>
      </c>
      <c r="F64" s="38" t="inlineStr">
        <is>
          <t>อ่านฉลากให้ผู้ป่วยฟังอย่างละเอียด ให้ผู้ป่วยซักถามเพิ่มเติม</t>
        </is>
      </c>
      <c r="G64" s="38" t="inlineStr">
        <is>
          <t>บอกให้ผู้ป่วยหาคนมาดูแลเรื่องยา</t>
        </is>
      </c>
      <c r="H64" s="38" t="inlineStr">
        <is>
          <t>ท าแผ่นพับภาษาไทย แนบให้ผู้ป่วยไปใช้</t>
        </is>
      </c>
      <c r="I64" s="37" t="inlineStr">
        <is>
          <t>1</t>
        </is>
      </c>
      <c r="J64" s="38" t="inlineStr">
        <is>
          <t>✅ คำตอบที่ถูกต้อง: ข้อ ก. เขียนฉลากตัวบรรจงให้ผู้ป่วยอ่าน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38" t="n"/>
      <c r="L64" s="39" t="inlineStr">
        <is>
          <t>Headache</t>
        </is>
      </c>
      <c r="M64" s="39" t="inlineStr">
        <is>
          <t>Headache &amp; Migraine</t>
        </is>
      </c>
      <c r="N64" s="38" t="inlineStr">
        <is>
          <t>Mock PLE-CC 1 ข้อ 107</t>
        </is>
      </c>
      <c r="O64" s="39" t="n"/>
      <c r="P64" s="39" t="n"/>
      <c r="Q64" s="2" t="n"/>
    </row>
    <row r="65" ht="13.2" customHeight="1" s="49">
      <c r="A65" s="37" t="n">
        <v>63</v>
      </c>
      <c r="B65" s="38" t="inlineStr">
        <is>
          <t>อาการของผู้ป่วยรายนี้ถือว่าเป็นการปวดหัวแบบใด</t>
        </is>
      </c>
      <c r="C65" s="38" t="n"/>
      <c r="D65" s="38" t="inlineStr">
        <is>
          <t>Tension-type headache</t>
        </is>
      </c>
      <c r="E65" s="38" t="inlineStr">
        <is>
          <t>Migraine headache</t>
        </is>
      </c>
      <c r="F65" s="38" t="inlineStr">
        <is>
          <t>Cluster headache</t>
        </is>
      </c>
      <c r="G65" s="38" t="inlineStr">
        <is>
          <t>Sinusitis headache</t>
        </is>
      </c>
      <c r="H65" s="38" t="inlineStr">
        <is>
          <t>Thunderclap headache</t>
        </is>
      </c>
      <c r="I65" s="37" t="inlineStr">
        <is>
          <t>1</t>
        </is>
      </c>
      <c r="J65" s="38" t="inlineStr">
        <is>
          <t>✅ คำตอบที่ถูกต้อง: ข้อ ก. Medication-Overuse Headache (MOH / Rebound headache)
💡 Background: ภาวะปวดศีรษะจากการใช้ยาแก้ปวดเกินขนาด (Medication-Overuse Headache)
🎯 ทำไมข้อนี้ถึงถูก: ผู้ป่วยที่มีโรคปวดศีรษะเดิม (เช่น ไมเกรน) ที่รับประทานยาแก้ปวดบ่อยเกินไป (เช่น Triptans/Ergotamine &gt;= 10 วัน/เดือน หรือ Paracetamol/NSAIDs &gt;= 15 วัน/เดือน ติดต่อกันเกิน 3 เดือน) แล้วมีอาการปวดศีรษะถี่ขึ้นเรื่อยๆ จนเป็นแทบทุกวัน จัดเป็นภาวะ Medication-Overuse Headache
🔍 ข้ออื่นผิดเพราะอะไร:
- ข้อ ข. Brain tumor: มักมีอาการเตือน (Red flags) เช่น ปวดศีรษะตอนตื่นนอน อาเจียนพุ่ง หรือมีอาการทางระบบประสาทเฉพาะที่
- ข้อ ค. Chronic sinusitis: มักมีไข้ คัดจมูก และกดเจ็บบริเวณโพรงอากาศไซนัส
- ข้อ ง. Temporal arteritis: มักพบในผู้สูงอายุ (&gt;50 ปี) ร่วมกับอาการปวดขมับ ปวดกรามเวลาเคี้ยว และค่า ESR สูงมาก
- ข้อ จ. Meningitis: มีไข้สูง คอแข็ง (Stiff neck) และระดับความรู้สึกตัวเปลี่ยนแปลง
📖 Guideline อ้างอิง: International Classification of Headache Disorders (ICHD-3)
📌 จุดจำก่อนสอบ: ยาแก้ปวดใช้เกินขนาดทำให้เกิด MOH: Triptans/Ergot/Opioids เกิน 10 วัน/เดือน, Paracetamol/NSAIDs เกิน 15 วัน/เดือน เกิน 3 เดือน</t>
        </is>
      </c>
      <c r="K65" s="38" t="n"/>
      <c r="L65" s="39" t="inlineStr">
        <is>
          <t>Pain management</t>
        </is>
      </c>
      <c r="M65" s="39" t="inlineStr">
        <is>
          <t>Headache &amp; Migraine</t>
        </is>
      </c>
      <c r="N65" s="38" t="inlineStr">
        <is>
          <t>Mock PLE-CC 1 ข้อ 108</t>
        </is>
      </c>
      <c r="O65" s="39" t="n"/>
      <c r="P65" s="39" t="n"/>
      <c r="Q65" s="2" t="n"/>
    </row>
    <row r="66" ht="13.2" customHeight="1" s="49">
      <c r="A66" s="37" t="n">
        <v>64</v>
      </c>
      <c r="B66" s="38" t="inlineStr">
        <is>
          <t>ให้บอกแผนการรักษาที่เหมาะสมกับผู้ป่วยรายนี้</t>
        </is>
      </c>
      <c r="C66" s="38" t="n"/>
      <c r="D66" s="38" t="inlineStr">
        <is>
          <t>Diclofenac</t>
        </is>
      </c>
      <c r="E66" s="38" t="inlineStr">
        <is>
          <t>Paracetamol</t>
        </is>
      </c>
      <c r="F66" s="38" t="inlineStr">
        <is>
          <t>Dexamethasone</t>
        </is>
      </c>
      <c r="G66" s="38" t="inlineStr">
        <is>
          <t>Eleptriptan</t>
        </is>
      </c>
      <c r="H66" s="38" t="inlineStr">
        <is>
          <t>Nortriptyline</t>
        </is>
      </c>
      <c r="I66" s="37" t="inlineStr">
        <is>
          <t>1</t>
        </is>
      </c>
      <c r="J66" s="38" t="inlineStr">
        <is>
          <t>✅ คำตอบที่ถูกต้อง: ข้อ ก. Diclofenac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8" t="n"/>
      <c r="L66" s="39" t="inlineStr">
        <is>
          <t>Headache</t>
        </is>
      </c>
      <c r="M66" s="39" t="inlineStr">
        <is>
          <t>Headache &amp; Migraine</t>
        </is>
      </c>
      <c r="N66" s="38" t="inlineStr">
        <is>
          <t>Mock PLE-CC 1 ข้อ 109</t>
        </is>
      </c>
      <c r="O66" s="39" t="n"/>
      <c r="P66" s="39" t="n"/>
      <c r="Q66" s="2" t="n"/>
    </row>
    <row r="67" ht="13.2" customHeight="1" s="49">
      <c r="A67" s="37" t="n">
        <v>65</v>
      </c>
      <c r="B67" s="38" t="inlineStr">
        <is>
          <t>ผู้ป่วยรายนี้ไม่ควรได้รับยาป้องกันไมเกรนในข้อใด เพราะจะทำให้อาการของโรคซึมเศร้าแย่ลง</t>
        </is>
      </c>
      <c r="C67" s="38" t="n"/>
      <c r="D67" s="38" t="inlineStr">
        <is>
          <t>Topiramate</t>
        </is>
      </c>
      <c r="E67" s="38" t="inlineStr">
        <is>
          <t>Atenolol</t>
        </is>
      </c>
      <c r="F67" s="38" t="inlineStr">
        <is>
          <t>Vitamin B6</t>
        </is>
      </c>
      <c r="G67" s="38" t="inlineStr">
        <is>
          <t>amitriptyline</t>
        </is>
      </c>
      <c r="H67" s="38" t="inlineStr">
        <is>
          <t>flunarizine</t>
        </is>
      </c>
      <c r="I67" s="37" t="inlineStr">
        <is>
          <t>1</t>
        </is>
      </c>
      <c r="J67" s="38" t="inlineStr">
        <is>
          <t>✅ คำตอบที่ถูกต้อง: ข้อ ก. Topiramate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38" t="n"/>
      <c r="L67" s="39" t="inlineStr">
        <is>
          <t>Headache</t>
        </is>
      </c>
      <c r="M67" s="39" t="inlineStr">
        <is>
          <t>Headache &amp; Migraine</t>
        </is>
      </c>
      <c r="N67" s="38" t="inlineStr">
        <is>
          <t>Mock PLE-CC 1 ข้อ 110</t>
        </is>
      </c>
      <c r="O67" s="39" t="n"/>
      <c r="P67" s="39" t="n"/>
      <c r="Q67" s="2" t="n"/>
    </row>
    <row r="68" ht="13.2" customHeight="1" s="49">
      <c r="A68" s="37" t="n">
        <v>66</v>
      </c>
      <c r="B68" s="38" t="inlineStr">
        <is>
          <t>ผู้ป่วยที่ใช้ NSAIDS (เช่น naproxen) ในการรักษาไมเกรนบ่อยเกินไป อาจทำให้เกิดภาวะใด</t>
        </is>
      </c>
      <c r="C68" s="38" t="n"/>
      <c r="D68" s="38" t="inlineStr">
        <is>
          <t>rebound hypertension</t>
        </is>
      </c>
      <c r="E68" s="38" t="inlineStr">
        <is>
          <t>Medication overuse headache</t>
        </is>
      </c>
      <c r="F68" s="38" t="inlineStr">
        <is>
          <t>Serotonin syndrome</t>
        </is>
      </c>
      <c r="G68" s="38" t="inlineStr">
        <is>
          <t>orthostatic hypotension</t>
        </is>
      </c>
      <c r="H68" s="38" t="inlineStr">
        <is>
          <t>parkinsonism</t>
        </is>
      </c>
      <c r="I68" s="37" t="inlineStr">
        <is>
          <t>1</t>
        </is>
      </c>
      <c r="J68" s="38" t="inlineStr">
        <is>
          <t>✅ คำตอบที่ถูกต้อง: ข้อ ก. rebound hypertension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38" t="n"/>
      <c r="L68" s="39" t="inlineStr">
        <is>
          <t>Headache</t>
        </is>
      </c>
      <c r="M68" s="39" t="inlineStr">
        <is>
          <t>Headache &amp; Migraine</t>
        </is>
      </c>
      <c r="N68" s="38" t="inlineStr">
        <is>
          <t>Mock PLE-CC 1 ข้อ 112</t>
        </is>
      </c>
      <c r="O68" s="39" t="n"/>
      <c r="P68" s="39" t="n"/>
      <c r="Q68" s="2" t="n"/>
    </row>
    <row r="69" ht="13.2" customHeight="1" s="49">
      <c r="A69" s="37" t="n">
        <v>67</v>
      </c>
      <c r="B69" s="38" t="inlineStr">
        <is>
          <t>ยากันชักที่ใช้ในคนตั้งครรภ์. ตัวเลือก</t>
        </is>
      </c>
      <c r="C69" s="38" t="n"/>
      <c r="D69" s="38" t="inlineStr">
        <is>
          <t>Neurologic Disorder</t>
        </is>
      </c>
      <c r="E69" s="38" t="inlineStr">
        <is>
          <t>Levodopa/Benserazide 100/25 mg TID</t>
        </is>
      </c>
      <c r="F69" s="38" t="inlineStr">
        <is>
          <t>Sumatriptan 50 mg stat</t>
        </is>
      </c>
      <c r="G69" s="38" t="inlineStr">
        <is>
          <t>Propranolol 40 mg BID</t>
        </is>
      </c>
      <c r="H69" s="38" t="inlineStr">
        <is>
          <t>Topiramate 25 mg BID</t>
        </is>
      </c>
      <c r="I69" s="37" t="inlineStr">
        <is>
          <t>1</t>
        </is>
      </c>
      <c r="J69"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38" t="n"/>
      <c r="L69" s="39" t="inlineStr">
        <is>
          <t>Epilepsy</t>
        </is>
      </c>
      <c r="M69" s="39" t="inlineStr">
        <is>
          <t>Neurologic Disorder</t>
        </is>
      </c>
      <c r="N69" s="38" t="inlineStr">
        <is>
          <t>PLE-CC1 ปี 2566 Day 1 ข้อ 6</t>
        </is>
      </c>
      <c r="O69" s="39" t="n"/>
      <c r="P69" s="39" t="n"/>
    </row>
    <row r="70" ht="13.2" customHeight="1" s="49">
      <c r="A70" s="37" t="n">
        <v>68</v>
      </c>
      <c r="B70" s="38" t="inlineStr">
        <is>
          <t>sodium valproate</t>
        </is>
      </c>
      <c r="C70" s="38" t="n"/>
      <c r="D70" s="38" t="inlineStr">
        <is>
          <t>Neurologic Disorder</t>
        </is>
      </c>
      <c r="E70" s="38" t="inlineStr">
        <is>
          <t>Topiramate 25 mg BID</t>
        </is>
      </c>
      <c r="F70" s="38" t="inlineStr">
        <is>
          <t>Donepezil 5 mg HS</t>
        </is>
      </c>
      <c r="G70" s="38" t="inlineStr">
        <is>
          <t>Alteplase (rtPA) 0.9 mg/kg IV</t>
        </is>
      </c>
      <c r="H70" s="38" t="inlineStr">
        <is>
          <t>Phenytoin 100 mg TID</t>
        </is>
      </c>
      <c r="I70" s="37" t="inlineStr">
        <is>
          <t>1</t>
        </is>
      </c>
      <c r="J70"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38" t="n"/>
      <c r="L70" s="39" t="inlineStr">
        <is>
          <t>Headache</t>
        </is>
      </c>
      <c r="M70" s="39" t="inlineStr">
        <is>
          <t>Neurologic Disorder</t>
        </is>
      </c>
      <c r="N70" s="38" t="inlineStr">
        <is>
          <t>PLE-CC1 ปี 2566 Day 1 ข้อ 3</t>
        </is>
      </c>
      <c r="O70" s="39" t="n"/>
      <c r="P70" s="39" t="n"/>
    </row>
    <row r="71" ht="13.2" customHeight="1" s="49">
      <c r="A71" s="37" t="n">
        <v>69</v>
      </c>
      <c r="B71" s="38" t="inlineStr">
        <is>
          <t>Mechanism ของphenytoin . ตัวเลือก</t>
        </is>
      </c>
      <c r="C71" s="38" t="n"/>
      <c r="D71" s="38" t="inlineStr">
        <is>
          <t>Neurologic Disorder</t>
        </is>
      </c>
      <c r="E71" s="38" t="inlineStr">
        <is>
          <t>Phenytoin 100 mg TID</t>
        </is>
      </c>
      <c r="F71" s="38" t="inlineStr">
        <is>
          <t>Sodium valproate 200 mg TID</t>
        </is>
      </c>
      <c r="G71" s="38" t="inlineStr">
        <is>
          <t>Carbamazepine 200 mg BID</t>
        </is>
      </c>
      <c r="H71" s="38" t="inlineStr">
        <is>
          <t>Lamotrigine 50 mg OD</t>
        </is>
      </c>
      <c r="I71" s="37" t="inlineStr">
        <is>
          <t>1</t>
        </is>
      </c>
      <c r="J71"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38" t="n"/>
      <c r="L71" s="39" t="inlineStr">
        <is>
          <t>Epilepsy</t>
        </is>
      </c>
      <c r="M71" s="39" t="inlineStr">
        <is>
          <t>Neurologic Disorder</t>
        </is>
      </c>
      <c r="N71" s="38" t="inlineStr">
        <is>
          <t>PLE-CC1 ปี 2566 Day 1 ข้อ 7</t>
        </is>
      </c>
      <c r="O71" s="39" t="n"/>
      <c r="P71" s="39" t="n"/>
    </row>
    <row r="72" ht="13.2" customHeight="1" s="49">
      <c r="A72" s="37" t="n">
        <v>70</v>
      </c>
      <c r="B72" s="38" t="inlineStr">
        <is>
          <t>Non linear pharmacokinetics ของphenytoin . ตัวเลือก</t>
        </is>
      </c>
      <c r="C72" s="38" t="n"/>
      <c r="D72" s="38" t="inlineStr">
        <is>
          <t>Neurologic Disorder</t>
        </is>
      </c>
      <c r="E72" s="38" t="inlineStr">
        <is>
          <t>Lamotrigine 50 mg OD</t>
        </is>
      </c>
      <c r="F72" s="38" t="inlineStr">
        <is>
          <t>Levetiracetam 500 mg BID</t>
        </is>
      </c>
      <c r="G72" s="38" t="inlineStr">
        <is>
          <t>Gabapentin 300 mg TID</t>
        </is>
      </c>
      <c r="H72" s="38" t="inlineStr">
        <is>
          <t>Pregabalin 75 mg BID</t>
        </is>
      </c>
      <c r="I72" s="37" t="inlineStr">
        <is>
          <t>1</t>
        </is>
      </c>
      <c r="J72"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antiepileptic drug ที่มี linear pharmacokinetics ขับออกผ่านการ glucuronidation โดยต้องค่อยๆ ปรับขนาดยาอย่างช้าๆ (slow titration) เพื่อป้องกันการเกิดผื่นแพ้ยารุนแรง (SJS/TEN)
- ข้อ ค. Levetiracetam 500 mg BID มี linear pharmacokinetics อัตราการดูดซึมคงที่ ไม่จับกับโปรตีนในพลาสมาและไม่มี hepatic enzyme induction/inhibition ขับออกทางไตเป็นหลัก จึงมี drug interactions ต่ำมาก
- ข้อ ง. Gabapentin 300 mg TID ดูดซึมผ่าน L-amino acid transport system ในลำไส้เล็กซึ่งมีภาวะอิ่มตัวของการดูดซึม (saturable absorption) ทำให้ bioavailability ลดลงเมื่อขนาดยาสูงขึ้น แต่ขับออกทางไตแบบ linear renal clearance ไม่ได้มี non-linear hepatic elimination เหมือน phenytoin
- ข้อ จ. Pregabalin 75 mg BID มี linear and dose-proportional pharmacokinetics ที่คาดเดาได้ง่าย มี bioavailability สูงกว่า 90% และขับออกทางไตในรูปที่ไม่เปลี่ยนแปลงโดยไม่ผ่านการเมแทบอลิซึมที่ตับ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38" t="n"/>
      <c r="L72" s="39" t="inlineStr">
        <is>
          <t>Epilepsy</t>
        </is>
      </c>
      <c r="M72" s="39" t="inlineStr">
        <is>
          <t>Neurologic Disorder</t>
        </is>
      </c>
      <c r="N72" s="38" t="inlineStr">
        <is>
          <t>PLE-CC1 ปี 2566 Day 1 ข้อ 8</t>
        </is>
      </c>
      <c r="O72" s="39" t="n"/>
      <c r="P72" s="39" t="n"/>
    </row>
    <row r="73" ht="13.2" customHeight="1" s="49">
      <c r="A73" s="37" t="n">
        <v>71</v>
      </c>
      <c r="B73" s="38" t="inlineStr">
        <is>
          <t>พิษของphenytoin ตัวเลือก</t>
        </is>
      </c>
      <c r="C73" s="38" t="n"/>
      <c r="D73" s="38" t="inlineStr">
        <is>
          <t>Neurologic Disorder</t>
        </is>
      </c>
      <c r="E73" s="38" t="inlineStr">
        <is>
          <t>Pregabalin 75 mg BID</t>
        </is>
      </c>
      <c r="F73" s="38" t="inlineStr">
        <is>
          <t>Levodopa/Benserazide 100/25 mg TID</t>
        </is>
      </c>
      <c r="G73" s="38" t="inlineStr">
        <is>
          <t>Sumatriptan 50 mg stat</t>
        </is>
      </c>
      <c r="H73" s="38" t="inlineStr">
        <is>
          <t>Propranolol 40 mg BID</t>
        </is>
      </c>
      <c r="I73" s="37" t="inlineStr">
        <is>
          <t>1</t>
        </is>
      </c>
      <c r="J73"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 gabapentinoid ออกฤทธิ์จับกับ alpha-2-delta subunit ของ voltage-gated calcium channels มี therapeutic window กว้าง ผลข้างเคียงที่พบบ่อยได้แก่ เวียนศีรษะ ง่วงซึม บวมน้ำส่วนปลาย และน้ำหนักขึ้น ไม่พบพิษรุนแรงทาง cerebellar degeneration เหมือน phenytoin
- ข้อ ค. Levodopa/Benserazide 100/25 mg TID เป็น dopamine precursor เสริมสารสื่อประสาทโดปามีนในโรคพาร์กินสัน ผลข้างเคียงเฉียบพลันได้แก่ คลื่นไส้ ความดันตกในท่ายืน และการใช้ระยะยาวนำไปสู่ motor fluctuations และ dyskinesia
- ข้อ ง. Sumatriptan 50 mg stat เป็น 5-HT1B/1D receptor agonist ใช้ระงับอาการปวดไมเกรนเฉียบพลัน มีผลข้างเคียงทำให้เกิด triptan sensations แน่นหน้าอก และมีข้อห้ามใช้เด็ดขาดในผู้ป่วย coronary artery disease, peripheral vascular disease หรือ uncontrolled hypertension
- ข้อ จ. Propranolol 40 mg BID เป็น non-selective beta-blocker ลดอัตราการเต้นของหัวใจและความดันโลหิต ผลข้างเคียงสำคัญคือ bradycardia, bronchospasm ในผู้ป่วยหอบหืด, fatigue และบดบังอาการ hypoglycemia ในผู้ป่วยเบาหวาน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38" t="n"/>
      <c r="L73" s="39" t="inlineStr">
        <is>
          <t>Epilepsy</t>
        </is>
      </c>
      <c r="M73" s="39" t="inlineStr">
        <is>
          <t>Neurologic Disorder</t>
        </is>
      </c>
      <c r="N73" s="38" t="inlineStr">
        <is>
          <t>PLE-CC1 ปี 2566 Day 1 ข้อ 31</t>
        </is>
      </c>
      <c r="O73" s="39" t="n"/>
      <c r="P73" s="39" t="n"/>
    </row>
    <row r="74" ht="13.2" customHeight="1" s="49">
      <c r="A74" s="37" t="n">
        <v>72</v>
      </c>
      <c r="B74" s="38" t="inlineStr">
        <is>
          <t>Prophylaxis migraine มีประวัติเศร้าหม่นควรใช้ยาอะไร. ตัวเลือก</t>
        </is>
      </c>
      <c r="C74" s="38" t="n"/>
      <c r="D74" s="38" t="inlineStr">
        <is>
          <t>Neurologic Disorder</t>
        </is>
      </c>
      <c r="E74" s="38" t="inlineStr">
        <is>
          <t>Propranolol 40 mg BID</t>
        </is>
      </c>
      <c r="F74" s="38" t="inlineStr">
        <is>
          <t>Topiramate 25 mg BID</t>
        </is>
      </c>
      <c r="G74" s="38" t="inlineStr">
        <is>
          <t>Donepezil 5 mg HS</t>
        </is>
      </c>
      <c r="H74" s="38" t="inlineStr">
        <is>
          <t>Alteplase (rtPA) 0.9 mg/kg IV</t>
        </is>
      </c>
      <c r="I74" s="37" t="inlineStr">
        <is>
          <t>1</t>
        </is>
      </c>
      <c r="J74"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first-line migraine prophylaxis ในกลุ่ม non-selective beta-blocker แต่มีข้อควรระวังสำคัญคืออาจทำให้เกิดหรือทำให้อาการของโรคซึมเศร้า (depression) แย่ลง รวมถึงอ่อนเพลียและฝันร้าย จึงไม่เหมาะกับผู้ป่วยที่มีประวัติเศร้าหม่น
- ข้อ ค. Topiramate 25 mg BID แม้มีประสิทธิภาพสูงในการป้องกันไมเกรนและช่วยลดน้ำหนัก แต่มีผลข้างเคียงเด่นต่อระบบประสาทและอารมณ์ ได้แก่ psychomotor slowing, cognitive impairment, memory difficulty และอาจกระตุ้น depressive mood หรือ suicidal ideation ได้
- ข้อ ง. Donepezil 5 mg HS เป็น centrally acting reversible acetylcholinesterase inhibitor สำหรับรักษาอาการสมองเสื่อมในโรคอัลไซเมอร์ ไม่มีข้อบ่งใช้หรือประสิทธิภาพในการป้องกันการปวดศีรษะไมเกรน
- ข้อ จ. Alteplase (rtPA) 0.9 mg/kg IV เป็นยาฉีดสลายลิ่มเลือด (thrombolytic agent) ในภาวะ acute ischemic stroke เฉียบพลัน มีความเสี่ยงต่อ fatal intracranial hemorrhage สูงมาก ไม่มีบทบาทในการป้องกันไมเกรน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38" t="n"/>
      <c r="L74" s="39" t="inlineStr">
        <is>
          <t>Headache</t>
        </is>
      </c>
      <c r="M74" s="39" t="inlineStr">
        <is>
          <t>Neurologic Disorder</t>
        </is>
      </c>
      <c r="N74" s="38" t="inlineStr">
        <is>
          <t>PLE-CC1 ปี 2566 Day 2 ข้อ 19</t>
        </is>
      </c>
      <c r="O74" s="39" t="n"/>
      <c r="P74" s="39" t="n"/>
    </row>
    <row r="75" ht="13.2" customHeight="1" s="49">
      <c r="A75" s="37" t="n">
        <v>73</v>
      </c>
      <c r="B75" s="38" t="inlineStr">
        <is>
          <t>Migraine headaches</t>
        </is>
      </c>
      <c r="C75" s="38" t="n"/>
      <c r="D75" s="38" t="inlineStr">
        <is>
          <t>Neurologic Disorder</t>
        </is>
      </c>
      <c r="E75" s="38" t="inlineStr">
        <is>
          <t>Alteplase (rtPA) 0.9 mg/kg IV</t>
        </is>
      </c>
      <c r="F75" s="38" t="inlineStr">
        <is>
          <t>Phenytoin 100 mg TID</t>
        </is>
      </c>
      <c r="G75" s="38" t="inlineStr">
        <is>
          <t>Sodium valproate 200 mg TID</t>
        </is>
      </c>
      <c r="H75" s="38" t="inlineStr">
        <is>
          <t>Carbamazepine 200 mg BID</t>
        </is>
      </c>
      <c r="I75" s="37" t="inlineStr">
        <is>
          <t>1</t>
        </is>
      </c>
      <c r="J75"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38" t="n"/>
      <c r="L75" s="39" t="inlineStr">
        <is>
          <t>Headache</t>
        </is>
      </c>
      <c r="M75" s="39" t="inlineStr">
        <is>
          <t>Neurologic Disorder</t>
        </is>
      </c>
      <c r="N75" s="38" t="inlineStr">
        <is>
          <t>PLE-CC1 ปี 2566 Day 2 ข้อ 1</t>
        </is>
      </c>
      <c r="O75" s="39" t="n"/>
      <c r="P75" s="39" t="n"/>
    </row>
    <row r="76" ht="13.2" customHeight="1" s="49">
      <c r="A76" s="37" t="n">
        <v>74</v>
      </c>
      <c r="B76" s="38" t="inlineStr">
        <is>
          <t>Tension headaches</t>
        </is>
      </c>
      <c r="C76" s="38" t="n"/>
      <c r="D76" s="38" t="inlineStr">
        <is>
          <t>Neurologic Disorder</t>
        </is>
      </c>
      <c r="E76" s="38" t="inlineStr">
        <is>
          <t>Carbamazepine 200 mg BID</t>
        </is>
      </c>
      <c r="F76" s="38" t="inlineStr">
        <is>
          <t>Lamotrigine 50 mg OD</t>
        </is>
      </c>
      <c r="G76" s="38" t="inlineStr">
        <is>
          <t>Levetiracetam 500 mg BID</t>
        </is>
      </c>
      <c r="H76" s="38" t="inlineStr">
        <is>
          <t>Gabapentin 300 mg TID</t>
        </is>
      </c>
      <c r="I76" s="37" t="inlineStr">
        <is>
          <t>1</t>
        </is>
      </c>
      <c r="J76"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38" t="n"/>
      <c r="L76" s="39" t="inlineStr">
        <is>
          <t>Headache</t>
        </is>
      </c>
      <c r="M76" s="39" t="inlineStr">
        <is>
          <t>Neurologic Disorder</t>
        </is>
      </c>
      <c r="N76" s="38" t="inlineStr">
        <is>
          <t>PLE-CC1 ปี 2566 Day 2 ข้อ 2</t>
        </is>
      </c>
      <c r="O76" s="39" t="n"/>
      <c r="P76" s="39" t="n"/>
    </row>
    <row r="77" ht="13.2" customHeight="1" s="49">
      <c r="A77" s="37" t="n">
        <v>75</v>
      </c>
      <c r="B77" s="38" t="inlineStr">
        <is>
          <t>Cluster headaches</t>
        </is>
      </c>
      <c r="C77" s="38" t="n"/>
      <c r="D77" s="38" t="inlineStr">
        <is>
          <t>Neurologic Disorder</t>
        </is>
      </c>
      <c r="E77" s="38" t="inlineStr">
        <is>
          <t>Gabapentin 300 mg TID</t>
        </is>
      </c>
      <c r="F77" s="38" t="inlineStr">
        <is>
          <t>Pregabalin 75 mg BID</t>
        </is>
      </c>
      <c r="G77" s="38" t="inlineStr">
        <is>
          <t>Levodopa/Benserazide 100/25 mg TID</t>
        </is>
      </c>
      <c r="H77" s="38" t="inlineStr">
        <is>
          <t>Sumatriptan 50 mg stat</t>
        </is>
      </c>
      <c r="I77" s="37" t="inlineStr">
        <is>
          <t>1</t>
        </is>
      </c>
      <c r="J77"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38" t="n"/>
      <c r="L77" s="39" t="inlineStr">
        <is>
          <t>Headache</t>
        </is>
      </c>
      <c r="M77" s="39" t="inlineStr">
        <is>
          <t>Neurologic Disorder</t>
        </is>
      </c>
      <c r="N77" s="38" t="inlineStr">
        <is>
          <t>PLE-CC1 ปี 2566 Day 2 ข้อ 3</t>
        </is>
      </c>
      <c r="O77" s="39" t="n"/>
      <c r="P77" s="39" t="n"/>
    </row>
    <row r="78" ht="13.2" customHeight="1" s="49">
      <c r="A78" s="37" t="n">
        <v>76</v>
      </c>
      <c r="B78" s="38" t="inlineStr">
        <is>
          <t>Secondary headaches</t>
        </is>
      </c>
      <c r="C78" s="38" t="n"/>
      <c r="D78" s="38" t="inlineStr">
        <is>
          <t>Neurologic Disorder</t>
        </is>
      </c>
      <c r="E78" s="38" t="inlineStr">
        <is>
          <t>Sumatriptan 50 mg stat</t>
        </is>
      </c>
      <c r="F78" s="38" t="inlineStr">
        <is>
          <t>Propranolol 40 mg BID</t>
        </is>
      </c>
      <c r="G78" s="38" t="inlineStr">
        <is>
          <t>Topiramate 25 mg BID</t>
        </is>
      </c>
      <c r="H78" s="38" t="inlineStr">
        <is>
          <t>Donepezil 5 mg HS</t>
        </is>
      </c>
      <c r="I78" s="37" t="inlineStr">
        <is>
          <t>1</t>
        </is>
      </c>
      <c r="J78"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38" t="n"/>
      <c r="L78" s="39" t="inlineStr">
        <is>
          <t>Headache</t>
        </is>
      </c>
      <c r="M78" s="39" t="inlineStr">
        <is>
          <t>Neurologic Disorder</t>
        </is>
      </c>
      <c r="N78" s="38" t="inlineStr">
        <is>
          <t>PLE-CC1 ปี 2566 Day 2 ข้อ 4</t>
        </is>
      </c>
      <c r="O78" s="39" t="n"/>
      <c r="P78" s="39" t="n"/>
    </row>
    <row r="79" ht="13.2" customHeight="1" s="49">
      <c r="A79" s="37" t="n">
        <v>77</v>
      </c>
      <c r="B79" s="38" t="inlineStr">
        <is>
          <t>สาเหตุที่ควรprophylaxis migraine. ตัวเลือก</t>
        </is>
      </c>
      <c r="C79" s="38" t="n"/>
      <c r="D79" s="38" t="inlineStr">
        <is>
          <t>Neurologic Disorder</t>
        </is>
      </c>
      <c r="E79" s="38" t="inlineStr">
        <is>
          <t>Donepezil 5 mg HS</t>
        </is>
      </c>
      <c r="F79" s="38" t="inlineStr">
        <is>
          <t>Alteplase (rtPA) 0.9 mg/kg IV</t>
        </is>
      </c>
      <c r="G79" s="38" t="inlineStr">
        <is>
          <t>Phenytoin 100 mg TID</t>
        </is>
      </c>
      <c r="H79" s="38" t="inlineStr">
        <is>
          <t>Sodium valproate 200 mg TID</t>
        </is>
      </c>
      <c r="I79" s="37" t="inlineStr">
        <is>
          <t>1</t>
        </is>
      </c>
      <c r="J79"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38" t="n"/>
      <c r="L79" s="39" t="inlineStr">
        <is>
          <t>Headache</t>
        </is>
      </c>
      <c r="M79" s="39" t="inlineStr">
        <is>
          <t>Neurologic Disorder</t>
        </is>
      </c>
      <c r="N79" s="38" t="inlineStr">
        <is>
          <t>PLE-CC1 ปี 2566 Day 2 ข้อ 21</t>
        </is>
      </c>
      <c r="O79" s="39" t="n"/>
      <c r="P79" s="39" t="n"/>
    </row>
    <row r="80" ht="13.2" customHeight="1" s="49">
      <c r="A80" s="37" t="n">
        <v>78</v>
      </c>
      <c r="B80" s="38" t="inlineStr">
        <is>
          <t>.การศึกษาMeta-analysis ว่าการใช้propranololสามารถป้องกันการเกิดไมเกรนได้หรือไม่ข้อใดถูกต้อง ตัวเลือก</t>
        </is>
      </c>
      <c r="C80" s="38" t="n"/>
      <c r="D80" s="38" t="inlineStr">
        <is>
          <t>Neurologic Disorder</t>
        </is>
      </c>
      <c r="E80" s="38" t="inlineStr">
        <is>
          <t>Sodium valproate 200 mg TID</t>
        </is>
      </c>
      <c r="F80" s="38" t="inlineStr">
        <is>
          <t>Carbamazepine 200 mg BID</t>
        </is>
      </c>
      <c r="G80" s="38" t="inlineStr">
        <is>
          <t>Lamotrigine 50 mg OD</t>
        </is>
      </c>
      <c r="H80" s="38" t="inlineStr">
        <is>
          <t>Levetiracetam 500 mg BID</t>
        </is>
      </c>
      <c r="I80" s="37" t="inlineStr">
        <is>
          <t>1</t>
        </is>
      </c>
      <c r="J80"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38" t="n"/>
      <c r="L80" s="39" t="inlineStr">
        <is>
          <t>Headache</t>
        </is>
      </c>
      <c r="M80" s="39" t="inlineStr">
        <is>
          <t>Neurologic Disorder</t>
        </is>
      </c>
      <c r="N80" s="38" t="inlineStr">
        <is>
          <t>PLE-CC1 ปี 2566 Day 2 ข้อ 85</t>
        </is>
      </c>
      <c r="O80" s="39" t="n"/>
      <c r="P80" s="39" t="n"/>
    </row>
    <row r="81" ht="13.2" customHeight="1" s="49">
      <c r="A81" s="37" t="n">
        <v>79</v>
      </c>
      <c r="B81" s="38" t="inlineStr">
        <is>
          <t>ISDN Sublingual ไม;ตองทดสอบเรื่องอะไร 120-130 / 70-79 mmHg (Thai guideline on the treatment of hypertension 2015)</t>
        </is>
      </c>
      <c r="C81" s="38" t="n"/>
      <c r="D81" s="38" t="inlineStr">
        <is>
          <t>friability</t>
        </is>
      </c>
      <c r="E81" s="38" t="inlineStr">
        <is>
          <t>Disintegration</t>
        </is>
      </c>
      <c r="F81" s="38" t="inlineStr">
        <is>
          <t>Dissolution time</t>
        </is>
      </c>
      <c r="G81" s="38" t="inlineStr">
        <is>
          <t>Thickness</t>
        </is>
      </c>
      <c r="H81" s="38" t="inlineStr">
        <is>
          <t>Content uniformity ยาเ,น@ปแบบอมใCDน จะเ.ด disintegration แGวเIาJKางกายไLโดยไ"เ.ดการละลาย 0งไ"Oเ,นCองทดสอบการละลาย</t>
        </is>
      </c>
      <c r="I81" s="37" t="inlineStr">
        <is>
          <t>1</t>
        </is>
      </c>
      <c r="J81" s="38"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38" t="n"/>
      <c r="L81" s="39" t="inlineStr">
        <is>
          <t>Headache</t>
        </is>
      </c>
      <c r="M81" s="39" t="inlineStr">
        <is>
          <t>Neurologic Disorder</t>
        </is>
      </c>
      <c r="N81" s="38" t="inlineStr">
        <is>
          <t>PLE_CC1_2565_Day1_Key ข้อ 4</t>
        </is>
      </c>
      <c r="O81" s="39" t="n"/>
      <c r="P81" s="39" t="n"/>
      <c r="Q81" s="2" t="n"/>
    </row>
    <row r="82" ht="13.2" customHeight="1" s="49">
      <c r="A82" s="37" t="n">
        <v>80</v>
      </c>
      <c r="B82" s="38" t="inlineStr">
        <is>
          <t>หากแพทย6เลือกใช$ topiramate เพื่อป¢องกันการปวดศีรษะจากไมเกรน ข$อใดถูกต$องเกี่ยวกับยานี้ ไWแcใจ</t>
        </is>
      </c>
      <c r="C82" s="38" t="n"/>
      <c r="D82" s="38" t="inlineStr">
        <is>
          <t>มีโอกาสเกิด cross allergy กับ cotrimoxazole ได$สูงมาก</t>
        </is>
      </c>
      <c r="E82" s="38" t="inlineStr">
        <is>
          <t>ค-อยๆ ปรับเพิ่มขนาดยาจนถึง target dose หรือจนกว-าจะทนผลข$างเคียงยาไม-ได$</t>
        </is>
      </c>
      <c r="F82" s="38" t="inlineStr">
        <is>
          <t>ใช$เวลา 2-4 สัปดาห6จึงจะเห็นผลการรักษา</t>
        </is>
      </c>
      <c r="G82" s="38" t="inlineStr">
        <is>
          <t>ต$องใช$ยาอย-างน$อย 6 เดือน</t>
        </is>
      </c>
      <c r="H82" s="38" t="inlineStr">
        <is>
          <t>ใช$ Maintain dose น$อยกว-าการให$เพื่อรักษาอาการชัก กรณีศึกษา 7</t>
        </is>
      </c>
      <c r="I82" s="37" t="inlineStr">
        <is>
          <t>1</t>
        </is>
      </c>
      <c r="J82" s="38" t="inlineStr">
        <is>
          <t>✅ คำตอบที่ถูกต้อง: ข้อ ก. มีโอกาสเกิด cross allergy กับ cotrimoxazole ได$สูงมาก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38" t="n"/>
      <c r="L82" s="39" t="inlineStr">
        <is>
          <t>Headache</t>
        </is>
      </c>
      <c r="M82" s="39" t="inlineStr">
        <is>
          <t>Neurologic Disorder</t>
        </is>
      </c>
      <c r="N82" s="38" t="inlineStr">
        <is>
          <t>PLE_CC1_2565_Day2_Key ข้อ 19</t>
        </is>
      </c>
      <c r="O82" s="39" t="n"/>
      <c r="P82" s="39" t="n"/>
      <c r="Q82" s="2" t="n"/>
    </row>
    <row r="83" ht="13.2" customHeight="1" s="49">
      <c r="A83" s="37" t="n">
        <v>81</v>
      </c>
      <c r="B83" s="38"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38" t="n"/>
      <c r="D83" s="38" t="inlineStr">
        <is>
          <t>Neurologic Disorder</t>
        </is>
      </c>
      <c r="E83" s="38" t="inlineStr">
        <is>
          <t>Topiramate 25 mg BID</t>
        </is>
      </c>
      <c r="F83" s="38" t="inlineStr">
        <is>
          <t>Donepezil 5 mg HS</t>
        </is>
      </c>
      <c r="G83" s="38" t="inlineStr">
        <is>
          <t>Alteplase (rtPA) 0.9 mg/kg IV</t>
        </is>
      </c>
      <c r="H83" s="38" t="inlineStr">
        <is>
          <t>Phenytoin 100 mg TID</t>
        </is>
      </c>
      <c r="I83" s="37" t="inlineStr">
        <is>
          <t>1</t>
        </is>
      </c>
      <c r="J83" s="38"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38" t="n"/>
      <c r="L83" s="39" t="inlineStr">
        <is>
          <t>Stroke</t>
        </is>
      </c>
      <c r="M83" s="39" t="inlineStr">
        <is>
          <t>Neurologic Disorder</t>
        </is>
      </c>
      <c r="N83" s="38" t="inlineStr">
        <is>
          <t>PLE_CC1_2564_All_Key ข้อ 25</t>
        </is>
      </c>
      <c r="O83" s="39" t="n"/>
      <c r="P83" s="39" t="n"/>
    </row>
    <row r="84" ht="13.2" customHeight="1" s="49">
      <c r="A84" s="37" t="n">
        <v>82</v>
      </c>
      <c r="B84" s="38" t="inlineStr">
        <is>
          <t>บอกอาการมา (หัวข้อ migraine) ถามจ่ายยาอะไรบรรเทาอาการดี</t>
        </is>
      </c>
      <c r="C84" s="38" t="n"/>
      <c r="D84" s="38" t="inlineStr">
        <is>
          <t>Neurologic Disorder</t>
        </is>
      </c>
      <c r="E84" s="38" t="inlineStr">
        <is>
          <t>gabapentin</t>
        </is>
      </c>
      <c r="F84" s="38" t="inlineStr">
        <is>
          <t>sumatriptan" "โจทย์ไม่สมบูรณ์ O O</t>
        </is>
      </c>
      <c r="G84" s="38" t="inlineStr">
        <is>
          <t>Carbamazepine 200 mg BID</t>
        </is>
      </c>
      <c r="H84" s="38" t="inlineStr">
        <is>
          <t>Lamotrigine 50 mg OD</t>
        </is>
      </c>
      <c r="I84" s="37" t="inlineStr">
        <is>
          <t>1</t>
        </is>
      </c>
      <c r="J84"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38" t="n"/>
      <c r="L84" s="39" t="inlineStr">
        <is>
          <t>Headache</t>
        </is>
      </c>
      <c r="M84" s="39" t="inlineStr">
        <is>
          <t>Neurologic Disorder</t>
        </is>
      </c>
      <c r="N84" s="38" t="inlineStr">
        <is>
          <t>PLE_CC1_2564_All_Key ข้อ 50</t>
        </is>
      </c>
      <c r="O84" s="39" t="n"/>
      <c r="P84" s="39" t="n"/>
    </row>
    <row r="85" ht="13.2" customHeight="1" s="49">
      <c r="A85" s="37" t="n">
        <v>83</v>
      </c>
      <c r="B85" s="38" t="inlineStr">
        <is>
          <t>อาการข้างเคียงใด ไม่ขึ้นกับระดับยา carbamazepine</t>
        </is>
      </c>
      <c r="C85" s="38" t="n"/>
      <c r="D85" s="38" t="inlineStr">
        <is>
          <t>Diplopia</t>
        </is>
      </c>
      <c r="E85" s="38" t="inlineStr">
        <is>
          <t>Ataxia</t>
        </is>
      </c>
      <c r="F85" s="38" t="inlineStr">
        <is>
          <t>Maculopapular eruption</t>
        </is>
      </c>
      <c r="G85" s="38" t="inlineStr">
        <is>
          <t>Dizziness</t>
        </is>
      </c>
      <c r="H85" s="38" t="inlineStr">
        <is>
          <t>Seizure</t>
        </is>
      </c>
      <c r="I85" s="37" t="inlineStr">
        <is>
          <t>1</t>
        </is>
      </c>
      <c r="J85" s="38"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38" t="n"/>
      <c r="L85" s="39" t="inlineStr">
        <is>
          <t>Epilepsy</t>
        </is>
      </c>
      <c r="M85" s="39" t="inlineStr">
        <is>
          <t>Clinic</t>
        </is>
      </c>
      <c r="N85" s="38" t="inlineStr">
        <is>
          <t>ข้อ 98 (PLE_CC1_2562_Key.md)</t>
        </is>
      </c>
      <c r="O85" s="39" t="n"/>
      <c r="P85" s="39" t="n"/>
    </row>
    <row r="86" ht="13.2" customHeight="1" s="49">
      <c r="A86" s="37" t="n">
        <v>84</v>
      </c>
      <c r="B86" s="38" t="inlineStr">
        <is>
          <t>หัวข้อใดของ carbamazepine CR ที่ไม่จำเป็นต้องตรวจตามเภสัชตำรับ controlled release</t>
        </is>
      </c>
      <c r="C86" s="38" t="n"/>
      <c r="D86" s="38" t="inlineStr">
        <is>
          <t>Dissolution</t>
        </is>
      </c>
      <c r="E86" s="38" t="inlineStr">
        <is>
          <t>Disintegration</t>
        </is>
      </c>
      <c r="F86" s="38" t="inlineStr">
        <is>
          <t>Content uniformity/weight variation</t>
        </is>
      </c>
      <c r="G86" s="38" t="inlineStr">
        <is>
          <t>Assay</t>
        </is>
      </c>
      <c r="H86" s="38" t="inlineStr">
        <is>
          <t>Impurity</t>
        </is>
      </c>
      <c r="I86" s="37" t="inlineStr">
        <is>
          <t>1</t>
        </is>
      </c>
      <c r="J86" s="38"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38" t="n"/>
      <c r="L86" s="39" t="inlineStr">
        <is>
          <t>Epilepsy</t>
        </is>
      </c>
      <c r="M86" s="39" t="inlineStr">
        <is>
          <t>Clinic</t>
        </is>
      </c>
      <c r="N86" s="38" t="inlineStr">
        <is>
          <t>ข้อ 104 (PLE_CC1_2562_Key.md)</t>
        </is>
      </c>
      <c r="O86" s="39" t="n"/>
      <c r="P86" s="39" t="n"/>
    </row>
    <row r="87" ht="13.2" customHeight="1" s="49">
      <c r="A87" s="37" t="n">
        <v>85</v>
      </c>
      <c r="B87" s="38" t="inlineStr">
        <is>
          <t>ยาใดที่ใช้ร่วมกับ fluoxetine แล้วมีผลต่อการเกิด serotonin syndrome น้อยที่สุด ~ cosiziene seats - Trendlies . -X T ↓jon ending orthostatic hypotension ~ ~ serotonin</t>
        </is>
      </c>
      <c r="C87" s="38" t="n"/>
      <c r="D87" s="38" t="inlineStr">
        <is>
          <t>Agomelatine</t>
        </is>
      </c>
      <c r="E87" s="38" t="inlineStr">
        <is>
          <t>Haloperidol</t>
        </is>
      </c>
      <c r="F87" s="38" t="inlineStr">
        <is>
          <t>Olanzapine</t>
        </is>
      </c>
      <c r="G87" s="38" t="inlineStr">
        <is>
          <t>Venlafaxine</t>
        </is>
      </c>
      <c r="H87" s="38" t="inlineStr">
        <is>
          <t>Hydroxyzine Liverse ↓ lastanerce serotonin der soos ston Parilara serotonin syndrome snasin DI rileserotonin Jessost หË´มนาÆปทาซËาทืกกรณิ ÂวËนาต้จ²ÆดËรงบ¯นืญ´ต</t>
        </is>
      </c>
      <c r="I87" s="37" t="inlineStr">
        <is>
          <t>1</t>
        </is>
      </c>
      <c r="J87" s="38" t="inlineStr">
        <is>
          <t>✅ คำตอบที่ถูกต้อง: ข้อ ก. Agomelatine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38" t="n"/>
      <c r="L87" s="39" t="inlineStr">
        <is>
          <t>Headache</t>
        </is>
      </c>
      <c r="M87" s="39" t="inlineStr">
        <is>
          <t>Clinic</t>
        </is>
      </c>
      <c r="N87" s="38" t="inlineStr">
        <is>
          <t>ข้อ 6 (PLE_CC1_2562_Key.md)</t>
        </is>
      </c>
      <c r="O87" s="39" t="n"/>
      <c r="P87" s="39" t="n"/>
    </row>
    <row r="88" ht="13.2" customHeight="1" s="49">
      <c r="A88" s="37" t="n">
        <v>86</v>
      </c>
      <c r="B88" s="38"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38" t="n"/>
      <c r="D88" s="38" t="inlineStr">
        <is>
          <t>Donepezil 5 mg HS</t>
        </is>
      </c>
      <c r="E88" s="38" t="inlineStr">
        <is>
          <t>Alteplase (rtPA) 0.9 mg/kg IV</t>
        </is>
      </c>
      <c r="F88" s="38" t="inlineStr">
        <is>
          <t>Phenytoin 100 mg TID</t>
        </is>
      </c>
      <c r="G88" s="38" t="inlineStr">
        <is>
          <t>Sodium valproate 200 mg TID</t>
        </is>
      </c>
      <c r="H88" s="38" t="inlineStr">
        <is>
          <t>Carbamazepine 200 mg BID</t>
        </is>
      </c>
      <c r="I88" s="37" t="inlineStr">
        <is>
          <t>1</t>
        </is>
      </c>
      <c r="J88" s="3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38" t="n"/>
      <c r="L88" s="39" t="inlineStr">
        <is>
          <t>Epilepsy</t>
        </is>
      </c>
      <c r="M88" s="39" t="inlineStr">
        <is>
          <t>Clinic</t>
        </is>
      </c>
      <c r="N88" s="38" t="inlineStr">
        <is>
          <t>ข้อ 29 (PLE_CC1_2559.md)</t>
        </is>
      </c>
      <c r="O88" s="39" t="n"/>
      <c r="P88" s="39" t="n"/>
    </row>
    <row r="89" ht="13.2" customHeight="1" s="49">
      <c r="A89" s="37" t="n">
        <v>87</v>
      </c>
      <c r="B89" s="38"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38" t="n"/>
      <c r="D89" s="38" t="inlineStr">
        <is>
          <t>Silicon dioxide</t>
        </is>
      </c>
      <c r="E89" s="38" t="inlineStr">
        <is>
          <t>Microcrystalline cellulose</t>
        </is>
      </c>
      <c r="F89" s="38" t="inlineStr">
        <is>
          <t>Starch</t>
        </is>
      </c>
      <c r="G89" s="38" t="inlineStr">
        <is>
          <t>Gelatin</t>
        </is>
      </c>
      <c r="H89" s="38" t="inlineStr">
        <is>
          <t>Polyvinyl pyrrolidone ห้ามนำไปทำซ้ำทุกกรณี เว้นแต่จะได้รับอนุญาต พบ hepatitis b virus negative และ anti-HBs positive</t>
        </is>
      </c>
      <c r="I89" s="37" t="inlineStr">
        <is>
          <t>1</t>
        </is>
      </c>
      <c r="J89" s="38"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38" t="n"/>
      <c r="L89" s="39" t="inlineStr">
        <is>
          <t>Epilepsy</t>
        </is>
      </c>
      <c r="M89" s="39" t="inlineStr">
        <is>
          <t>Clinic</t>
        </is>
      </c>
      <c r="N89" s="38" t="inlineStr">
        <is>
          <t>ข้อ 32 (PLE_CC1_2559.md)</t>
        </is>
      </c>
      <c r="O89" s="39" t="n"/>
      <c r="P89" s="39" t="n"/>
    </row>
    <row r="90" ht="13.2" customHeight="1" s="49">
      <c r="A90" s="37" t="n">
        <v>88</v>
      </c>
      <c r="B90" s="38"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38" t="n"/>
      <c r="D90" s="38" t="inlineStr">
        <is>
          <t>Celecoxib</t>
        </is>
      </c>
      <c r="E90" s="38" t="inlineStr">
        <is>
          <t>Ergotamine</t>
        </is>
      </c>
      <c r="F90" s="38" t="inlineStr">
        <is>
          <t>Ibuprofen</t>
        </is>
      </c>
      <c r="G90" s="38" t="inlineStr">
        <is>
          <t>Paracetamol</t>
        </is>
      </c>
      <c r="H90" s="38" t="inlineStr">
        <is>
          <t>Sumatriptan</t>
        </is>
      </c>
      <c r="I90" s="37" t="inlineStr">
        <is>
          <t>1</t>
        </is>
      </c>
      <c r="J90" s="38" t="inlineStr">
        <is>
          <t>✅ คำตอบที่ถูกต้อง: ข้อ ก. Celecoxib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38" t="n"/>
      <c r="L90" s="39" t="inlineStr">
        <is>
          <t>Headache</t>
        </is>
      </c>
      <c r="M90" s="39" t="inlineStr">
        <is>
          <t>Clinic</t>
        </is>
      </c>
      <c r="N90" s="38" t="inlineStr">
        <is>
          <t>ข้อ 46 (PLE_CC1_2559.md)</t>
        </is>
      </c>
      <c r="O90" s="39" t="n"/>
      <c r="P90" s="39" t="n"/>
    </row>
    <row r="91" ht="13.2" customHeight="1" s="49">
      <c r="A91" s="37" t="n">
        <v>89</v>
      </c>
      <c r="B91" s="38" t="inlineStr">
        <is>
          <t>ผลการวิเคราะห์ใดเหมาะสำหรับการระบุเอกลักษณ์ของยา phenytoin</t>
        </is>
      </c>
      <c r="C91" s="38" t="n"/>
      <c r="D91" s="38" t="inlineStr">
        <is>
          <t>Levodopa/Benserazide 100/25 mg TID</t>
        </is>
      </c>
      <c r="E91" s="38" t="inlineStr">
        <is>
          <t>Sumatriptan 50 mg stat</t>
        </is>
      </c>
      <c r="F91" s="38" t="inlineStr">
        <is>
          <t>Propranolol 40 mg BID</t>
        </is>
      </c>
      <c r="G91" s="38" t="inlineStr">
        <is>
          <t>Topiramate 25 mg BID</t>
        </is>
      </c>
      <c r="H91" s="38" t="inlineStr">
        <is>
          <t>ไม่มีข้อใดถูก</t>
        </is>
      </c>
      <c r="I91" s="37" t="inlineStr">
        <is>
          <t>1</t>
        </is>
      </c>
      <c r="J91"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38" t="n"/>
      <c r="L91" s="39" t="inlineStr">
        <is>
          <t>Epilepsy</t>
        </is>
      </c>
      <c r="M91" s="39" t="inlineStr">
        <is>
          <t>Clinic</t>
        </is>
      </c>
      <c r="N91" s="38" t="inlineStr">
        <is>
          <t>ข้อ 95 (Pharmtutor_2024_Set1.md)</t>
        </is>
      </c>
      <c r="O91" s="39" t="n"/>
      <c r="P91" s="39" t="n"/>
    </row>
    <row r="92" ht="13.2" customHeight="1" s="49">
      <c r="A92" s="37" t="n">
        <v>90</v>
      </c>
      <c r="B92" s="38" t="inlineStr">
        <is>
          <t>ยากันชักชนิดใด สามารถใช้ได้อย่างปลอดภัยในหญิงตั้งครรภ์</t>
        </is>
      </c>
      <c r="C92" s="38" t="n"/>
      <c r="D92" s="38" t="inlineStr">
        <is>
          <t>Phenytoin Sodium</t>
        </is>
      </c>
      <c r="E92" s="38" t="inlineStr">
        <is>
          <t>Levetiracetam</t>
        </is>
      </c>
      <c r="F92" s="38" t="inlineStr">
        <is>
          <t>Valproic acid</t>
        </is>
      </c>
      <c r="G92" s="38" t="inlineStr">
        <is>
          <t>Diazepam</t>
        </is>
      </c>
      <c r="H92" s="38" t="inlineStr">
        <is>
          <t>Lacosamide</t>
        </is>
      </c>
      <c r="I92" s="37" t="inlineStr">
        <is>
          <t>1</t>
        </is>
      </c>
      <c r="J92" s="38"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38" t="n"/>
      <c r="L92" s="39" t="inlineStr">
        <is>
          <t>Epilepsy</t>
        </is>
      </c>
      <c r="M92" s="39" t="inlineStr">
        <is>
          <t>Clinic</t>
        </is>
      </c>
      <c r="N92" s="38" t="inlineStr">
        <is>
          <t>ข้อ 46 (Pharmtutor_2024_Set2.md)</t>
        </is>
      </c>
      <c r="O92" s="39" t="n"/>
      <c r="P92" s="39" t="n"/>
    </row>
    <row r="93" ht="13.2" customHeight="1" s="49">
      <c r="A93" s="37" t="n">
        <v>91</v>
      </c>
      <c r="B93" s="38" t="inlineStr">
        <is>
          <t>ข้อใดคือกลไกของ Phenytoin Sodium ที่นำมาใช้ในการรักษาและป้องกันผู้ป่วยที่มีภาวะชักเกิดขึ้น</t>
        </is>
      </c>
      <c r="C93" s="38" t="n"/>
      <c r="D93" s="38" t="inlineStr">
        <is>
          <t>ยับยั้งการเปิดปิดของช่องเปิดแคลเซียม</t>
        </is>
      </c>
      <c r="E93" s="38" t="inlineStr">
        <is>
          <t>ยับยั้งการเข้าออกออกแคลเซียม</t>
        </is>
      </c>
      <c r="F93" s="38" t="inlineStr">
        <is>
          <t>ยับยั้งการเข้าออกของโซเดียมและแคลเซียมที่จุดว่างของสารสื่อประสาท</t>
        </is>
      </c>
      <c r="G93" s="38" t="inlineStr">
        <is>
          <t>ยับยั้งการเข้าสู่เซลล์ของโซเดียมผ่านช่องทางแคลเซียม-โซเดียม</t>
        </is>
      </c>
      <c r="H93" s="38" t="inlineStr">
        <is>
          <t>ยับยั้งการเปิดปิดของช่องเปิดโซเดียม</t>
        </is>
      </c>
      <c r="I93" s="37" t="inlineStr">
        <is>
          <t>1</t>
        </is>
      </c>
      <c r="J93" s="38"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38" t="n"/>
      <c r="L93" s="39" t="inlineStr">
        <is>
          <t>Epilepsy</t>
        </is>
      </c>
      <c r="M93" s="39" t="inlineStr">
        <is>
          <t>Clinic</t>
        </is>
      </c>
      <c r="N93" s="38" t="inlineStr">
        <is>
          <t>ข้อ 47 (Pharmtutor_2024_Set2.md)</t>
        </is>
      </c>
      <c r="O93" s="39" t="n"/>
      <c r="P93" s="39" t="n"/>
    </row>
    <row r="94" ht="13.2" customHeight="1" s="49">
      <c r="A94" s="37" t="n">
        <v>92</v>
      </c>
      <c r="B94" s="38"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38" t="n"/>
      <c r="D94" s="38" t="inlineStr">
        <is>
          <t>Lamotrigine</t>
        </is>
      </c>
      <c r="E94" s="38" t="inlineStr">
        <is>
          <t>Valproic acid</t>
        </is>
      </c>
      <c r="F94" s="38" t="inlineStr">
        <is>
          <t>Oxcarbazepine</t>
        </is>
      </c>
      <c r="G94" s="38" t="inlineStr">
        <is>
          <t>Levetiracetam</t>
        </is>
      </c>
      <c r="H94" s="38" t="inlineStr">
        <is>
          <t>Topiramate</t>
        </is>
      </c>
      <c r="I94" s="37" t="inlineStr">
        <is>
          <t>1</t>
        </is>
      </c>
      <c r="J94" s="38"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38" t="n"/>
      <c r="L94" s="39" t="inlineStr">
        <is>
          <t>Epilepsy</t>
        </is>
      </c>
      <c r="M94" s="39" t="inlineStr">
        <is>
          <t>Clinic</t>
        </is>
      </c>
      <c r="N94" s="38" t="inlineStr">
        <is>
          <t>ข้อ 51 (Pharmtutor_2024_Set2.md)</t>
        </is>
      </c>
      <c r="O94" s="39" t="n"/>
      <c r="P94" s="39" t="n"/>
    </row>
    <row r="95" ht="13.2" customHeight="1" s="49">
      <c r="A95" s="37" t="n">
        <v>93</v>
      </c>
      <c r="B95" s="38" t="inlineStr">
        <is>
          <t>จากคุณสมบัติของยา phenytoin ที่มีการกำจัดออกแบบ non-linear kinetics ข้อใดถูกต้อง</t>
        </is>
      </c>
      <c r="C95" s="38" t="n"/>
      <c r="D95" s="38" t="inlineStr">
        <is>
          <t>ที่ความเข้มข้นสูง จะมีการกำจัดออกแบบ linear kinetics</t>
        </is>
      </c>
      <c r="E95" s="38" t="inlineStr">
        <is>
          <t>ที่ความเข้มข้นต่ำ จะมีการกำจัดออกแบบ non-linear kinetics</t>
        </is>
      </c>
      <c r="F95" s="38" t="inlineStr">
        <is>
          <t>ยามีค่าครึ่งชีวิตเท่าเดิมเสมอ แม้มีความเข้มข้นของยาเพิ่มมากขึ้น</t>
        </is>
      </c>
      <c r="G95" s="38" t="inlineStr">
        <is>
          <t>ยามี therapeutic index แคบ</t>
        </is>
      </c>
      <c r="H95" s="38" t="inlineStr">
        <is>
          <t>ไม่มีข้อใดถูก</t>
        </is>
      </c>
      <c r="I95" s="37" t="inlineStr">
        <is>
          <t>1</t>
        </is>
      </c>
      <c r="J95" s="38"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38" t="n"/>
      <c r="L95" s="39" t="inlineStr">
        <is>
          <t>Epilepsy</t>
        </is>
      </c>
      <c r="M95" s="39" t="inlineStr">
        <is>
          <t>Clinic</t>
        </is>
      </c>
      <c r="N95" s="38" t="inlineStr">
        <is>
          <t>ข้อ 87 (Pharmtutor_2024_Set2.md)</t>
        </is>
      </c>
      <c r="O95" s="39" t="n"/>
      <c r="P95" s="39" t="n"/>
    </row>
    <row r="96" ht="13.2" customHeight="1" s="49">
      <c r="A96" s="37" t="n">
        <v>94</v>
      </c>
      <c r="B96" s="38" t="inlineStr">
        <is>
          <t>ข้อใดไม่ใช่อาการแสดงของผู้ป่วย Parkinson’s disease (1) Hypertension (2) Resting tremor (3) Impaired balance (4) Slowness of movement (5) Stiffness to limb movement MCQ 11 | 1/2557 | Page 11</t>
        </is>
      </c>
      <c r="C96" s="38" t="n"/>
      <c r="D96" s="38" t="inlineStr">
        <is>
          <t>Propranolol 40 mg BID</t>
        </is>
      </c>
      <c r="E96" s="38" t="inlineStr">
        <is>
          <t>Topiramate 25 mg BID</t>
        </is>
      </c>
      <c r="F96" s="38" t="inlineStr">
        <is>
          <t>Donepezil 5 mg HS</t>
        </is>
      </c>
      <c r="G96" s="38" t="inlineStr">
        <is>
          <t>Alteplase (rtPA) 0.9 mg/kg IV</t>
        </is>
      </c>
      <c r="H96" s="38" t="inlineStr">
        <is>
          <t>Phenytoin 100 mg TID</t>
        </is>
      </c>
      <c r="I96" s="37" t="inlineStr">
        <is>
          <t>1</t>
        </is>
      </c>
      <c r="J96" s="38"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38" t="n"/>
      <c r="L96" s="39" t="inlineStr">
        <is>
          <t>Parkinson disease</t>
        </is>
      </c>
      <c r="M96" s="39" t="inlineStr">
        <is>
          <t>Clinic</t>
        </is>
      </c>
      <c r="N96" s="38" t="inlineStr">
        <is>
          <t>ข้อ 73 (PLE_CC1_2557.md)</t>
        </is>
      </c>
      <c r="O96" s="39" t="n"/>
      <c r="P96" s="39" t="n"/>
    </row>
    <row r="97" ht="13.2" customHeight="1" s="49">
      <c r="A97" s="37" t="n">
        <v>95</v>
      </c>
      <c r="B97" s="38" t="inlineStr">
        <is>
          <t>ข้อใดเป็นข้อบ่งใช้อื่นของยา Carbamazepine นอกจากเป็นยากันชัก</t>
        </is>
      </c>
      <c r="C97" s="38" t="n"/>
      <c r="D97" s="38" t="inlineStr">
        <is>
          <t>........</t>
        </is>
      </c>
      <c r="E97" s="38" t="inlineStr">
        <is>
          <t>.......</t>
        </is>
      </c>
      <c r="F97" s="38" t="inlineStr">
        <is>
          <t>Trigerminal neuralgia</t>
        </is>
      </c>
      <c r="G97" s="38" t="inlineStr">
        <is>
          <t>............</t>
        </is>
      </c>
      <c r="H97" s="38" t="inlineStr">
        <is>
          <t>...............</t>
        </is>
      </c>
      <c r="I97" s="37" t="inlineStr">
        <is>
          <t>1</t>
        </is>
      </c>
      <c r="J97" s="38"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38" t="n"/>
      <c r="L97" s="39" t="inlineStr">
        <is>
          <t>Epilepsy</t>
        </is>
      </c>
      <c r="M97" s="39" t="inlineStr">
        <is>
          <t>Clinic</t>
        </is>
      </c>
      <c r="N97" s="38" t="inlineStr">
        <is>
          <t>ข้อ 83 (PLE_CC1_2555 Day 1.md)</t>
        </is>
      </c>
      <c r="O97" s="39" t="n"/>
      <c r="P97" s="39" t="n"/>
    </row>
    <row r="98" ht="13.2" customHeight="1" s="49">
      <c r="A98" s="37" t="n">
        <v>96</v>
      </c>
      <c r="B98" s="38" t="inlineStr">
        <is>
          <t>ยาในข้อใดสามารถเพิ่มระดับยา Carbamazepine ได้</t>
        </is>
      </c>
      <c r="C98" s="38" t="n"/>
      <c r="D98" s="38" t="inlineStr">
        <is>
          <t>Clarithromycin</t>
        </is>
      </c>
      <c r="E98" s="38" t="inlineStr">
        <is>
          <t>Nevirapine</t>
        </is>
      </c>
      <c r="F98" s="38" t="inlineStr">
        <is>
          <t>Phenytoin</t>
        </is>
      </c>
      <c r="G98" s="38" t="inlineStr">
        <is>
          <t>.....</t>
        </is>
      </c>
      <c r="H98" s="38" t="inlineStr">
        <is>
          <t>..........</t>
        </is>
      </c>
      <c r="I98" s="37" t="inlineStr">
        <is>
          <t>1</t>
        </is>
      </c>
      <c r="J98" s="38"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38" t="n"/>
      <c r="L98" s="39" t="inlineStr">
        <is>
          <t>Epilepsy</t>
        </is>
      </c>
      <c r="M98" s="39" t="inlineStr">
        <is>
          <t>Clinic</t>
        </is>
      </c>
      <c r="N98" s="38" t="inlineStr">
        <is>
          <t>ข้อ 85 (PLE_CC1_2555 Day 1.md)</t>
        </is>
      </c>
      <c r="O98" s="39" t="n"/>
      <c r="P98" s="39" t="n"/>
    </row>
    <row r="99" ht="13.2" customHeight="1" s="49">
      <c r="A99" s="37" t="n">
        <v>97</v>
      </c>
      <c r="B99" s="38" t="inlineStr">
        <is>
          <t>แช่ตู้เย็น โดยเก็บไว้ในช่องแช่แข็ง Case 5: Epilepsy นางสตรี อายุ 25 ปี Dx Tonic-clonic seizure Carbamazepine 200 mg bid F/U 2 week</t>
        </is>
      </c>
      <c r="C99" s="38" t="n"/>
      <c r="D99" s="38" t="inlineStr">
        <is>
          <t>Gabapentin 300 mg TID</t>
        </is>
      </c>
      <c r="E99" s="38" t="inlineStr">
        <is>
          <t>Pregabalin 75 mg BID</t>
        </is>
      </c>
      <c r="F99" s="38" t="inlineStr">
        <is>
          <t>Levodopa/Benserazide 100/25 mg TID</t>
        </is>
      </c>
      <c r="G99" s="38" t="inlineStr">
        <is>
          <t>Sumatriptan 50 mg stat</t>
        </is>
      </c>
      <c r="H99" s="38" t="inlineStr">
        <is>
          <t>Propranolol 40 mg BID</t>
        </is>
      </c>
      <c r="I99" s="37" t="inlineStr">
        <is>
          <t>1</t>
        </is>
      </c>
      <c r="J99" s="3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38" t="n"/>
      <c r="L99" s="39" t="inlineStr">
        <is>
          <t>Epilepsy</t>
        </is>
      </c>
      <c r="M99" s="39" t="inlineStr">
        <is>
          <t>Clinic</t>
        </is>
      </c>
      <c r="N99" s="38" t="inlineStr">
        <is>
          <t>ข้อ 4 (PLE_CC1_2555 Day 2.md)</t>
        </is>
      </c>
      <c r="O99" s="39" t="n"/>
      <c r="P99" s="39" t="n"/>
    </row>
    <row r="100" ht="13.2" customHeight="1" s="49">
      <c r="A100" s="37" t="n">
        <v>98</v>
      </c>
      <c r="B100" s="38" t="inlineStr">
        <is>
          <t>กลไกการออกฤทธิ์ของ Carbamazepine</t>
        </is>
      </c>
      <c r="C100" s="38" t="n"/>
      <c r="D100" s="38" t="inlineStr">
        <is>
          <t>Sumatriptan 50 mg stat</t>
        </is>
      </c>
      <c r="E100" s="38" t="inlineStr">
        <is>
          <t>Propranolol 40 mg BID</t>
        </is>
      </c>
      <c r="F100" s="38" t="inlineStr">
        <is>
          <t>Topiramate 25 mg BID</t>
        </is>
      </c>
      <c r="G100" s="38" t="inlineStr">
        <is>
          <t>Donepezil 5 mg HS</t>
        </is>
      </c>
      <c r="H100" s="38" t="inlineStr">
        <is>
          <t>Alteplase (rtPA) 0.9 mg/kg IV</t>
        </is>
      </c>
      <c r="I100" s="37" t="inlineStr">
        <is>
          <t>1</t>
        </is>
      </c>
      <c r="J100" s="38"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38" t="n"/>
      <c r="L100" s="39" t="inlineStr">
        <is>
          <t>Epilepsy</t>
        </is>
      </c>
      <c r="M100" s="39" t="inlineStr">
        <is>
          <t>Clinic</t>
        </is>
      </c>
      <c r="N100" s="38" t="inlineStr">
        <is>
          <t>ข้อ 3 (PLE_CC1_2555 Day 2.md)</t>
        </is>
      </c>
      <c r="O100" s="39" t="n"/>
      <c r="P100" s="39" t="n"/>
    </row>
    <row r="101" ht="13.2" customHeight="1" s="49">
      <c r="A101" s="37" t="n">
        <v>99</v>
      </c>
      <c r="B101" s="38" t="inlineStr">
        <is>
          <t>Carbamazepine นอกจากจะมีข้อบ่งใช้ในโรคลมชัก ยังสามารถรักษาโรคอะไรได้</t>
        </is>
      </c>
      <c r="C101" s="38" t="n"/>
      <c r="D101" s="38" t="inlineStr">
        <is>
          <t>Donepezil 5 mg HS</t>
        </is>
      </c>
      <c r="E101" s="38" t="inlineStr">
        <is>
          <t>Alteplase (rtPA) 0.9 mg/kg IV</t>
        </is>
      </c>
      <c r="F101" s="38" t="inlineStr">
        <is>
          <t>Phenytoin 100 mg TID</t>
        </is>
      </c>
      <c r="G101" s="38" t="inlineStr">
        <is>
          <t>Sodium valproate 200 mg TID</t>
        </is>
      </c>
      <c r="H101" s="38" t="inlineStr">
        <is>
          <t>Carbamazepine 200 mg BID</t>
        </is>
      </c>
      <c r="I101" s="37" t="inlineStr">
        <is>
          <t>1</t>
        </is>
      </c>
      <c r="J101" s="3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38" t="n"/>
      <c r="L101" s="39" t="inlineStr">
        <is>
          <t>Epilepsy</t>
        </is>
      </c>
      <c r="M101" s="39" t="inlineStr">
        <is>
          <t>Clinic</t>
        </is>
      </c>
      <c r="N101" s="38" t="inlineStr">
        <is>
          <t>ข้อ 4 (PLE_CC1_2555 Day 2.md)</t>
        </is>
      </c>
      <c r="O101" s="39" t="n"/>
      <c r="P101" s="39" t="n"/>
    </row>
    <row r="102" ht="13.2" customHeight="1" s="49">
      <c r="A102" s="37" t="n">
        <v>100</v>
      </c>
      <c r="B102" s="38" t="inlineStr">
        <is>
          <t>ยา Carbamazepine จะเพิ่มขึ้นเมื่อใช้ร่วมกับ</t>
        </is>
      </c>
      <c r="C102" s="38" t="n"/>
      <c r="D102" s="38" t="inlineStr">
        <is>
          <t>Sodium valproate 200 mg TID</t>
        </is>
      </c>
      <c r="E102" s="38" t="inlineStr">
        <is>
          <t>Carbamazepine 200 mg BID</t>
        </is>
      </c>
      <c r="F102" s="38" t="inlineStr">
        <is>
          <t>Lamotrigine 50 mg OD</t>
        </is>
      </c>
      <c r="G102" s="38" t="inlineStr">
        <is>
          <t>Levetiracetam 500 mg BID</t>
        </is>
      </c>
      <c r="H102" s="38" t="inlineStr">
        <is>
          <t>Gabapentin 300 mg TID</t>
        </is>
      </c>
      <c r="I102" s="37" t="inlineStr">
        <is>
          <t>1</t>
        </is>
      </c>
      <c r="J102" s="38"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38" t="n"/>
      <c r="L102" s="39" t="inlineStr">
        <is>
          <t>Epilepsy</t>
        </is>
      </c>
      <c r="M102" s="39" t="inlineStr">
        <is>
          <t>Clinic</t>
        </is>
      </c>
      <c r="N102" s="38" t="inlineStr">
        <is>
          <t>ข้อ 5 (PLE_CC1_2555 Day 2.md)</t>
        </is>
      </c>
      <c r="O102" s="39" t="n"/>
      <c r="P102" s="39" t="n"/>
    </row>
    <row r="103" ht="13.2" customHeight="1" s="49">
      <c r="A103" s="37" t="n">
        <v>101</v>
      </c>
      <c r="B103" s="38" t="inlineStr">
        <is>
          <t>Carbamazepine มี polymorph ซึ่งแต่ละ polymorph จะแตกต่างกัน ยกเว้น</t>
        </is>
      </c>
      <c r="C103" s="38" t="n"/>
      <c r="D103" s="38" t="inlineStr">
        <is>
          <t>Levetiracetam 500 mg BID</t>
        </is>
      </c>
      <c r="E103" s="38" t="inlineStr">
        <is>
          <t>Gabapentin 300 mg TID</t>
        </is>
      </c>
      <c r="F103" s="38" t="inlineStr">
        <is>
          <t>Pregabalin 75 mg BID</t>
        </is>
      </c>
      <c r="G103" s="38" t="inlineStr">
        <is>
          <t>Levodopa/Benserazide 100/25 mg TID</t>
        </is>
      </c>
      <c r="H103" s="38" t="inlineStr">
        <is>
          <t>Sumatriptan 50 mg stat</t>
        </is>
      </c>
      <c r="I103" s="37" t="inlineStr">
        <is>
          <t>1</t>
        </is>
      </c>
      <c r="J103" s="38"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38" t="n"/>
      <c r="L103" s="39" t="inlineStr">
        <is>
          <t>Epilepsy</t>
        </is>
      </c>
      <c r="M103" s="39" t="inlineStr">
        <is>
          <t>Clinic</t>
        </is>
      </c>
      <c r="N103" s="38" t="inlineStr">
        <is>
          <t>ข้อ 6 (PLE_CC1_2555 Day 2.md)</t>
        </is>
      </c>
      <c r="O103" s="39" t="n"/>
      <c r="P103" s="39" t="n"/>
    </row>
    <row r="104" ht="13.2" customHeight="1" s="49">
      <c r="A104" s="37" t="n">
        <v>102</v>
      </c>
      <c r="B104" s="38" t="inlineStr">
        <is>
          <t>hydroxyzine ในขนาดสูงสามารถใช้เป็นยากันชักได้</t>
        </is>
      </c>
      <c r="C104" s="38" t="n"/>
      <c r="D104" s="38" t="inlineStr">
        <is>
          <t>Levodopa/Benserazide 100/25 mg TID</t>
        </is>
      </c>
      <c r="E104" s="38" t="inlineStr">
        <is>
          <t>Sumatriptan 50 mg stat</t>
        </is>
      </c>
      <c r="F104" s="38" t="inlineStr">
        <is>
          <t>Propranolol 40 mg BID</t>
        </is>
      </c>
      <c r="G104" s="38" t="inlineStr">
        <is>
          <t>Topiramate 25 mg BID</t>
        </is>
      </c>
      <c r="H104" s="38" t="inlineStr">
        <is>
          <t>Donepezil 5 mg HS</t>
        </is>
      </c>
      <c r="I104" s="37" t="inlineStr">
        <is>
          <t>1</t>
        </is>
      </c>
      <c r="J104"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38" t="n"/>
      <c r="L104" s="39" t="inlineStr">
        <is>
          <t>Epilepsy</t>
        </is>
      </c>
      <c r="M104" s="39" t="inlineStr">
        <is>
          <t>Clinic</t>
        </is>
      </c>
      <c r="N104" s="38" t="inlineStr">
        <is>
          <t>ข้อ 1 (PLE_CC1_2555 Day 2.md)</t>
        </is>
      </c>
      <c r="O104" s="39" t="n"/>
      <c r="P104" s="39" t="n"/>
    </row>
    <row r="105" ht="13.2" customHeight="1" s="49">
      <c r="A105" s="37" t="n">
        <v>103</v>
      </c>
      <c r="B105" s="38"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38" t="n"/>
      <c r="D105" s="38" t="inlineStr">
        <is>
          <t>Topiramate 25 mg BID</t>
        </is>
      </c>
      <c r="E105" s="38" t="inlineStr">
        <is>
          <t>Donepezil 5 mg HS</t>
        </is>
      </c>
      <c r="F105" s="38" t="inlineStr">
        <is>
          <t>Alteplase (rtPA) 0.9 mg/kg IV</t>
        </is>
      </c>
      <c r="G105" s="38" t="inlineStr">
        <is>
          <t>Phenytoin 100 mg TID</t>
        </is>
      </c>
      <c r="H105" s="38" t="inlineStr">
        <is>
          <t>Sodium valproate 200 mg TID</t>
        </is>
      </c>
      <c r="I105" s="37" t="inlineStr">
        <is>
          <t>3</t>
        </is>
      </c>
      <c r="J105" s="38" t="inlineStr">
        <is>
          <t>✅ คำตอบที่ถูกต้อง: ข้อ ค. Alteplase (rtPA) 0.9 mg/kg IV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38" t="n"/>
      <c r="L105" s="39" t="inlineStr">
        <is>
          <t>Parkinson disease</t>
        </is>
      </c>
      <c r="M105" s="39" t="inlineStr">
        <is>
          <t>Clinic</t>
        </is>
      </c>
      <c r="N105" s="38" t="inlineStr">
        <is>
          <t>ข้อ 5 (PLE_CC1_2554 SET2.md)</t>
        </is>
      </c>
      <c r="O105" s="39" t="n"/>
      <c r="P105" s="39" t="n"/>
    </row>
    <row r="106" ht="13.2" customHeight="1" s="49">
      <c r="A106" s="37" t="n">
        <v>104</v>
      </c>
      <c r="B106" s="38" t="inlineStr">
        <is>
          <t>ข้อใดผิดเกี่ยวกับยา Carbidopa + Levodopa</t>
        </is>
      </c>
      <c r="C106" s="38" t="n"/>
      <c r="D106" s="38" t="inlineStr">
        <is>
          <t>Phenytoin 100 mg TID</t>
        </is>
      </c>
      <c r="E106" s="38" t="inlineStr">
        <is>
          <t>Sodium valproate 200 mg TID</t>
        </is>
      </c>
      <c r="F106" s="38" t="inlineStr">
        <is>
          <t>Carbamazepine 200 mg BID</t>
        </is>
      </c>
      <c r="G106" s="38" t="inlineStr">
        <is>
          <t>Lamotrigine 50 mg OD</t>
        </is>
      </c>
      <c r="H106" s="38" t="inlineStr">
        <is>
          <t>Levetiracetam 500 mg BID</t>
        </is>
      </c>
      <c r="I106" s="37" t="inlineStr">
        <is>
          <t>1</t>
        </is>
      </c>
      <c r="J106" s="38" t="inlineStr">
        <is>
          <t>✅ คำตอบที่ถูกต้อง: ข้อ ก. Phenytoin 100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38" t="n"/>
      <c r="L106" s="39" t="inlineStr">
        <is>
          <t>Parkinson disease</t>
        </is>
      </c>
      <c r="M106" s="39" t="inlineStr">
        <is>
          <t>Clinic</t>
        </is>
      </c>
      <c r="N106" s="38" t="inlineStr">
        <is>
          <t>ข้อ 3 (PLE_CC1_2533.md)</t>
        </is>
      </c>
      <c r="O106" s="39" t="n"/>
      <c r="P106" s="39" t="n"/>
    </row>
    <row r="107" ht="13.2" customHeight="1" s="49">
      <c r="A107" s="37" t="n">
        <v>105</v>
      </c>
      <c r="B107" s="38" t="inlineStr">
        <is>
          <t>Levodopa ช่วยเพิ่มการดูดซึมยา Carbidopa ที่ CNS</t>
        </is>
      </c>
      <c r="C107" s="38" t="n"/>
      <c r="D107" s="38" t="inlineStr">
        <is>
          <t>Lamotrigine 50 mg OD</t>
        </is>
      </c>
      <c r="E107" s="38" t="inlineStr">
        <is>
          <t>Levetiracetam 500 mg BID</t>
        </is>
      </c>
      <c r="F107" s="38" t="inlineStr">
        <is>
          <t>Gabapentin 300 mg TID</t>
        </is>
      </c>
      <c r="G107" s="38" t="inlineStr">
        <is>
          <t>Pregabalin 75 mg BID</t>
        </is>
      </c>
      <c r="H107" s="38" t="inlineStr">
        <is>
          <t>Levodopa/Benserazide 100/25 mg TID</t>
        </is>
      </c>
      <c r="I107" s="37" t="inlineStr">
        <is>
          <t>1</t>
        </is>
      </c>
      <c r="J107" s="38" t="inlineStr">
        <is>
          <t>✅ คำตอบที่ถูกต้อง: ข้อ ก. Lamotrigine 50 mg OD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38" t="n"/>
      <c r="L107" s="39" t="inlineStr">
        <is>
          <t>Parkinson disease</t>
        </is>
      </c>
      <c r="M107" s="39" t="inlineStr">
        <is>
          <t>Clinic</t>
        </is>
      </c>
      <c r="N107" s="38" t="inlineStr">
        <is>
          <t>ข้อ 2 (PLE_CC1_2533.md)</t>
        </is>
      </c>
      <c r="O107" s="39" t="n"/>
      <c r="P107" s="39" t="n"/>
    </row>
    <row r="108" ht="13.2" customHeight="1" s="49">
      <c r="A108" s="37" t="n">
        <v>106</v>
      </c>
      <c r="B108" s="38" t="inlineStr">
        <is>
          <t>Carbidopa ช่วยลดปริมาณของ Levodopa ที่จำเป็นต้องใช้</t>
        </is>
      </c>
      <c r="C108" s="38" t="n"/>
      <c r="D108" s="38" t="inlineStr">
        <is>
          <t>Pregabalin 75 mg BID</t>
        </is>
      </c>
      <c r="E108" s="38" t="inlineStr">
        <is>
          <t>Levodopa/Benserazide 100/25 mg TID</t>
        </is>
      </c>
      <c r="F108" s="38" t="inlineStr">
        <is>
          <t>Sumatriptan 50 mg stat</t>
        </is>
      </c>
      <c r="G108" s="38" t="inlineStr">
        <is>
          <t>Propranolol 40 mg BID</t>
        </is>
      </c>
      <c r="H108" s="38" t="inlineStr">
        <is>
          <t>Topiramate 25 mg BID</t>
        </is>
      </c>
      <c r="I108" s="37" t="inlineStr">
        <is>
          <t>1</t>
        </is>
      </c>
      <c r="J108" s="38"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38" t="n"/>
      <c r="L108" s="39" t="inlineStr">
        <is>
          <t>Parkinson disease</t>
        </is>
      </c>
      <c r="M108" s="39" t="inlineStr">
        <is>
          <t>Clinic</t>
        </is>
      </c>
      <c r="N108" s="38" t="inlineStr">
        <is>
          <t>ข้อ 4 (PLE_CC1_2533.md)</t>
        </is>
      </c>
      <c r="O108" s="39" t="n"/>
      <c r="P108" s="39" t="n"/>
    </row>
    <row r="109" ht="13.2" customHeight="1" s="49">
      <c r="A109" s="37" t="n">
        <v>107</v>
      </c>
      <c r="B109" s="38"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38" t="n"/>
      <c r="D109" s="38" t="inlineStr">
        <is>
          <t>Propranolol 40 mg BID</t>
        </is>
      </c>
      <c r="E109" s="38" t="inlineStr">
        <is>
          <t>Topiramate 25 mg BID</t>
        </is>
      </c>
      <c r="F109" s="38" t="inlineStr">
        <is>
          <t>Donepezil 5 mg HS</t>
        </is>
      </c>
      <c r="G109" s="38" t="inlineStr">
        <is>
          <t>Alteplase (rtPA) 0.9 mg/kg IV</t>
        </is>
      </c>
      <c r="H109" s="38" t="inlineStr">
        <is>
          <t>Phenytoin 100 mg TID</t>
        </is>
      </c>
      <c r="I109" s="37" t="inlineStr">
        <is>
          <t>1</t>
        </is>
      </c>
      <c r="J109" s="38"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38" t="n"/>
      <c r="L109" s="39" t="inlineStr">
        <is>
          <t>Parkinson disease</t>
        </is>
      </c>
      <c r="M109" s="39" t="inlineStr">
        <is>
          <t>Clinic</t>
        </is>
      </c>
      <c r="N109" s="38" t="inlineStr">
        <is>
          <t>ข้อ 5 (PLE_CC1_2533.md)</t>
        </is>
      </c>
      <c r="O109" s="39" t="n"/>
      <c r="P109" s="39" t="n"/>
    </row>
    <row r="110" ht="13.2" customHeight="1" s="49">
      <c r="A110" s="37" t="n">
        <v>108</v>
      </c>
      <c r="B110" s="38" t="inlineStr">
        <is>
          <t>ตอบ ค. Phenytoin เนื่องจากยามีผลในการเพิ่มการทำงานของเอนไซม์ P450 ในตับ ทำให้มีผลในการเร่งการทำลาย T4</t>
        </is>
      </c>
      <c r="C110" s="38" t="n"/>
      <c r="D110" s="38" t="inlineStr">
        <is>
          <t>Alteplase (rtPA) 0.9 mg/kg IV</t>
        </is>
      </c>
      <c r="E110" s="38" t="inlineStr">
        <is>
          <t>Phenytoin 100 mg TID</t>
        </is>
      </c>
      <c r="F110" s="38" t="inlineStr">
        <is>
          <t>Sodium valproate 200 mg TID</t>
        </is>
      </c>
      <c r="G110" s="38" t="inlineStr">
        <is>
          <t>Carbamazepine 200 mg BID</t>
        </is>
      </c>
      <c r="H110" s="38" t="inlineStr">
        <is>
          <t>Lamotrigine 50 mg OD</t>
        </is>
      </c>
      <c r="I110" s="37" t="inlineStr">
        <is>
          <t>1</t>
        </is>
      </c>
      <c r="J110" s="3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38" t="n"/>
      <c r="L110" s="39" t="inlineStr">
        <is>
          <t>Epilepsy</t>
        </is>
      </c>
      <c r="M110" s="39" t="inlineStr">
        <is>
          <t>Clinic</t>
        </is>
      </c>
      <c r="N110" s="38" t="inlineStr">
        <is>
          <t>ข้อ 27 (PLE_CC1_Practice_Exam.md)</t>
        </is>
      </c>
      <c r="O110" s="39" t="n"/>
      <c r="P110" s="39" t="n"/>
    </row>
    <row r="111" ht="13.2" customHeight="1" s="49">
      <c r="A111" s="37" t="n">
        <v>109</v>
      </c>
      <c r="B111" s="38"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t>
        </is>
      </c>
      <c r="C111" s="38" t="n"/>
      <c r="D111" s="38" t="inlineStr">
        <is>
          <t>Carbamazepine 200 mg BID</t>
        </is>
      </c>
      <c r="E111" s="38" t="inlineStr">
        <is>
          <t>Lamotrigine 50 mg OD</t>
        </is>
      </c>
      <c r="F111" s="38" t="inlineStr">
        <is>
          <t>Levetiracetam 500 mg BID</t>
        </is>
      </c>
      <c r="G111" s="38" t="inlineStr">
        <is>
          <t>Gabapentin 300 mg TID</t>
        </is>
      </c>
      <c r="H111" s="38" t="inlineStr">
        <is>
          <t>Pregabalin 75 mg BID</t>
        </is>
      </c>
      <c r="I111" s="37" t="inlineStr">
        <is>
          <t>1</t>
        </is>
      </c>
      <c r="J111" s="38" t="inlineStr">
        <is>
          <t>✅ คำตอบที่ถูกต้อง: ข้อ ก. Carbamazepine 200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38" t="n"/>
      <c r="L111" s="39" t="inlineStr">
        <is>
          <t>Headache</t>
        </is>
      </c>
      <c r="M111" s="39" t="inlineStr">
        <is>
          <t>Clinic</t>
        </is>
      </c>
      <c r="N111" s="38" t="inlineStr">
        <is>
          <t>ข้อ 37 (PLE_CC1_Practice_Exam.md)</t>
        </is>
      </c>
      <c r="O111" s="39" t="n"/>
      <c r="P111" s="39" t="n"/>
    </row>
    <row r="112" ht="13.2" customHeight="1" s="49">
      <c r="A112" s="37" t="n">
        <v>110</v>
      </c>
      <c r="B112" s="38" t="inlineStr">
        <is>
          <t>Phenytoin 2. Valproic acid 3. Benzodiazepine 4. Carbamazepine</t>
        </is>
      </c>
      <c r="C112" s="38" t="n"/>
      <c r="D112" s="38" t="inlineStr">
        <is>
          <t>1,2,3,4</t>
        </is>
      </c>
      <c r="E112" s="38" t="inlineStr">
        <is>
          <t>1,3 และ 4</t>
        </is>
      </c>
      <c r="F112" s="38" t="inlineStr">
        <is>
          <t>1 และ 4</t>
        </is>
      </c>
      <c r="G112" s="38" t="inlineStr">
        <is>
          <t>1 เท่านั้น</t>
        </is>
      </c>
      <c r="H112" s="38" t="inlineStr">
        <is>
          <t>2 เท่านั้น</t>
        </is>
      </c>
      <c r="I112" s="37" t="inlineStr">
        <is>
          <t>1</t>
        </is>
      </c>
      <c r="J112" s="3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38" t="n"/>
      <c r="L112" s="39" t="inlineStr">
        <is>
          <t>Epilepsy</t>
        </is>
      </c>
      <c r="M112" s="39" t="inlineStr">
        <is>
          <t>Clinic</t>
        </is>
      </c>
      <c r="N112" s="38" t="inlineStr">
        <is>
          <t>ข้อ 1 (PLE_CC1_Practice_Exam.md)</t>
        </is>
      </c>
      <c r="O112" s="39" t="n"/>
      <c r="P112" s="39" t="n"/>
    </row>
    <row r="113" ht="13.2" customHeight="1" s="49">
      <c r="A113" s="37" t="n">
        <v>111</v>
      </c>
      <c r="B113" s="38" t="inlineStr">
        <is>
          <t>Phenytoin 2.Valproic acid 3. Benzodiazepine 4. Carbamazepine</t>
        </is>
      </c>
      <c r="C113" s="38" t="n"/>
      <c r="D113" s="38" t="inlineStr">
        <is>
          <t>1,2,3,4</t>
        </is>
      </c>
      <c r="E113" s="38" t="inlineStr">
        <is>
          <t>1,2 และ 4</t>
        </is>
      </c>
      <c r="F113" s="38" t="inlineStr">
        <is>
          <t>2 และ 3</t>
        </is>
      </c>
      <c r="G113" s="38" t="inlineStr">
        <is>
          <t>2 และ 4</t>
        </is>
      </c>
      <c r="H113" s="38" t="inlineStr">
        <is>
          <t>2 เท่านั้น</t>
        </is>
      </c>
      <c r="I113" s="37" t="inlineStr">
        <is>
          <t>1</t>
        </is>
      </c>
      <c r="J113" s="3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38" t="n"/>
      <c r="L113" s="39" t="inlineStr">
        <is>
          <t>Epilepsy</t>
        </is>
      </c>
      <c r="M113" s="39" t="inlineStr">
        <is>
          <t>Clinic</t>
        </is>
      </c>
      <c r="N113" s="38" t="inlineStr">
        <is>
          <t>ข้อ 1 (PLE_CC1_Practice_Exam.md)</t>
        </is>
      </c>
      <c r="O113" s="39" t="n"/>
      <c r="P113" s="39" t="n"/>
    </row>
    <row r="114" ht="13.2" customHeight="1" s="49">
      <c r="A114" s="37" t="n">
        <v>112</v>
      </c>
      <c r="B114" s="38"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38" t="n"/>
      <c r="D114" s="38" t="inlineStr">
        <is>
          <t>Donepezil 5 mg HS</t>
        </is>
      </c>
      <c r="E114" s="38" t="inlineStr">
        <is>
          <t>Alteplase (rtPA) 0.9 mg/kg IV</t>
        </is>
      </c>
      <c r="F114" s="38" t="inlineStr">
        <is>
          <t>Phenytoin 100 mg TID</t>
        </is>
      </c>
      <c r="G114" s="38" t="inlineStr">
        <is>
          <t>Sodium valproate 200 mg TID</t>
        </is>
      </c>
      <c r="H114" s="38" t="inlineStr">
        <is>
          <t>Carbamazepine 200 mg BID</t>
        </is>
      </c>
      <c r="I114" s="37" t="inlineStr">
        <is>
          <t>1</t>
        </is>
      </c>
      <c r="J114" s="38"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38" t="n"/>
      <c r="L114" s="39" t="inlineStr">
        <is>
          <t>Headache</t>
        </is>
      </c>
      <c r="M114" s="39" t="inlineStr">
        <is>
          <t>Clinic</t>
        </is>
      </c>
      <c r="N114" s="38" t="inlineStr">
        <is>
          <t>ข้อ 1 (PLE_CC1_Practice_Exam.md)</t>
        </is>
      </c>
      <c r="O114" s="39" t="n"/>
      <c r="P114" s="39" t="n"/>
    </row>
    <row r="115" ht="13.2" customHeight="1" s="49">
      <c r="A115" s="37" t="n">
        <v>113</v>
      </c>
      <c r="B115" s="38"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38" t="n"/>
      <c r="D115" s="38" t="inlineStr">
        <is>
          <t>Sodium valproate 200 mg TID</t>
        </is>
      </c>
      <c r="E115" s="38" t="inlineStr">
        <is>
          <t>Carbamazepine 200 mg BID</t>
        </is>
      </c>
      <c r="F115" s="38" t="inlineStr">
        <is>
          <t>Lamotrigine 50 mg OD</t>
        </is>
      </c>
      <c r="G115" s="38" t="inlineStr">
        <is>
          <t>Levetiracetam 500 mg BID</t>
        </is>
      </c>
      <c r="H115" s="38" t="inlineStr">
        <is>
          <t>Gabapentin 300 mg TID</t>
        </is>
      </c>
      <c r="I115" s="37" t="inlineStr">
        <is>
          <t>1</t>
        </is>
      </c>
      <c r="J115" s="38"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38" t="n"/>
      <c r="L115" s="39" t="inlineStr">
        <is>
          <t>Headache</t>
        </is>
      </c>
      <c r="M115" s="39" t="inlineStr">
        <is>
          <t>Clinic</t>
        </is>
      </c>
      <c r="N115" s="38" t="inlineStr">
        <is>
          <t>ข้อ 4 (PLE_CC1_Practice_Exam.md)</t>
        </is>
      </c>
      <c r="O115" s="39" t="n"/>
      <c r="P115" s="39" t="n"/>
    </row>
    <row r="116" ht="13.2" customHeight="1" s="49">
      <c r="A116" s="37" t="n">
        <v>114</v>
      </c>
      <c r="B116" s="38" t="inlineStr">
        <is>
          <t>orthostatic hypotension</t>
        </is>
      </c>
      <c r="C116" s="38" t="n"/>
      <c r="D116" s="38" t="inlineStr">
        <is>
          <t>Levetiracetam 500 mg BID</t>
        </is>
      </c>
      <c r="E116" s="38" t="inlineStr">
        <is>
          <t>Gabapentin 300 mg TID</t>
        </is>
      </c>
      <c r="F116" s="38" t="inlineStr">
        <is>
          <t>Pregabalin 75 mg BID</t>
        </is>
      </c>
      <c r="G116" s="38" t="inlineStr">
        <is>
          <t>Levodopa/Benserazide 100/25 mg TID</t>
        </is>
      </c>
      <c r="H116" s="38" t="inlineStr">
        <is>
          <t>Sumatriptan 50 mg stat</t>
        </is>
      </c>
      <c r="I116" s="37" t="inlineStr">
        <is>
          <t>1</t>
        </is>
      </c>
      <c r="J116" s="38"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38" t="n"/>
      <c r="L116" s="39" t="inlineStr">
        <is>
          <t>Headache</t>
        </is>
      </c>
      <c r="M116" s="39" t="inlineStr">
        <is>
          <t>Clinic</t>
        </is>
      </c>
      <c r="N116" s="38" t="inlineStr">
        <is>
          <t>ข้อ 2 (PLE_CC1_Practice_Exam.md)</t>
        </is>
      </c>
      <c r="O116" s="39" t="n"/>
      <c r="P116" s="39" t="n"/>
    </row>
    <row r="117" ht="13.2" customHeight="1" s="49">
      <c r="A117" s="37" t="n">
        <v>115</v>
      </c>
      <c r="B117" s="38" t="inlineStr">
        <is>
          <t>กินร่วมกับ Phenytoin ได้ ะ</t>
        </is>
      </c>
      <c r="C117" s="38" t="n"/>
      <c r="D117" s="38" t="inlineStr">
        <is>
          <t>Levodopa/Benserazide 100/25 mg TID</t>
        </is>
      </c>
      <c r="E117" s="38" t="inlineStr">
        <is>
          <t>Sumatriptan 50 mg stat</t>
        </is>
      </c>
      <c r="F117" s="38" t="inlineStr">
        <is>
          <t>Propranolol 40 mg BID</t>
        </is>
      </c>
      <c r="G117" s="38" t="inlineStr">
        <is>
          <t>Topiramate 25 mg BID</t>
        </is>
      </c>
      <c r="H117" s="38" t="inlineStr">
        <is>
          <t>Donepezil 5 mg HS</t>
        </is>
      </c>
      <c r="I117" s="37" t="inlineStr">
        <is>
          <t>1</t>
        </is>
      </c>
      <c r="J117"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38" t="n"/>
      <c r="L117" s="39" t="inlineStr">
        <is>
          <t>Epilepsy</t>
        </is>
      </c>
      <c r="M117" s="39" t="inlineStr">
        <is>
          <t>Clinic</t>
        </is>
      </c>
      <c r="N117" s="38" t="inlineStr">
        <is>
          <t>ข้อ 4 (PLE_CC1_Key_Rx20_UBU.md)</t>
        </is>
      </c>
      <c r="O117" s="39" t="n"/>
      <c r="P117" s="39" t="n"/>
    </row>
    <row r="118" ht="13.2" customHeight="1" s="49">
      <c r="A118" s="37" t="n">
        <v>116</v>
      </c>
      <c r="B118" s="38" t="inlineStr">
        <is>
          <t>กลไกการออกฤทธิ์ของ Carbamazepine</t>
        </is>
      </c>
      <c r="C118" s="38" t="n"/>
      <c r="D118" s="38" t="inlineStr">
        <is>
          <t>จับกับ Na Channel ใน inactivated state</t>
        </is>
      </c>
      <c r="E118" s="38" t="inlineStr">
        <is>
          <t>จับกับ T-type Calcium Channel</t>
        </is>
      </c>
      <c r="F118" s="38" t="inlineStr">
        <is>
          <t>GABA-Chloride</t>
        </is>
      </c>
      <c r="G118" s="38" t="inlineStr">
        <is>
          <t>NMDA</t>
        </is>
      </c>
      <c r="H118" s="38" t="inlineStr">
        <is>
          <t>ยับยั้ง 2nd messenger</t>
        </is>
      </c>
      <c r="I118" s="37" t="inlineStr">
        <is>
          <t>1</t>
        </is>
      </c>
      <c r="J118" s="38"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38" t="n"/>
      <c r="L118" s="39" t="inlineStr">
        <is>
          <t>Epilepsy</t>
        </is>
      </c>
      <c r="M118" s="39" t="inlineStr">
        <is>
          <t>Clinic</t>
        </is>
      </c>
      <c r="N118" s="38" t="inlineStr">
        <is>
          <t>ข้อ 3 (PLE_CC1_Key_Rx20_UBU.md)</t>
        </is>
      </c>
      <c r="O118" s="39" t="n"/>
      <c r="P118" s="39" t="n"/>
    </row>
    <row r="119" ht="13.2" customHeight="1" s="49">
      <c r="A119" s="37" t="n">
        <v>117</v>
      </c>
      <c r="B119" s="38" t="inlineStr">
        <is>
          <t>Carbamazepine นอกจากจะมีข้อบ่งใช้ในโรคลมชัก ยังสามารถรักษาโรคอะไรได้</t>
        </is>
      </c>
      <c r="C119" s="38" t="n"/>
      <c r="D119" s="38" t="inlineStr">
        <is>
          <t>Antianxiety</t>
        </is>
      </c>
      <c r="E119" s="38" t="inlineStr">
        <is>
          <t>Smoking withdrawal</t>
        </is>
      </c>
      <c r="F119" s="38" t="inlineStr">
        <is>
          <t>Trigeminal neuralgia</t>
        </is>
      </c>
      <c r="G119" s="38" t="inlineStr">
        <is>
          <t>Pakinsonism dysarthria</t>
        </is>
      </c>
      <c r="H119" s="38" t="inlineStr">
        <is>
          <t>Febrile convulsion คำอธิบาย</t>
        </is>
      </c>
      <c r="I119" s="37" t="inlineStr">
        <is>
          <t>3</t>
        </is>
      </c>
      <c r="J119" s="3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38" t="n"/>
      <c r="L119" s="39" t="inlineStr">
        <is>
          <t>Epilepsy</t>
        </is>
      </c>
      <c r="M119" s="39" t="inlineStr">
        <is>
          <t>Clinic</t>
        </is>
      </c>
      <c r="N119" s="38" t="inlineStr">
        <is>
          <t>ข้อ 4 (PLE_CC1_Key_Rx20_UBU.md)</t>
        </is>
      </c>
      <c r="O119" s="39" t="n"/>
      <c r="P119" s="39" t="n"/>
    </row>
    <row r="120" ht="13.2" customHeight="1" s="49">
      <c r="A120" s="37" t="n">
        <v>118</v>
      </c>
      <c r="B120" s="38" t="inlineStr">
        <is>
          <t>ยา Carbamazepine จะเพิ่มขึ้นเมื่อใช้ร่วมกับ</t>
        </is>
      </c>
      <c r="C120" s="38" t="n"/>
      <c r="D120" s="38" t="inlineStr">
        <is>
          <t>Folic acid</t>
        </is>
      </c>
      <c r="E120" s="38" t="inlineStr">
        <is>
          <t>Phenytoin</t>
        </is>
      </c>
      <c r="F120" s="38" t="inlineStr">
        <is>
          <t>Nevirapine</t>
        </is>
      </c>
      <c r="G120" s="38" t="inlineStr">
        <is>
          <t>Clarithromycin</t>
        </is>
      </c>
      <c r="H120" s="38" t="inlineStr">
        <is>
          <t>Mebendazole</t>
        </is>
      </c>
      <c r="I120" s="37" t="inlineStr">
        <is>
          <t>4</t>
        </is>
      </c>
      <c r="J120" s="3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38" t="n"/>
      <c r="L120" s="39" t="inlineStr">
        <is>
          <t>Epilepsy</t>
        </is>
      </c>
      <c r="M120" s="39" t="inlineStr">
        <is>
          <t>Clinic</t>
        </is>
      </c>
      <c r="N120" s="38" t="inlineStr">
        <is>
          <t>ข้อ 5 (PLE_CC1_Key_Rx20_UBU.md)</t>
        </is>
      </c>
      <c r="O120" s="39" t="n"/>
      <c r="P120" s="39" t="n"/>
    </row>
    <row r="121" ht="13.2" customHeight="1" s="49">
      <c r="A121" s="37" t="n">
        <v>119</v>
      </c>
      <c r="B121" s="38" t="inlineStr">
        <is>
          <t>Carbamazepine</t>
        </is>
      </c>
      <c r="C121" s="38" t="n"/>
      <c r="D121" s="38" t="inlineStr">
        <is>
          <t>Pregabalin 75 mg BID</t>
        </is>
      </c>
      <c r="E121" s="38" t="inlineStr">
        <is>
          <t>Levodopa/Benserazide 100/25 mg TID</t>
        </is>
      </c>
      <c r="F121" s="38" t="inlineStr">
        <is>
          <t>Sumatriptan 50 mg stat</t>
        </is>
      </c>
      <c r="G121" s="38" t="inlineStr">
        <is>
          <t>Propranolol 40 mg BID</t>
        </is>
      </c>
      <c r="H121" s="38" t="inlineStr">
        <is>
          <t>Topiramate 25 mg BID</t>
        </is>
      </c>
      <c r="I121" s="37" t="inlineStr">
        <is>
          <t>1</t>
        </is>
      </c>
      <c r="J121" s="38"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38" t="n"/>
      <c r="L121" s="39" t="inlineStr">
        <is>
          <t>Epilepsy</t>
        </is>
      </c>
      <c r="M121" s="39" t="inlineStr">
        <is>
          <t>Clinic</t>
        </is>
      </c>
      <c r="N121" s="38" t="inlineStr">
        <is>
          <t>ข้อ 5 (PLE_CC1_Key_Rx20_UBU.md)</t>
        </is>
      </c>
      <c r="O121" s="39" t="n"/>
      <c r="P121" s="39" t="n"/>
    </row>
    <row r="122" ht="13.2" customHeight="1" s="49">
      <c r="A122" s="37" t="n">
        <v>120</v>
      </c>
      <c r="B122" s="38"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38" t="n"/>
      <c r="D122" s="38" t="inlineStr">
        <is>
          <t>Propranolol 40 mg BID</t>
        </is>
      </c>
      <c r="E122" s="38" t="inlineStr">
        <is>
          <t>Topiramate 25 mg BID</t>
        </is>
      </c>
      <c r="F122" s="38" t="inlineStr">
        <is>
          <t>Donepezil 5 mg HS</t>
        </is>
      </c>
      <c r="G122" s="38" t="inlineStr">
        <is>
          <t>Alteplase (rtPA) 0.9 mg/kg IV</t>
        </is>
      </c>
      <c r="H122" s="38" t="inlineStr">
        <is>
          <t>Phenytoin 100 mg TID</t>
        </is>
      </c>
      <c r="I122" s="37" t="inlineStr">
        <is>
          <t>1</t>
        </is>
      </c>
      <c r="J122" s="38"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8" t="n"/>
      <c r="L122" s="39" t="inlineStr">
        <is>
          <t>Headache</t>
        </is>
      </c>
      <c r="M122" s="39" t="inlineStr">
        <is>
          <t>Clinic</t>
        </is>
      </c>
      <c r="N122" s="38" t="inlineStr">
        <is>
          <t>ข้อ 47 (PLE_CC1_Key_Rx20_UBU.md)</t>
        </is>
      </c>
      <c r="O122" s="39" t="n"/>
      <c r="P122" s="39" t="n"/>
    </row>
    <row r="123" ht="13.2" customHeight="1" s="49">
      <c r="A123" s="37" t="n">
        <v>121</v>
      </c>
      <c r="B123" s="38" t="inlineStr">
        <is>
          <t>Phenytoin keto เพิ่มระดับ phenytoin, phenytoin ลดระดับ keto (Major)</t>
        </is>
      </c>
      <c r="C123" s="38" t="n"/>
      <c r="D123" s="38" t="inlineStr">
        <is>
          <t>Alteplase (rtPA) 0.9 mg/kg IV</t>
        </is>
      </c>
      <c r="E123" s="38" t="inlineStr">
        <is>
          <t>Phenytoin 100 mg TID</t>
        </is>
      </c>
      <c r="F123" s="38" t="inlineStr">
        <is>
          <t>Sodium valproate 200 mg TID</t>
        </is>
      </c>
      <c r="G123" s="38" t="inlineStr">
        <is>
          <t>Carbamazepine 200 mg BID</t>
        </is>
      </c>
      <c r="H123" s="38" t="inlineStr">
        <is>
          <t>Lamotrigine 50 mg OD</t>
        </is>
      </c>
      <c r="I123" s="37" t="inlineStr">
        <is>
          <t>1</t>
        </is>
      </c>
      <c r="J123" s="3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38" t="n"/>
      <c r="L123" s="39" t="inlineStr">
        <is>
          <t>Epilepsy</t>
        </is>
      </c>
      <c r="M123" s="39" t="inlineStr">
        <is>
          <t>Clinic</t>
        </is>
      </c>
      <c r="N123" s="38" t="inlineStr">
        <is>
          <t>ข้อ 1 (PLE_CC1_Key_Rx20_UBU.md)</t>
        </is>
      </c>
      <c r="O123" s="39" t="n"/>
      <c r="P123" s="39" t="n"/>
    </row>
    <row r="124" ht="13.2" customHeight="1" s="49">
      <c r="A124" s="37" t="n">
        <v>122</v>
      </c>
      <c r="B124" s="38" t="inlineStr">
        <is>
          <t>ข$อใดไมGใชGอาการแสดงของผู$ป&amp;วย Parkinson’s disease (1) Hypertension (2) Resting tremor (3) Impaired balance (4) Slowness of movement (5) Stiffness to limb movement</t>
        </is>
      </c>
      <c r="C124" s="38" t="n"/>
      <c r="D124" s="38" t="inlineStr">
        <is>
          <t>Carbamazepine 200 mg BID</t>
        </is>
      </c>
      <c r="E124" s="38" t="inlineStr">
        <is>
          <t>Lamotrigine 50 mg OD</t>
        </is>
      </c>
      <c r="F124" s="38" t="inlineStr">
        <is>
          <t>Levetiracetam 500 mg BID</t>
        </is>
      </c>
      <c r="G124" s="38" t="inlineStr">
        <is>
          <t>Gabapentin 300 mg TID</t>
        </is>
      </c>
      <c r="H124" s="38" t="inlineStr">
        <is>
          <t>Pregabalin 75 mg BID</t>
        </is>
      </c>
      <c r="I124" s="37" t="inlineStr">
        <is>
          <t>5</t>
        </is>
      </c>
      <c r="J124" s="38"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38" t="n"/>
      <c r="L124" s="39" t="inlineStr">
        <is>
          <t>Parkinson disease</t>
        </is>
      </c>
      <c r="M124" s="39" t="inlineStr">
        <is>
          <t>Clinic</t>
        </is>
      </c>
      <c r="N124" s="38" t="inlineStr">
        <is>
          <t>ข้อ 73 (PLE_CC1_Key_Rx20_UBU.md)</t>
        </is>
      </c>
      <c r="O124" s="39" t="n"/>
      <c r="P124" s="39" t="n"/>
    </row>
    <row r="125" ht="13.2" customHeight="1" s="49">
      <c r="A125" s="37" t="n">
        <v>123</v>
      </c>
      <c r="B125" s="38" t="inlineStr">
        <is>
          <t>รับประทานยากันชัก</t>
        </is>
      </c>
      <c r="C125" s="38" t="n"/>
      <c r="D125" s="38" t="inlineStr">
        <is>
          <t>Gabapentin 300 mg TID</t>
        </is>
      </c>
      <c r="E125" s="38" t="inlineStr">
        <is>
          <t>Pregabalin 75 mg BID</t>
        </is>
      </c>
      <c r="F125" s="38" t="inlineStr">
        <is>
          <t>Levodopa/Benserazide 100/25 mg TID</t>
        </is>
      </c>
      <c r="G125" s="38" t="inlineStr">
        <is>
          <t>Sumatriptan 50 mg stat</t>
        </is>
      </c>
      <c r="H125" s="38" t="inlineStr">
        <is>
          <t>Propranolol 40 mg BID</t>
        </is>
      </c>
      <c r="I125" s="37" t="inlineStr">
        <is>
          <t>1</t>
        </is>
      </c>
      <c r="J125" s="3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38" t="n"/>
      <c r="L125" s="39" t="inlineStr">
        <is>
          <t>Epilepsy</t>
        </is>
      </c>
      <c r="M125" s="39" t="inlineStr">
        <is>
          <t>Clinic</t>
        </is>
      </c>
      <c r="N125" s="38" t="inlineStr">
        <is>
          <t>ข้อ 2 (PLE_CC1_Key_Rx20_UBU.md)</t>
        </is>
      </c>
      <c r="O125" s="39" t="n"/>
      <c r="P125" s="39" t="n"/>
    </row>
    <row r="126" ht="13.2" customHeight="1" s="49">
      <c r="A126" s="37" t="n">
        <v>124</v>
      </c>
      <c r="B126" s="38" t="inlineStr">
        <is>
          <t>ลดความถี่ในการให้ยา levodopa</t>
        </is>
      </c>
      <c r="C126" s="38" t="n"/>
      <c r="D126" s="38" t="inlineStr">
        <is>
          <t>Sumatriptan 50 mg stat</t>
        </is>
      </c>
      <c r="E126" s="38" t="inlineStr">
        <is>
          <t>Propranolol 40 mg BID</t>
        </is>
      </c>
      <c r="F126" s="38" t="inlineStr">
        <is>
          <t>Topiramate 25 mg BID</t>
        </is>
      </c>
      <c r="G126" s="38" t="inlineStr">
        <is>
          <t>Donepezil 5 mg HS</t>
        </is>
      </c>
      <c r="H126" s="38" t="inlineStr">
        <is>
          <t>Alteplase (rtPA) 0.9 mg/kg IV</t>
        </is>
      </c>
      <c r="I126" s="37" t="inlineStr">
        <is>
          <t>1</t>
        </is>
      </c>
      <c r="J126" s="38" t="inlineStr">
        <is>
          <t>✅ คำตอบที่ถูกต้อง: ข้อ ก. Sumatriptan 50 mg stat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38" t="n"/>
      <c r="L126" s="39" t="inlineStr">
        <is>
          <t>Parkinson disease</t>
        </is>
      </c>
      <c r="M126" s="39" t="inlineStr">
        <is>
          <t>Clinic</t>
        </is>
      </c>
      <c r="N126" s="38" t="inlineStr">
        <is>
          <t>ข้อ 1 (PLE_CC1_Key_Rx20_UBU.md)</t>
        </is>
      </c>
      <c r="O126" s="39" t="n"/>
      <c r="P126" s="39" t="n"/>
    </row>
    <row r="127" ht="13.2" customHeight="1" s="49">
      <c r="A127" s="37" t="n">
        <v>125</v>
      </c>
      <c r="B127" s="38" t="inlineStr">
        <is>
          <t>ลดการปรับขนาดยา levodopa</t>
        </is>
      </c>
      <c r="C127" s="38" t="n"/>
      <c r="D127" s="38" t="inlineStr">
        <is>
          <t>Donepezil 5 mg HS</t>
        </is>
      </c>
      <c r="E127" s="38" t="inlineStr">
        <is>
          <t>Alteplase (rtPA) 0.9 mg/kg IV</t>
        </is>
      </c>
      <c r="F127" s="38" t="inlineStr">
        <is>
          <t>Phenytoin 100 mg TID</t>
        </is>
      </c>
      <c r="G127" s="38" t="inlineStr">
        <is>
          <t>Sodium valproate 200 mg TID</t>
        </is>
      </c>
      <c r="H127" s="38" t="inlineStr">
        <is>
          <t>Carbamazepine 200 mg BID</t>
        </is>
      </c>
      <c r="I127" s="37" t="inlineStr">
        <is>
          <t>1</t>
        </is>
      </c>
      <c r="J127" s="38"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38" t="n"/>
      <c r="L127" s="39" t="inlineStr">
        <is>
          <t>Parkinson disease</t>
        </is>
      </c>
      <c r="M127" s="39" t="inlineStr">
        <is>
          <t>Clinic</t>
        </is>
      </c>
      <c r="N127" s="38" t="inlineStr">
        <is>
          <t>ข้อ 4 (PLE_CC1_Key_Rx20_UBU.md)</t>
        </is>
      </c>
      <c r="O127" s="39" t="n"/>
      <c r="P127" s="39" t="n"/>
    </row>
    <row r="128" ht="13.2" customHeight="1" s="49">
      <c r="A128" s="37" t="n">
        <v>126</v>
      </c>
      <c r="B128" s="38" t="inlineStr">
        <is>
          <t>จากโครงสร้าง levodopa เปลี่ยนเป็นสารในรูปออกฤทธิ์ผ่านกลไกใด</t>
        </is>
      </c>
      <c r="C128" s="38" t="n"/>
      <c r="D128" s="38" t="inlineStr">
        <is>
          <t>Sodium valproate 200 mg TID</t>
        </is>
      </c>
      <c r="E128" s="38" t="inlineStr">
        <is>
          <t>Carbamazepine 200 mg BID</t>
        </is>
      </c>
      <c r="F128" s="38" t="inlineStr">
        <is>
          <t>Lamotrigine 50 mg OD</t>
        </is>
      </c>
      <c r="G128" s="38" t="inlineStr">
        <is>
          <t>Levetiracetam 500 mg BID</t>
        </is>
      </c>
      <c r="H128" s="38" t="inlineStr">
        <is>
          <t>Gabapentin 300 mg TID</t>
        </is>
      </c>
      <c r="I128" s="37" t="inlineStr">
        <is>
          <t>1</t>
        </is>
      </c>
      <c r="J128" s="38"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38" t="n"/>
      <c r="L128" s="39" t="inlineStr">
        <is>
          <t>Parkinson disease</t>
        </is>
      </c>
      <c r="M128" s="39" t="inlineStr">
        <is>
          <t>Clinic</t>
        </is>
      </c>
      <c r="N128" s="38" t="inlineStr">
        <is>
          <t>ข้อ 2 (PLE_CC1_Key_Rx20_UBU.md)</t>
        </is>
      </c>
      <c r="O128" s="39" t="n"/>
      <c r="P128" s="39" t="n"/>
    </row>
    <row r="129" ht="13.2" customHeight="1" s="49">
      <c r="A129" s="37" t="n">
        <v>127</v>
      </c>
      <c r="B129" s="38" t="inlineStr">
        <is>
          <t>Levodopa ใช้ไม่ได้ผลอีกต่อไป</t>
        </is>
      </c>
      <c r="C129" s="38" t="n"/>
      <c r="D129" s="38" t="inlineStr">
        <is>
          <t>Levetiracetam 500 mg BID</t>
        </is>
      </c>
      <c r="E129" s="38" t="inlineStr">
        <is>
          <t>Gabapentin 300 mg TID</t>
        </is>
      </c>
      <c r="F129" s="38" t="inlineStr">
        <is>
          <t>Pregabalin 75 mg BID</t>
        </is>
      </c>
      <c r="G129" s="38" t="inlineStr">
        <is>
          <t>Levodopa/Benserazide 100/25 mg TID</t>
        </is>
      </c>
      <c r="H129" s="38" t="inlineStr">
        <is>
          <t>Sumatriptan 50 mg stat</t>
        </is>
      </c>
      <c r="I129" s="37" t="inlineStr">
        <is>
          <t>1</t>
        </is>
      </c>
      <c r="J129" s="38"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38" t="n"/>
      <c r="L129" s="39" t="inlineStr">
        <is>
          <t>Parkinson disease</t>
        </is>
      </c>
      <c r="M129" s="39" t="inlineStr">
        <is>
          <t>Clinic</t>
        </is>
      </c>
      <c r="N129" s="38" t="inlineStr">
        <is>
          <t>ข้อ 1 (PLE_CC1_Key_Rx20_UBU.md)</t>
        </is>
      </c>
      <c r="O129" s="39" t="n"/>
      <c r="P129" s="39" t="n"/>
    </row>
    <row r="130" ht="13.2" customHeight="1" s="49">
      <c r="A130" s="37" t="n">
        <v>128</v>
      </c>
      <c r="B130" s="38" t="inlineStr">
        <is>
          <t>ระยะเวลาในการออกฤทธิ์ของ Levodopa สั้นลง</t>
        </is>
      </c>
      <c r="C130" s="38" t="n"/>
      <c r="D130" s="38" t="inlineStr">
        <is>
          <t>Levodopa/Benserazide 100/25 mg TID</t>
        </is>
      </c>
      <c r="E130" s="38" t="inlineStr">
        <is>
          <t>Sumatriptan 50 mg stat</t>
        </is>
      </c>
      <c r="F130" s="38" t="inlineStr">
        <is>
          <t>Propranolol 40 mg BID</t>
        </is>
      </c>
      <c r="G130" s="38" t="inlineStr">
        <is>
          <t>Topiramate 25 mg BID</t>
        </is>
      </c>
      <c r="H130" s="38" t="inlineStr">
        <is>
          <t>Donepezil 5 mg HS</t>
        </is>
      </c>
      <c r="I130" s="37" t="inlineStr">
        <is>
          <t>1</t>
        </is>
      </c>
      <c r="J130" s="38" t="inlineStr">
        <is>
          <t>✅ คำตอบที่ถูกต้อง: ข้อ ก. Levodopa/Benserazide 100/25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38" t="n"/>
      <c r="L130" s="39" t="inlineStr">
        <is>
          <t>Parkinson disease</t>
        </is>
      </c>
      <c r="M130" s="39" t="inlineStr">
        <is>
          <t>Clinic</t>
        </is>
      </c>
      <c r="N130" s="38" t="inlineStr">
        <is>
          <t>ข้อ 2 (PLE_CC1_Key_Rx20_UBU.md)</t>
        </is>
      </c>
      <c r="O130" s="39" t="n"/>
      <c r="P130" s="39" t="n"/>
    </row>
    <row r="131" ht="13.2" customHeight="1" s="49">
      <c r="A131" s="37" t="n">
        <v>129</v>
      </c>
      <c r="B131" s="38" t="inlineStr">
        <is>
          <t>การเพิ่มความถี ของการให้ levodopa</t>
        </is>
      </c>
      <c r="C131" s="38" t="n"/>
      <c r="D131" s="38" t="inlineStr">
        <is>
          <t>Topiramate 25 mg BID</t>
        </is>
      </c>
      <c r="E131" s="38" t="inlineStr">
        <is>
          <t>Donepezil 5 mg HS</t>
        </is>
      </c>
      <c r="F131" s="38" t="inlineStr">
        <is>
          <t>Alteplase (rtPA) 0.9 mg/kg IV</t>
        </is>
      </c>
      <c r="G131" s="38" t="inlineStr">
        <is>
          <t>Phenytoin 100 mg TID</t>
        </is>
      </c>
      <c r="H131" s="38" t="inlineStr">
        <is>
          <t>Sodium valproate 200 mg TID</t>
        </is>
      </c>
      <c r="I131" s="37" t="inlineStr">
        <is>
          <t>1</t>
        </is>
      </c>
      <c r="J131" s="38" t="inlineStr">
        <is>
          <t>✅ คำตอบที่ถูกต้อง: ข้อ ก. Topiramate 25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8" t="n"/>
      <c r="L131" s="39" t="inlineStr">
        <is>
          <t>Parkinson disease</t>
        </is>
      </c>
      <c r="M131" s="39" t="inlineStr">
        <is>
          <t>Clinic</t>
        </is>
      </c>
      <c r="N131" s="38" t="inlineStr">
        <is>
          <t>ข้อ 1 (PLE_CC1_Key_Rx20_UBU.md)</t>
        </is>
      </c>
      <c r="O131" s="39" t="n"/>
      <c r="P131" s="39" t="n"/>
    </row>
    <row r="132" ht="13.2" customHeight="1" s="49">
      <c r="A132" s="37" t="n">
        <v>130</v>
      </c>
      <c r="B132" s="38" t="inlineStr">
        <is>
          <t>ใช้ร่วมกับยา carbamazepine</t>
        </is>
      </c>
      <c r="C132" s="38" t="n"/>
      <c r="D132" s="38" t="inlineStr">
        <is>
          <t>Phenytoin 100 mg TID</t>
        </is>
      </c>
      <c r="E132" s="38" t="inlineStr">
        <is>
          <t>Sodium valproate 200 mg TID</t>
        </is>
      </c>
      <c r="F132" s="38" t="inlineStr">
        <is>
          <t>Carbamazepine 200 mg BID</t>
        </is>
      </c>
      <c r="G132" s="38" t="inlineStr">
        <is>
          <t>Lamotrigine 50 mg OD</t>
        </is>
      </c>
      <c r="H132" s="38" t="inlineStr">
        <is>
          <t>Levetiracetam 500 mg BID</t>
        </is>
      </c>
      <c r="I132" s="37" t="inlineStr">
        <is>
          <t>1</t>
        </is>
      </c>
      <c r="J132" s="38"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38" t="n"/>
      <c r="L132" s="39" t="inlineStr">
        <is>
          <t>Epilepsy</t>
        </is>
      </c>
      <c r="M132" s="39" t="inlineStr">
        <is>
          <t>Clinic</t>
        </is>
      </c>
      <c r="N132" s="38" t="inlineStr">
        <is>
          <t>ข้อ 3 (PLE_CC1_Key_Rx20_UBU.md)</t>
        </is>
      </c>
      <c r="O132" s="39" t="n"/>
      <c r="P132" s="39" t="n"/>
    </row>
    <row r="133" ht="13.2" customHeight="1" s="49">
      <c r="A133" s="37" t="n">
        <v>131</v>
      </c>
      <c r="B133" s="38" t="inlineStr">
        <is>
          <t>Portal hypertension</t>
        </is>
      </c>
      <c r="C133" s="38" t="n"/>
      <c r="D133" s="38" t="inlineStr">
        <is>
          <t>Lamotrigine 50 mg OD</t>
        </is>
      </c>
      <c r="E133" s="38" t="inlineStr">
        <is>
          <t>Levetiracetam 500 mg BID</t>
        </is>
      </c>
      <c r="F133" s="38" t="inlineStr">
        <is>
          <t>Gabapentin 300 mg TID</t>
        </is>
      </c>
      <c r="G133" s="38" t="inlineStr">
        <is>
          <t>Pregabalin 75 mg BID</t>
        </is>
      </c>
      <c r="H133" s="38" t="inlineStr">
        <is>
          <t>Levodopa/Benserazide 100/25 mg TID</t>
        </is>
      </c>
      <c r="I133" s="37" t="inlineStr">
        <is>
          <t>1</t>
        </is>
      </c>
      <c r="J133" s="38"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38" t="n"/>
      <c r="L133" s="39" t="inlineStr">
        <is>
          <t>Headache</t>
        </is>
      </c>
      <c r="M133" s="39" t="inlineStr">
        <is>
          <t>Clinic</t>
        </is>
      </c>
      <c r="N133" s="38" t="inlineStr">
        <is>
          <t>ข้อ 1 (PLE_CC1_Key_Rx20_UBU.md)</t>
        </is>
      </c>
      <c r="O133" s="39" t="n"/>
      <c r="P133" s="39" t="n"/>
    </row>
    <row r="134" ht="13.2" customHeight="1" s="49">
      <c r="A134" s="37" t="n">
        <v>132</v>
      </c>
      <c r="B134" s="38" t="inlineStr">
        <is>
          <t>ยาที่ใชเพื่อปองกันไมเกรนที่เหมาะสมในผูปวยรายนี้</t>
        </is>
      </c>
      <c r="C134" s="38" t="n"/>
      <c r="D134" s="38" t="inlineStr">
        <is>
          <t>Pregabalin 75 mg BID</t>
        </is>
      </c>
      <c r="E134" s="38" t="inlineStr">
        <is>
          <t>Levodopa/Benserazide 100/25 mg TID</t>
        </is>
      </c>
      <c r="F134" s="38" t="inlineStr">
        <is>
          <t>Sumatriptan 50 mg stat</t>
        </is>
      </c>
      <c r="G134" s="38" t="inlineStr">
        <is>
          <t>Propranolol 40 mg BID</t>
        </is>
      </c>
      <c r="H134" s="38" t="inlineStr">
        <is>
          <t>Topiramate 25 mg BID</t>
        </is>
      </c>
      <c r="I134" s="37" t="inlineStr">
        <is>
          <t>1</t>
        </is>
      </c>
      <c r="J134" s="38"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38" t="n"/>
      <c r="L134" s="39" t="inlineStr">
        <is>
          <t>Headache</t>
        </is>
      </c>
      <c r="M134" s="39" t="inlineStr">
        <is>
          <t>Clinic</t>
        </is>
      </c>
      <c r="N134" s="38" t="inlineStr">
        <is>
          <t>ข้อ 3 (PLE_CC1_Key_Rx20_UBU.md)</t>
        </is>
      </c>
      <c r="O134" s="39" t="n"/>
      <c r="P134" s="39" t="n"/>
    </row>
    <row r="135" ht="13.2" customHeight="1" s="49">
      <c r="A135" t="n">
        <v>133</v>
      </c>
      <c r="B13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D135" t="inlineStr">
        <is>
          <t>Losartan 50 mg OD</t>
        </is>
      </c>
      <c r="E135" t="inlineStr">
        <is>
          <t>Enalapril 10 mg BID</t>
        </is>
      </c>
      <c r="F135" t="inlineStr">
        <is>
          <t>Hydrochlorothiazide 25 mg OD</t>
        </is>
      </c>
      <c r="G135" t="inlineStr">
        <is>
          <t>Atorvastatin 20 mg OD</t>
        </is>
      </c>
      <c r="I135" t="inlineStr">
        <is>
          <t>2</t>
        </is>
      </c>
      <c r="J13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L135" t="inlineStr">
        <is>
          <t>Coronary artery disease</t>
        </is>
      </c>
      <c r="M135" t="inlineStr">
        <is>
          <t>Clinic</t>
        </is>
      </c>
      <c r="N135" t="inlineStr">
        <is>
          <t>PLE_CC1_2564_All_Key ข้อ 51</t>
        </is>
      </c>
    </row>
    <row r="136" ht="13.2" customHeight="1" s="49">
      <c r="A136" t="n">
        <v>134</v>
      </c>
      <c r="B136" t="inlineStr">
        <is>
          <t>ข้อใดไม่ใช่ข้อห้ามใช้ของ Ergotamine</t>
        </is>
      </c>
      <c r="D136" t="inlineStr">
        <is>
          <t>Hypothyroidism</t>
        </is>
      </c>
      <c r="E136" t="inlineStr">
        <is>
          <t>Myocardial infarction</t>
        </is>
      </c>
      <c r="F136" t="inlineStr">
        <is>
          <t>Transient ischemic attack</t>
        </is>
      </c>
      <c r="G136" t="inlineStr">
        <is>
          <t>Pregnancy</t>
        </is>
      </c>
      <c r="H136" t="inlineStr">
        <is>
          <t>Poorly controlled hypertension</t>
        </is>
      </c>
      <c r="I136" t="inlineStr">
        <is>
          <t>1</t>
        </is>
      </c>
      <c r="J13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6" t="inlineStr">
        <is>
          <t>Hypertension</t>
        </is>
      </c>
      <c r="M136" t="inlineStr">
        <is>
          <t>Clinic</t>
        </is>
      </c>
      <c r="N136" t="inlineStr">
        <is>
          <t>ข้อ 1 (PLE_CC1_2560 22 April Set 1.md)</t>
        </is>
      </c>
    </row>
    <row r="137" ht="13.2" customHeight="1" s="49">
      <c r="A137" t="n">
        <v>135</v>
      </c>
      <c r="B137" t="inlineStr">
        <is>
          <t>ข้อใดผิดเกี่ยวกับการรับประทาน Ergotamine</t>
        </is>
      </c>
      <c r="D137" t="inlineStr">
        <is>
          <t>รับประทาน 2 เม็ด ทันทีที่มีอาการ</t>
        </is>
      </c>
      <c r="E137" t="inlineStr">
        <is>
          <t>รอ 1 ชั่วโมง ถ้ายังมีอาการให้ทานเพิ่ม</t>
        </is>
      </c>
      <c r="F137" t="inlineStr">
        <is>
          <t>รับประทานยาอีก 1 เม็ด หากอาการไม่ดีขึ น ทุก 30 นาที</t>
        </is>
      </c>
      <c r="G137" t="inlineStr">
        <is>
          <t>รับประทานได้ไม่เกิน 6 เม็ด ต่อการปวด 1 ครั ง</t>
        </is>
      </c>
      <c r="H137" t="inlineStr">
        <is>
          <t>รับประทานไม่เกิน 10 เม็ด ต่อสัปดาห์</t>
        </is>
      </c>
      <c r="I137" t="inlineStr">
        <is>
          <t>1</t>
        </is>
      </c>
      <c r="J137"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7" t="inlineStr">
        <is>
          <t>Hypertension</t>
        </is>
      </c>
      <c r="M137" t="inlineStr">
        <is>
          <t>Clinic</t>
        </is>
      </c>
      <c r="N137" t="inlineStr">
        <is>
          <t>ข้อ 2 (PLE_CC1_2560 22 April Set 1.md)</t>
        </is>
      </c>
    </row>
    <row r="138" ht="13.2" customHeight="1" s="49">
      <c r="A138" t="n">
        <v>136</v>
      </c>
      <c r="B138" t="inlineStr">
        <is>
          <t>โครงสร้างของ Ergotamine ข้อใดถูก</t>
        </is>
      </c>
      <c r="D138" t="inlineStr">
        <is>
          <t>มี Chiral carbon 4 ต้าแหน่ง</t>
        </is>
      </c>
      <c r="E138" t="inlineStr">
        <is>
          <t>ละลายน ้าดี</t>
        </is>
      </c>
      <c r="F138" t="inlineStr">
        <is>
          <t>pKa = 4.0</t>
        </is>
      </c>
      <c r="G138" t="inlineStr">
        <is>
          <t>ดูดซึมได้ดี</t>
        </is>
      </c>
      <c r="H138" t="inlineStr">
        <is>
          <t>เป็น Indole alkaloid</t>
        </is>
      </c>
      <c r="I138" t="inlineStr">
        <is>
          <t>1</t>
        </is>
      </c>
      <c r="J138"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8" t="inlineStr">
        <is>
          <t>Hypertension</t>
        </is>
      </c>
      <c r="M138" t="inlineStr">
        <is>
          <t>Clinic</t>
        </is>
      </c>
      <c r="N138" t="inlineStr">
        <is>
          <t>ข้อ 3 (PLE_CC1_2560 22 April Set 1.md)</t>
        </is>
      </c>
    </row>
    <row r="139" ht="13.2" customHeight="1" s="49">
      <c r="A139" t="n">
        <v>137</v>
      </c>
      <c r="B139" t="inlineStr">
        <is>
          <t>Lopinavir/ritonavir กับ ergotamine เกิด DI ผ่านกลไกใด</t>
        </is>
      </c>
      <c r="D139" t="inlineStr">
        <is>
          <t>เพิ่มการ metabolism ของ ergotamine</t>
        </is>
      </c>
      <c r="E139" t="inlineStr">
        <is>
          <t>เพิ่มการ ขับออกของ ergotamine</t>
        </is>
      </c>
      <c r="F139" t="inlineStr">
        <is>
          <t>ลดการ metabolism ของ ergotamine</t>
        </is>
      </c>
      <c r="G139" t="inlineStr">
        <is>
          <t>ลดการ ขับออกของ ergotamine</t>
        </is>
      </c>
      <c r="H139" t="inlineStr">
        <is>
          <t>เพิ่มการดูดซึม ergotamine</t>
        </is>
      </c>
      <c r="I139" t="inlineStr">
        <is>
          <t>1</t>
        </is>
      </c>
      <c r="J139"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9" t="inlineStr">
        <is>
          <t>Hypertension</t>
        </is>
      </c>
      <c r="M139" t="inlineStr">
        <is>
          <t>Clinic</t>
        </is>
      </c>
      <c r="N139" t="inlineStr">
        <is>
          <t>ข้อ 70 (PLE_CC1_2558_Key.md)</t>
        </is>
      </c>
    </row>
    <row r="140" ht="13.2" customHeight="1" s="49">
      <c r="A140" t="n">
        <v>138</v>
      </c>
      <c r="B140" t="inlineStr">
        <is>
          <t>ข้อใดไม่ใช่ผลข้างเคียง Ergotamine</t>
        </is>
      </c>
      <c r="D140" t="inlineStr">
        <is>
          <t>N/V</t>
        </is>
      </c>
      <c r="E140" t="inlineStr">
        <is>
          <t>Hypotension</t>
        </is>
      </c>
      <c r="F140" t="inlineStr">
        <is>
          <t>Leg weakness</t>
        </is>
      </c>
      <c r="G140" t="inlineStr">
        <is>
          <t>Neuropathy</t>
        </is>
      </c>
      <c r="H140" t="inlineStr">
        <is>
          <t>Headache</t>
        </is>
      </c>
      <c r="I140" t="inlineStr">
        <is>
          <t>1</t>
        </is>
      </c>
      <c r="J140"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0" t="inlineStr">
        <is>
          <t>Hypertension</t>
        </is>
      </c>
      <c r="M140" t="inlineStr">
        <is>
          <t>Clinic</t>
        </is>
      </c>
      <c r="N140" t="inlineStr">
        <is>
          <t>ข้อ 71 (PLE_CC1_2558_Key.md)</t>
        </is>
      </c>
    </row>
    <row r="141" ht="13.2" customHeight="1" s="49">
      <c r="A141" t="n">
        <v>139</v>
      </c>
      <c r="B141" t="inlineStr">
        <is>
          <t>ข้อใดคือกลไกของยา Rivastigmine</t>
        </is>
      </c>
      <c r="D141" t="inlineStr">
        <is>
          <t>Decrease Ach activity</t>
        </is>
      </c>
      <c r="E141" t="inlineStr">
        <is>
          <t>Inhibit DA and NE activity</t>
        </is>
      </c>
      <c r="F141" t="inlineStr">
        <is>
          <t>Inhibit Acetylcholinesterase</t>
        </is>
      </c>
      <c r="G141" t="inlineStr">
        <is>
          <t>Stimulate activity of Da</t>
        </is>
      </c>
      <c r="H141" t="inlineStr">
        <is>
          <t>Stimulate activity of NE and Ach</t>
        </is>
      </c>
      <c r="I141" t="inlineStr">
        <is>
          <t>1</t>
        </is>
      </c>
      <c r="J141"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1" t="inlineStr">
        <is>
          <t>Hypertension</t>
        </is>
      </c>
      <c r="M141" t="inlineStr">
        <is>
          <t>Clinic</t>
        </is>
      </c>
      <c r="N141" t="inlineStr">
        <is>
          <t>ข้อ 52 (Pharmtutor_2024_Set2.md)</t>
        </is>
      </c>
    </row>
    <row r="142" ht="13.2" customHeight="1" s="49">
      <c r="A142" t="n">
        <v>140</v>
      </c>
      <c r="B142" t="inlineStr">
        <is>
          <t>amitiptyline</t>
        </is>
      </c>
      <c r="D142" t="inlineStr">
        <is>
          <t>Fluoxetine สถานการณ์ที่ 3 : Gout</t>
        </is>
      </c>
      <c r="E142" t="inlineStr">
        <is>
          <t>ข้อใดไม่ใช้ risk factor</t>
        </is>
      </c>
      <c r="F142" t="inlineStr">
        <is>
          <t>อ้วน</t>
        </is>
      </c>
      <c r="G142" t="inlineStr">
        <is>
          <t>ความดันโลหิตสูง</t>
        </is>
      </c>
      <c r="H142" t="inlineStr">
        <is>
          <t>ดื่มเหล้า</t>
        </is>
      </c>
      <c r="I142" t="inlineStr">
        <is>
          <t>1</t>
        </is>
      </c>
      <c r="J142"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L142" t="inlineStr">
        <is>
          <t>Hypertension</t>
        </is>
      </c>
      <c r="M142" t="inlineStr">
        <is>
          <t>Clinic</t>
        </is>
      </c>
      <c r="N142" t="inlineStr">
        <is>
          <t>ข้อ 1 (PLE_CC1_2556.md)</t>
        </is>
      </c>
    </row>
    <row r="143" ht="13.2" customHeight="1" s="49">
      <c r="A143" t="n">
        <v>141</v>
      </c>
      <c r="B143" t="inlineStr">
        <is>
          <t>กลไกการออกฤทธิ์ของAmitriptyline คือข้อใด</t>
        </is>
      </c>
      <c r="D143" t="inlineStr">
        <is>
          <t>ยับยั้งการทำงานของDA transporter</t>
        </is>
      </c>
      <c r="E143" t="inlineStr">
        <is>
          <t>ยับยั้งการทำงานของNE transporter</t>
        </is>
      </c>
      <c r="F143" t="inlineStr">
        <is>
          <t>ยับยั้งการทำงานของMOA enzyme</t>
        </is>
      </c>
      <c r="G143" t="inlineStr">
        <is>
          <t>กระต้่น5-HT receptor</t>
        </is>
      </c>
      <c r="H143" t="inlineStr">
        <is>
          <t>กระต้่นα2-adrenergic receptor (ข)</t>
        </is>
      </c>
      <c r="I143" t="inlineStr">
        <is>
          <t>1</t>
        </is>
      </c>
      <c r="J143"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3" t="inlineStr">
        <is>
          <t>Hypertension</t>
        </is>
      </c>
      <c r="M143" t="inlineStr">
        <is>
          <t>Clinic</t>
        </is>
      </c>
      <c r="N143" t="inlineStr">
        <is>
          <t>ข้อ 3 (PLE_CC1_2547.md)</t>
        </is>
      </c>
    </row>
    <row r="144" ht="13.2" customHeight="1" s="49">
      <c r="A144" t="n">
        <v>142</v>
      </c>
      <c r="B144" t="inlineStr">
        <is>
          <t>ตุอไปนี้เป็นSide effect ที่เกิดจาการใช้ยาAmitriptyline ยกเว้น</t>
        </is>
      </c>
      <c r="D144" t="inlineStr">
        <is>
          <t>Sedation</t>
        </is>
      </c>
      <c r="E144" t="inlineStr">
        <is>
          <t>Dry mouth</t>
        </is>
      </c>
      <c r="F144" t="inlineStr">
        <is>
          <t>Orthostatic hypotension</t>
        </is>
      </c>
      <c r="G144" t="inlineStr">
        <is>
          <t>Urinary retention</t>
        </is>
      </c>
      <c r="H144" t="inlineStr">
        <is>
          <t>Hyperuriccemia (ง)</t>
        </is>
      </c>
      <c r="I144" t="inlineStr">
        <is>
          <t>1</t>
        </is>
      </c>
      <c r="J144"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4" t="inlineStr">
        <is>
          <t>Hypertension</t>
        </is>
      </c>
      <c r="M144" t="inlineStr">
        <is>
          <t>Clinic</t>
        </is>
      </c>
      <c r="N144" t="inlineStr">
        <is>
          <t>ข้อ 4 (PLE_CC1_2547.md)</t>
        </is>
      </c>
    </row>
    <row r="145" ht="13.2" customHeight="1" s="49">
      <c r="A145" t="n">
        <v>143</v>
      </c>
      <c r="B145" t="inlineStr">
        <is>
          <t>ยา ergotamine ไม่ละลายน้ำ จึงนำมาบรรจุลงใน capsule ซึ่งต้องเติมสารใดเพื่อช่วยในการไหล</t>
        </is>
      </c>
      <c r="D145" t="inlineStr">
        <is>
          <t>Colloidal silica dioxide</t>
        </is>
      </c>
      <c r="E145" t="inlineStr">
        <is>
          <t>Crosscamellose</t>
        </is>
      </c>
      <c r="F145" t="inlineStr">
        <is>
          <t>PVP</t>
        </is>
      </c>
      <c r="G145" t="inlineStr">
        <is>
          <t>Sodium lauryl sulfate</t>
        </is>
      </c>
      <c r="H145" t="inlineStr">
        <is>
          <t>Sodium starch glycolate</t>
        </is>
      </c>
      <c r="I145" t="inlineStr">
        <is>
          <t>1</t>
        </is>
      </c>
      <c r="J1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t>
        </is>
      </c>
      <c r="L145" t="inlineStr">
        <is>
          <t>Hypertension</t>
        </is>
      </c>
      <c r="M145" t="inlineStr">
        <is>
          <t>Clinic</t>
        </is>
      </c>
      <c r="N145" t="inlineStr">
        <is>
          <t>ข้อ 73 (PLE_CC1_Key_Rx20_UBU.md)</t>
        </is>
      </c>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c r="G1" s="51" t="n"/>
      <c r="H1" s="51" t="n"/>
      <c r="I1" s="51" t="n"/>
      <c r="J1" s="51" t="n"/>
      <c r="K1" s="51" t="n"/>
      <c r="L1" s="51" t="n"/>
      <c r="M1" s="51" t="n"/>
      <c r="N1" s="51" t="n"/>
      <c r="O1" s="51" t="n"/>
      <c r="P1" s="51" t="n"/>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n"/>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n">
        <v>2</v>
      </c>
      <c r="J3" s="2"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2" t="n"/>
      <c r="L3" s="2" t="inlineStr">
        <is>
          <t>Anxiety/depression</t>
        </is>
      </c>
      <c r="M3" s="2" t="inlineStr">
        <is>
          <t>Clinic</t>
        </is>
      </c>
      <c r="N3" s="2" t="inlineStr">
        <is>
          <t>ข้อ 1 Pharma Plus เล่มม่วง (เฉลยข้อ ข ง)</t>
        </is>
      </c>
      <c r="O3" s="2" t="n"/>
      <c r="P3" s="2" t="n"/>
    </row>
    <row r="4" ht="13.2" customHeight="1" s="49">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n"/>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n">
        <v>5</v>
      </c>
      <c r="J4" s="2"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2" t="n"/>
      <c r="L4" s="2" t="inlineStr">
        <is>
          <t>Anxiety/depression</t>
        </is>
      </c>
      <c r="M4" s="2" t="inlineStr">
        <is>
          <t>Clinic</t>
        </is>
      </c>
      <c r="N4" s="2" t="inlineStr">
        <is>
          <t>ข้อ 2 Pharma Plus เล่มม่วง (เฉลยข้อ จ)</t>
        </is>
      </c>
      <c r="O4" s="2" t="n"/>
      <c r="P4" s="2" t="n"/>
    </row>
    <row r="5" ht="13.2" customHeight="1" s="49">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n"/>
      <c r="D5" s="2" t="inlineStr">
        <is>
          <t>Insomnia</t>
        </is>
      </c>
      <c r="E5" s="2" t="inlineStr">
        <is>
          <t>Constipation</t>
        </is>
      </c>
      <c r="F5" s="2" t="inlineStr">
        <is>
          <t>Pancreatitis</t>
        </is>
      </c>
      <c r="G5" s="2" t="inlineStr">
        <is>
          <t>Rhinitis</t>
        </is>
      </c>
      <c r="H5" s="2" t="inlineStr">
        <is>
          <t>Tinnitus</t>
        </is>
      </c>
      <c r="I5" s="8" t="n">
        <v>1</v>
      </c>
      <c r="J5" s="2"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2" t="n"/>
      <c r="L5" s="2" t="inlineStr">
        <is>
          <t>Anxiety/depression</t>
        </is>
      </c>
      <c r="M5" s="2" t="inlineStr">
        <is>
          <t>Clinic</t>
        </is>
      </c>
      <c r="N5" s="2" t="inlineStr">
        <is>
          <t>ข้อ 3 Pharma Plus เล่มม่วง (เฉลยข้อ ก)</t>
        </is>
      </c>
      <c r="O5" s="2" t="n"/>
      <c r="P5" s="2" t="n"/>
    </row>
    <row r="6" ht="13.2" customHeight="1" s="49">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n"/>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n">
        <v>1</v>
      </c>
      <c r="J6" s="2"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2" t="n"/>
      <c r="L6" s="2" t="inlineStr">
        <is>
          <t>Anxiety/depression</t>
        </is>
      </c>
      <c r="M6" s="2" t="inlineStr">
        <is>
          <t>Clinic</t>
        </is>
      </c>
      <c r="N6" s="2" t="inlineStr">
        <is>
          <t>ข้อ 4 Pharma Plus เล่มม่วง (เฉลยข้อ ก)</t>
        </is>
      </c>
      <c r="O6" s="2" t="n"/>
      <c r="P6" s="2" t="n"/>
    </row>
    <row r="7" ht="13.2" customHeight="1" s="49">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n"/>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n">
        <v>2</v>
      </c>
      <c r="J7" s="2"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2" t="n"/>
      <c r="L7" s="2" t="inlineStr">
        <is>
          <t>Anxiety/depression</t>
        </is>
      </c>
      <c r="M7" s="2" t="inlineStr">
        <is>
          <t>Clinic</t>
        </is>
      </c>
      <c r="N7" s="2" t="inlineStr">
        <is>
          <t>ข้อ 5 Pharma Plus เล่มม่วง (เฉลยข้อ ข)</t>
        </is>
      </c>
      <c r="O7" s="2" t="n"/>
      <c r="P7" s="2" t="n"/>
    </row>
    <row r="8" ht="13.2" customHeight="1" s="49">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n"/>
      <c r="D8" s="2" t="inlineStr">
        <is>
          <t>Imipramine</t>
        </is>
      </c>
      <c r="E8" s="2" t="inlineStr">
        <is>
          <t>Doxepin</t>
        </is>
      </c>
      <c r="F8" s="2" t="inlineStr">
        <is>
          <t>Phenelzine</t>
        </is>
      </c>
      <c r="G8" s="2" t="inlineStr">
        <is>
          <t>Sertraline</t>
        </is>
      </c>
      <c r="H8" s="2" t="inlineStr">
        <is>
          <t>Carbamazepine</t>
        </is>
      </c>
      <c r="I8" s="8" t="n">
        <v>5</v>
      </c>
      <c r="J8" s="2"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สำหรับรักษาโรคซึมเศร้าและโรควิตกกังวลตามแนวทางเวชปฏิบัติสากล
📖 Guideline อ้างอิง:
ข้อ 6 Pharma Plus เล่มม่วง (เฉลยข้อ จ)
📌 จุดจำก่อนสอบ:
• Anxiety/depression: ศึกษากลไก, ข้อบ่งใช้, และผลข้างเคียงที่สำคัญ</t>
        </is>
      </c>
      <c r="K8" s="2" t="n"/>
      <c r="L8" s="2" t="inlineStr">
        <is>
          <t>Anxiety/depression</t>
        </is>
      </c>
      <c r="M8" s="2" t="inlineStr">
        <is>
          <t>Clinic</t>
        </is>
      </c>
      <c r="N8" s="2" t="inlineStr">
        <is>
          <t>ข้อ 6 Pharma Plus เล่มม่วง (เฉลยข้อ จ)</t>
        </is>
      </c>
      <c r="O8" s="2" t="n"/>
      <c r="P8" s="2" t="n"/>
    </row>
    <row r="9" ht="13.2" customHeight="1" s="49">
      <c r="A9" s="8" t="inlineStr">
        <is>
          <t>7</t>
        </is>
      </c>
      <c r="B9" s="2" t="inlineStr">
        <is>
          <t>ข้อใดผิดในการใช้ยาเพื่อรักษาภาวะซึมเศร้า</t>
        </is>
      </c>
      <c r="C9" s="2" t="n"/>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n">
        <v>1</v>
      </c>
      <c r="J9" s="2"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2" t="n"/>
      <c r="L9" s="2" t="inlineStr">
        <is>
          <t>Anxiety/depression</t>
        </is>
      </c>
      <c r="M9" s="2" t="inlineStr">
        <is>
          <t>Clinic</t>
        </is>
      </c>
      <c r="N9" s="2" t="inlineStr">
        <is>
          <t>ข้อ 7 Pharma Plus เล่มม่วง (เฉลยข้อ ก ง)</t>
        </is>
      </c>
      <c r="O9" s="2" t="n"/>
      <c r="P9" s="2" t="n"/>
    </row>
    <row r="10" ht="13.2" customHeight="1" s="49">
      <c r="A10" s="8" t="inlineStr">
        <is>
          <t>8</t>
        </is>
      </c>
      <c r="B10" s="2" t="inlineStr">
        <is>
          <t>St. John's wort ออกฤทธิ์เหมือนยากลุ่มใด</t>
        </is>
      </c>
      <c r="C10" s="2" t="n"/>
      <c r="D10" s="2" t="inlineStr">
        <is>
          <t>MOAI</t>
        </is>
      </c>
      <c r="E10" s="2" t="inlineStr">
        <is>
          <t>BZs</t>
        </is>
      </c>
      <c r="F10" s="2" t="inlineStr">
        <is>
          <t>TCA</t>
        </is>
      </c>
      <c r="G10" s="2" t="inlineStr">
        <is>
          <t>α2 Blocker</t>
        </is>
      </c>
      <c r="H10" s="2" t="inlineStr">
        <is>
          <t>Barbiturates</t>
        </is>
      </c>
      <c r="I10" s="8" t="n">
        <v>3</v>
      </c>
      <c r="J10" s="2"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2" t="n"/>
      <c r="L10" s="2" t="inlineStr">
        <is>
          <t>Anxiety/depression</t>
        </is>
      </c>
      <c r="M10" s="2" t="inlineStr">
        <is>
          <t>Clinic</t>
        </is>
      </c>
      <c r="N10" s="2" t="inlineStr">
        <is>
          <t>ข้อ 8 Pharma Plus เล่มม่วง (เฉลยข้อ ค)</t>
        </is>
      </c>
      <c r="O10" s="2" t="n"/>
      <c r="P10" s="2" t="n"/>
    </row>
    <row r="11" ht="13.2" customHeight="1" s="49">
      <c r="A11" s="8" t="inlineStr">
        <is>
          <t>9</t>
        </is>
      </c>
      <c r="B11" s="2" t="inlineStr">
        <is>
          <t>เพราะเหตุใด St. John's wort จึงทำให้เกิดปฏิกิริยาระหว่างยาหลายกลุ่ม</t>
        </is>
      </c>
      <c r="C11" s="2" t="n"/>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n">
        <v>1</v>
      </c>
      <c r="J11" s="2"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2" t="n"/>
      <c r="L11" s="2" t="inlineStr">
        <is>
          <t>Anxiety/depression</t>
        </is>
      </c>
      <c r="M11" s="2" t="inlineStr">
        <is>
          <t>Clinic</t>
        </is>
      </c>
      <c r="N11" s="2" t="inlineStr">
        <is>
          <t>ข้อ 9 Pharma Plus เล่มม่วง (เฉลยข้อ ก)</t>
        </is>
      </c>
      <c r="O11" s="2" t="n"/>
      <c r="P11" s="2" t="n"/>
    </row>
    <row r="12" ht="13.2" customHeight="1" s="49">
      <c r="A12" s="8" t="inlineStr">
        <is>
          <t>10</t>
        </is>
      </c>
      <c r="B12" s="2" t="inlineStr">
        <is>
          <t>กลไกการออกฤทธิ์ของ amitriptyline คือข้อใด</t>
        </is>
      </c>
      <c r="C12" s="2" t="n"/>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n">
        <v>2</v>
      </c>
      <c r="J12" s="2"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2" t="n"/>
      <c r="L12" s="2" t="inlineStr">
        <is>
          <t>Anxiety/depression</t>
        </is>
      </c>
      <c r="M12" s="2" t="inlineStr">
        <is>
          <t>Clinic</t>
        </is>
      </c>
      <c r="N12" s="2" t="inlineStr">
        <is>
          <t>ข้อ 10 Pharma Plus เล่มม่วง (เฉลยข้อ ข)</t>
        </is>
      </c>
      <c r="O12" s="2" t="n"/>
      <c r="P12" s="2" t="n"/>
    </row>
    <row r="13" ht="13.2" customHeight="1" s="49">
      <c r="A13" s="8" t="inlineStr">
        <is>
          <t>11</t>
        </is>
      </c>
      <c r="B13" s="2" t="inlineStr">
        <is>
          <t>ต่อไปนี้เป็น side effect ที่เกิดจากการใช้ยา amitriptyline ยกเว้น</t>
        </is>
      </c>
      <c r="C13" s="2" t="n"/>
      <c r="D13" s="2" t="inlineStr">
        <is>
          <t>Sedation</t>
        </is>
      </c>
      <c r="E13" s="2" t="inlineStr">
        <is>
          <t>Dry mouth</t>
        </is>
      </c>
      <c r="F13" s="2" t="inlineStr">
        <is>
          <t>Orthostatic hypotension</t>
        </is>
      </c>
      <c r="G13" s="2" t="inlineStr">
        <is>
          <t>Urinary retention</t>
        </is>
      </c>
      <c r="H13" s="2" t="inlineStr">
        <is>
          <t>Hyperuricemia</t>
        </is>
      </c>
      <c r="I13" s="8" t="n">
        <v>5</v>
      </c>
      <c r="J13" s="2"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2" t="n"/>
      <c r="L13" s="2" t="inlineStr">
        <is>
          <t>Anxiety/depression</t>
        </is>
      </c>
      <c r="M13" s="2" t="inlineStr">
        <is>
          <t>Clinic</t>
        </is>
      </c>
      <c r="N13" s="2" t="inlineStr">
        <is>
          <t>ข้อ 11 Pharma Plus เล่มม่วง (เฉลยข้อ จ)</t>
        </is>
      </c>
      <c r="O13" s="2" t="n"/>
      <c r="P13" s="2" t="n"/>
    </row>
    <row r="14" ht="13.2" customHeight="1" s="49">
      <c r="A14" s="8" t="inlineStr">
        <is>
          <t>12</t>
        </is>
      </c>
      <c r="B14" s="2" t="inlineStr">
        <is>
          <t>กลไกการออกฤทธิ์ของ fluoxetine คือข้อใด</t>
        </is>
      </c>
      <c r="C14" s="2" t="n"/>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n">
        <v>3</v>
      </c>
      <c r="J14" s="2"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2" t="n"/>
      <c r="L14" s="2" t="inlineStr">
        <is>
          <t>Anxiety/depression</t>
        </is>
      </c>
      <c r="M14" s="2" t="inlineStr">
        <is>
          <t>Clinic</t>
        </is>
      </c>
      <c r="N14" s="2" t="inlineStr">
        <is>
          <t>ข้อ 12 Pharma Plus เล่มม่วง (เฉลยข้อ ค)</t>
        </is>
      </c>
      <c r="O14" s="2" t="n"/>
      <c r="P14" s="2" t="n"/>
    </row>
    <row r="15" ht="13.2" customHeight="1" s="49">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n"/>
      <c r="D15" s="2" t="inlineStr">
        <is>
          <t>Lithium carbonate</t>
        </is>
      </c>
      <c r="E15" s="2" t="inlineStr">
        <is>
          <t>Clozapine</t>
        </is>
      </c>
      <c r="F15" s="2" t="inlineStr">
        <is>
          <t>Chlorpromazine</t>
        </is>
      </c>
      <c r="G15" s="2" t="inlineStr">
        <is>
          <t>Haloperidol</t>
        </is>
      </c>
      <c r="H15" s="2" t="inlineStr">
        <is>
          <t>Diazepam</t>
        </is>
      </c>
      <c r="I15" s="8" t="n">
        <v>5</v>
      </c>
      <c r="J15" s="2"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2" t="n"/>
      <c r="L15" s="2" t="inlineStr">
        <is>
          <t>Anxiety/depression</t>
        </is>
      </c>
      <c r="M15" s="2" t="inlineStr">
        <is>
          <t>Clinic</t>
        </is>
      </c>
      <c r="N15" s="2" t="inlineStr">
        <is>
          <t>ข้อ 13 Pharma Plus เล่มม่วง (เฉลยข้อ จ)</t>
        </is>
      </c>
      <c r="O15" s="2" t="n"/>
      <c r="P15" s="2" t="n"/>
    </row>
    <row r="16" ht="13.2" customHeight="1" s="49">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n"/>
      <c r="D16" s="2" t="inlineStr">
        <is>
          <t>Venlafaxine</t>
        </is>
      </c>
      <c r="E16" s="2" t="inlineStr">
        <is>
          <t>Paroxetine</t>
        </is>
      </c>
      <c r="F16" s="2" t="inlineStr">
        <is>
          <t>Amitriptyline</t>
        </is>
      </c>
      <c r="G16" s="2" t="inlineStr">
        <is>
          <t>Bupropion</t>
        </is>
      </c>
      <c r="H16" s="2" t="inlineStr">
        <is>
          <t>Sertraline</t>
        </is>
      </c>
      <c r="I16" s="8" t="n">
        <v>3</v>
      </c>
      <c r="J16" s="2"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2" t="n"/>
      <c r="L16" s="2" t="inlineStr">
        <is>
          <t>Anxiety/depression</t>
        </is>
      </c>
      <c r="M16" s="2" t="inlineStr">
        <is>
          <t>Clinic</t>
        </is>
      </c>
      <c r="N16" s="2" t="inlineStr">
        <is>
          <t>ข้อ 14 Pharma Plus เล่มม่วง (เฉลยข้อ ค)</t>
        </is>
      </c>
      <c r="O16" s="2" t="n"/>
      <c r="P16" s="2" t="n"/>
    </row>
    <row r="17" ht="13.2" customHeight="1" s="49">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n"/>
      <c r="D17" s="2" t="inlineStr">
        <is>
          <t>Imipramine</t>
        </is>
      </c>
      <c r="E17" s="2" t="inlineStr">
        <is>
          <t>Clomipramine</t>
        </is>
      </c>
      <c r="F17" s="2" t="inlineStr">
        <is>
          <t>Amitriptyline</t>
        </is>
      </c>
      <c r="G17" s="2" t="inlineStr">
        <is>
          <t>Doxepin</t>
        </is>
      </c>
      <c r="H17" s="2" t="inlineStr">
        <is>
          <t>Sertraline</t>
        </is>
      </c>
      <c r="I17" s="8" t="n">
        <v>5</v>
      </c>
      <c r="J17" s="2"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2" t="n"/>
      <c r="L17" s="2" t="inlineStr">
        <is>
          <t>Anxiety/depression</t>
        </is>
      </c>
      <c r="M17" s="2" t="inlineStr">
        <is>
          <t>Clinic</t>
        </is>
      </c>
      <c r="N17" s="2" t="inlineStr">
        <is>
          <t>ข้อ 15 Pharma Plus เล่มม่วง (เฉลยข้อ จ)</t>
        </is>
      </c>
      <c r="O17" s="2" t="n"/>
      <c r="P17" s="2" t="n"/>
    </row>
    <row r="18" ht="13.2" customHeight="1" s="49">
      <c r="A18" s="8" t="inlineStr">
        <is>
          <t>16</t>
        </is>
      </c>
      <c r="B18" s="2" t="inlineStr">
        <is>
          <t>คำแนะนำในการใช้ยากลุ่ม antidepressant ที่สำคัญเพื่อช่วยเพิ่มความร่วมมือในการใช้ยาของผู้ป่วย คือ</t>
        </is>
      </c>
      <c r="C18" s="2" t="n"/>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n">
        <v>2</v>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2" t="n"/>
      <c r="L18" s="2" t="inlineStr">
        <is>
          <t>Anxiety/depression</t>
        </is>
      </c>
      <c r="M18" s="2" t="inlineStr">
        <is>
          <t>Clinic</t>
        </is>
      </c>
      <c r="N18" s="2" t="inlineStr">
        <is>
          <t>ข้อ 16 Pharma Plus เล่มม่วง (เฉลยข้อ ข)</t>
        </is>
      </c>
      <c r="O18" s="2" t="n"/>
      <c r="P18" s="2" t="n"/>
    </row>
    <row r="19" ht="13.2" customHeight="1" s="49">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n"/>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n">
        <v>4</v>
      </c>
      <c r="J19" s="2"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2" t="n"/>
      <c r="L19" s="2" t="inlineStr">
        <is>
          <t>Anxiety/depression</t>
        </is>
      </c>
      <c r="M19" s="2" t="inlineStr">
        <is>
          <t>Clinic</t>
        </is>
      </c>
      <c r="N19" s="2" t="inlineStr">
        <is>
          <t>ข้อ 17 Pharma Plus เล่มม่วง (เฉลยข้อ ง)</t>
        </is>
      </c>
      <c r="O19" s="2" t="n"/>
      <c r="P19" s="2" t="n"/>
    </row>
    <row r="20" ht="13.2" customHeight="1" s="49">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n"/>
      <c r="D20" s="2" t="inlineStr">
        <is>
          <t>Clonazepam</t>
        </is>
      </c>
      <c r="E20" s="2" t="inlineStr">
        <is>
          <t>Diazepam</t>
        </is>
      </c>
      <c r="F20" s="2" t="inlineStr">
        <is>
          <t>Flunitrazepam</t>
        </is>
      </c>
      <c r="G20" s="2" t="inlineStr">
        <is>
          <t>Lorazepam</t>
        </is>
      </c>
      <c r="H20" s="2" t="inlineStr">
        <is>
          <t>Temazepam</t>
        </is>
      </c>
      <c r="I20" s="8" t="n">
        <v>5</v>
      </c>
      <c r="J20" s="2"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2" t="n"/>
      <c r="L20" s="2" t="inlineStr">
        <is>
          <t>Insomnia</t>
        </is>
      </c>
      <c r="M20" s="2" t="inlineStr">
        <is>
          <t>Clinic</t>
        </is>
      </c>
      <c r="N20" s="2" t="inlineStr">
        <is>
          <t>ข้อ 18 Pharma Plus เล่มม่วง (เฉลยข้อ จ)</t>
        </is>
      </c>
      <c r="O20" s="2" t="n"/>
      <c r="P20" s="2" t="n"/>
    </row>
    <row r="21" ht="13.2" customHeight="1" s="49">
      <c r="A21" s="8" t="inlineStr">
        <is>
          <t>19</t>
        </is>
      </c>
      <c r="B21" s="2" t="inlineStr">
        <is>
          <t>กลไการออกฤทธิ์ของยากลุ่ม benzodiazepine คือ</t>
        </is>
      </c>
      <c r="C21" s="2" t="n"/>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n">
        <v>3</v>
      </c>
      <c r="J21" s="2"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2" t="n"/>
      <c r="L21" s="2" t="inlineStr">
        <is>
          <t>Anxiety/depression</t>
        </is>
      </c>
      <c r="M21" s="2" t="inlineStr">
        <is>
          <t>Clinic</t>
        </is>
      </c>
      <c r="N21" s="2" t="inlineStr">
        <is>
          <t>ข้อ 19 Pharma Plus เล่มม่วง (เฉลยข้อ ค)</t>
        </is>
      </c>
      <c r="O21" s="2" t="n"/>
      <c r="P21" s="2" t="n"/>
    </row>
    <row r="22" ht="13.2" customHeight="1" s="49">
      <c r="A22" s="8" t="inlineStr">
        <is>
          <t>20</t>
        </is>
      </c>
      <c r="B22" s="2" t="inlineStr">
        <is>
          <t>Benzodiazepine ไม่ใช้ในการรักษาใด</t>
        </is>
      </c>
      <c r="C22" s="2" t="n"/>
      <c r="D22" s="2" t="inlineStr">
        <is>
          <t>Anxiety</t>
        </is>
      </c>
      <c r="E22" s="2" t="inlineStr">
        <is>
          <t>OCD</t>
        </is>
      </c>
      <c r="F22" s="2" t="inlineStr">
        <is>
          <t>Epilepsy</t>
        </is>
      </c>
      <c r="G22" s="2" t="inlineStr">
        <is>
          <t>Muscle spasm</t>
        </is>
      </c>
      <c r="H22" s="2" t="inlineStr">
        <is>
          <t>Alcohol withdrawal</t>
        </is>
      </c>
      <c r="I22" s="8" t="n">
        <v>2</v>
      </c>
      <c r="J22" s="2"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2" t="n"/>
      <c r="L22" s="2" t="inlineStr">
        <is>
          <t>Anxiety/depression</t>
        </is>
      </c>
      <c r="M22" s="2" t="inlineStr">
        <is>
          <t>Clinic</t>
        </is>
      </c>
      <c r="N22" s="2" t="inlineStr">
        <is>
          <t>ข้อ 20 Pharma Plus เล่มม่วง (เฉลยข้อ ข)</t>
        </is>
      </c>
      <c r="O22" s="2" t="n"/>
      <c r="P22" s="2" t="n"/>
    </row>
    <row r="23" ht="13.2" customHeight="1" s="49">
      <c r="A23" s="8" t="inlineStr">
        <is>
          <t>21</t>
        </is>
      </c>
      <c r="B23" s="2" t="inlineStr">
        <is>
          <t>อาการไม่พึงประสงค์ของ benzodiazepine คือ</t>
        </is>
      </c>
      <c r="C23" s="2" t="n"/>
      <c r="D23" s="2" t="inlineStr">
        <is>
          <t>ชัก</t>
        </is>
      </c>
      <c r="E23" s="2" t="inlineStr">
        <is>
          <t>Anterograde amnesia</t>
        </is>
      </c>
      <c r="F23" s="2" t="inlineStr">
        <is>
          <t>สั่น</t>
        </is>
      </c>
      <c r="G23" s="2" t="inlineStr">
        <is>
          <t>ปากแห้ง</t>
        </is>
      </c>
      <c r="H23" s="2" t="inlineStr">
        <is>
          <t>ปวดศีรษะ</t>
        </is>
      </c>
      <c r="I23" s="8" t="n">
        <v>2</v>
      </c>
      <c r="J23" s="2"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2" t="n"/>
      <c r="L23" s="2" t="inlineStr">
        <is>
          <t>Anxiety/depression</t>
        </is>
      </c>
      <c r="M23" s="2" t="inlineStr">
        <is>
          <t>Clinic</t>
        </is>
      </c>
      <c r="N23" s="2" t="inlineStr">
        <is>
          <t>ข้อ 21 Pharma Plus เล่มม่วง (เฉลยข้อ ข)</t>
        </is>
      </c>
      <c r="O23" s="2" t="n"/>
      <c r="P23" s="2" t="n"/>
    </row>
    <row r="24" ht="13.2" customHeight="1" s="49">
      <c r="A24" s="8" t="inlineStr">
        <is>
          <t>22</t>
        </is>
      </c>
      <c r="B24" s="2" t="inlineStr">
        <is>
          <t>ข้อใดไม่ถูกต้องเกี่ยวกับ benzodiazepine</t>
        </is>
      </c>
      <c r="C24" s="2" t="n"/>
      <c r="D24" s="2" t="inlineStr">
        <is>
          <t>ประสิทธิผลเท่ากัน diazepam มีราคาถูกกว่า แต่ประสิทธิผลดี</t>
        </is>
      </c>
      <c r="E24" s="2" t="inlineStr">
        <is>
          <t>[NEED_REVIEW]</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n">
        <v>5</v>
      </c>
      <c r="J24" s="2"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2" t="n"/>
      <c r="L24" s="2" t="inlineStr">
        <is>
          <t>Anxiety/depression</t>
        </is>
      </c>
      <c r="M24" s="2" t="inlineStr">
        <is>
          <t>Clinic</t>
        </is>
      </c>
      <c r="N24" s="2" t="inlineStr">
        <is>
          <t>ข้อ 22 Pharma Plus เล่มม่วง (เฉลยข้อ จ)</t>
        </is>
      </c>
      <c r="O24" s="2" t="n"/>
      <c r="P24" s="2" t="n"/>
    </row>
    <row r="25" ht="13.2" customHeight="1" s="49">
      <c r="A25" s="8" t="inlineStr">
        <is>
          <t>23</t>
        </is>
      </c>
      <c r="B25" s="2" t="inlineStr">
        <is>
          <t>หากใช้ยากลุ่ม benzodiazepine พร้อมกับ alcohol จะเกิดผลอย่างไร</t>
        </is>
      </c>
      <c r="C25" s="2" t="n"/>
      <c r="D25" s="2" t="inlineStr">
        <is>
          <t>Flu-like symptoms</t>
        </is>
      </c>
      <c r="E25" s="2" t="inlineStr">
        <is>
          <t>Vasodilation</t>
        </is>
      </c>
      <c r="F25" s="2" t="inlineStr">
        <is>
          <t>เพิ่ม half life ของยา</t>
        </is>
      </c>
      <c r="G25" s="2" t="inlineStr">
        <is>
          <t>Respiratory depressions</t>
        </is>
      </c>
      <c r="H25" s="2" t="inlineStr">
        <is>
          <t>Vomiting</t>
        </is>
      </c>
      <c r="I25" s="8" t="n">
        <v>4</v>
      </c>
      <c r="J25" s="2"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2" t="n"/>
      <c r="L25" s="2" t="inlineStr">
        <is>
          <t>Drug &amp; alcohol abuse</t>
        </is>
      </c>
      <c r="M25" s="2" t="inlineStr">
        <is>
          <t>Clinic</t>
        </is>
      </c>
      <c r="N25" s="2" t="inlineStr">
        <is>
          <t>ข้อ 23 Pharma Plus เล่มม่วง (เฉลยข้อ ง)</t>
        </is>
      </c>
      <c r="O25" s="2" t="n"/>
      <c r="P25" s="2" t="n"/>
    </row>
    <row r="26" ht="13.2" customHeight="1" s="49">
      <c r="A26" s="8" t="inlineStr">
        <is>
          <t>24</t>
        </is>
      </c>
      <c r="B26" s="2" t="inlineStr">
        <is>
          <t>ข้อใดถูกต้องเกี่ยวกับการใช้ยาในกลุ่ม benzodiazepine เป็นเวลานาน</t>
        </is>
      </c>
      <c r="C26" s="2" t="n"/>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n">
        <v>4</v>
      </c>
      <c r="J26" s="2"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2" t="n"/>
      <c r="L26" s="2" t="inlineStr">
        <is>
          <t>Anxiety/depression</t>
        </is>
      </c>
      <c r="M26" s="2" t="inlineStr">
        <is>
          <t>Clinic</t>
        </is>
      </c>
      <c r="N26" s="2" t="inlineStr">
        <is>
          <t>ข้อ 24 Pharma Plus เล่มม่วง (เฉลยข้อ ง)</t>
        </is>
      </c>
      <c r="O26" s="2" t="n"/>
      <c r="P26" s="2" t="n"/>
    </row>
    <row r="27" ht="13.2" customHeight="1" s="49">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n"/>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n">
        <v>4</v>
      </c>
      <c r="J27" s="2"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2" t="n"/>
      <c r="L27" s="2" t="inlineStr">
        <is>
          <t>Anxiety/depression</t>
        </is>
      </c>
      <c r="M27" s="2" t="inlineStr">
        <is>
          <t>Clinic</t>
        </is>
      </c>
      <c r="N27" s="2" t="inlineStr">
        <is>
          <t>ข้อ 25 Pharma Plus เล่มม่วง (เฉลยข้อ ง)</t>
        </is>
      </c>
      <c r="O27" s="2" t="n"/>
      <c r="P27" s="2" t="n"/>
    </row>
    <row r="28" ht="13.2" customHeight="1" s="49">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n"/>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n">
        <v>1</v>
      </c>
      <c r="J28" s="2"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2" t="n"/>
      <c r="L28" s="2" t="inlineStr">
        <is>
          <t>Anxiety/depression</t>
        </is>
      </c>
      <c r="M28" s="2" t="inlineStr">
        <is>
          <t>Clinic</t>
        </is>
      </c>
      <c r="N28" s="2" t="inlineStr">
        <is>
          <t>ข้อ 26 Pharma Plus เล่มม่วง (เฉลยข้อ )</t>
        </is>
      </c>
      <c r="O28" s="2" t="n"/>
      <c r="P28" s="2" t="n"/>
    </row>
    <row r="29" ht="13.2" customHeight="1" s="49">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n"/>
      <c r="D29" s="2" t="inlineStr">
        <is>
          <t>Agranulocytosis</t>
        </is>
      </c>
      <c r="E29" s="2" t="inlineStr">
        <is>
          <t>Weight loss</t>
        </is>
      </c>
      <c r="F29" s="2" t="inlineStr">
        <is>
          <t>Orthostatic hypotension</t>
        </is>
      </c>
      <c r="G29" s="2" t="inlineStr">
        <is>
          <t>Sedative</t>
        </is>
      </c>
      <c r="H29" s="2" t="inlineStr">
        <is>
          <t>Potential QT-prolongation</t>
        </is>
      </c>
      <c r="I29" s="8" t="n">
        <v>2</v>
      </c>
      <c r="J29" s="2"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2" t="n"/>
      <c r="L29" s="2" t="inlineStr">
        <is>
          <t>Anxiety/depression</t>
        </is>
      </c>
      <c r="M29" s="2" t="inlineStr">
        <is>
          <t>Clinic</t>
        </is>
      </c>
      <c r="N29" s="2" t="inlineStr">
        <is>
          <t>ข้อ 27 Pharma Plus เล่มม่วง (เฉลยข้อ ข)</t>
        </is>
      </c>
      <c r="O29" s="2" t="n"/>
      <c r="P29" s="2" t="n"/>
    </row>
    <row r="30" ht="13.2" customHeight="1" s="49">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n"/>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n">
        <v>5</v>
      </c>
      <c r="J30" s="2"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2" t="n"/>
      <c r="L30" s="2" t="inlineStr">
        <is>
          <t>Anxiety/depression</t>
        </is>
      </c>
      <c r="M30" s="2" t="inlineStr">
        <is>
          <t>Clinic</t>
        </is>
      </c>
      <c r="N30" s="2" t="inlineStr">
        <is>
          <t>ข้อ 28 Pharma Plus เล่มม่วง (เฉลยข้อ จ)</t>
        </is>
      </c>
      <c r="O30" s="2" t="n"/>
      <c r="P30" s="2" t="n"/>
    </row>
    <row r="31" ht="13.2" customHeight="1" s="49">
      <c r="A31" s="8" t="inlineStr">
        <is>
          <t>29</t>
        </is>
      </c>
      <c r="B31" s="2" t="inlineStr">
        <is>
          <t>Lorazepam มีฤทธิ์ต่างๆ ต่อไปนี้นยกเว้น</t>
        </is>
      </c>
      <c r="C31" s="2" t="n"/>
      <c r="D31" s="2" t="inlineStr">
        <is>
          <t>Hypnotic effect</t>
        </is>
      </c>
      <c r="E31" s="2" t="inlineStr">
        <is>
          <t>Muscle relaxant effect</t>
        </is>
      </c>
      <c r="F31" s="2" t="inlineStr">
        <is>
          <t>Anticonvulsant effect</t>
        </is>
      </c>
      <c r="G31" s="2" t="inlineStr">
        <is>
          <t>Antianxiety effect</t>
        </is>
      </c>
      <c r="H31" s="2" t="inlineStr">
        <is>
          <t>Antidepressant effect</t>
        </is>
      </c>
      <c r="I31" s="8" t="n">
        <v>5</v>
      </c>
      <c r="J31" s="2"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2" t="n"/>
      <c r="L31" s="2" t="inlineStr">
        <is>
          <t>Insomnia</t>
        </is>
      </c>
      <c r="M31" s="2" t="inlineStr">
        <is>
          <t>Clinic</t>
        </is>
      </c>
      <c r="N31" s="2" t="inlineStr">
        <is>
          <t>ข้อ 29 Pharma Plus เล่มม่วง (เฉลยข้อ จ)</t>
        </is>
      </c>
      <c r="O31" s="2" t="n"/>
      <c r="P31" s="2" t="n"/>
    </row>
    <row r="32" ht="13.2" customHeight="1" s="49">
      <c r="A32" s="8" t="inlineStr">
        <is>
          <t>30</t>
        </is>
      </c>
      <c r="B32" s="2" t="inlineStr">
        <is>
          <t>ข้อใดต่อไปเกี่ยวกับ lorazepam ผิด</t>
        </is>
      </c>
      <c r="C32" s="2" t="n"/>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n">
        <v>4</v>
      </c>
      <c r="J32" s="2"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2" t="n"/>
      <c r="L32" s="2" t="inlineStr">
        <is>
          <t>Insomnia</t>
        </is>
      </c>
      <c r="M32" s="2" t="inlineStr">
        <is>
          <t>Clinic</t>
        </is>
      </c>
      <c r="N32" s="2" t="inlineStr">
        <is>
          <t>ข้อ 30 Pharma Plus เล่มม่วง (เฉลยข้อ ง)</t>
        </is>
      </c>
      <c r="O32" s="2" t="n"/>
      <c r="P32" s="2" t="n"/>
    </row>
    <row r="33" ht="13.2" customHeight="1" s="49">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n"/>
      <c r="D33" s="2" t="inlineStr">
        <is>
          <t>CPM</t>
        </is>
      </c>
      <c r="E33" s="2" t="inlineStr">
        <is>
          <t>Phenobarbital</t>
        </is>
      </c>
      <c r="F33" s="2" t="inlineStr">
        <is>
          <t>Chloral hydrate</t>
        </is>
      </c>
      <c r="G33" s="2" t="inlineStr">
        <is>
          <t>Clonazepam</t>
        </is>
      </c>
      <c r="H33" s="2" t="inlineStr">
        <is>
          <t>Haloperidol</t>
        </is>
      </c>
      <c r="I33" s="8" t="n">
        <v>5</v>
      </c>
      <c r="J33" s="2"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2" t="n"/>
      <c r="L33" s="2" t="inlineStr">
        <is>
          <t>Insomnia</t>
        </is>
      </c>
      <c r="M33" s="2" t="inlineStr">
        <is>
          <t>Clinic</t>
        </is>
      </c>
      <c r="N33" s="2" t="inlineStr">
        <is>
          <t>ข้อ 31 Pharma Plus เล่มม่วง (เฉลยข้อ จ)</t>
        </is>
      </c>
      <c r="O33" s="2" t="n"/>
      <c r="P33" s="2" t="n"/>
    </row>
    <row r="34" ht="13.2" customHeight="1" s="49">
      <c r="A34" s="8" t="inlineStr">
        <is>
          <t>32</t>
        </is>
      </c>
      <c r="B34" s="2" t="inlineStr">
        <is>
          <t>ในกรณีที่ผู้ป่วยมีปัญหานอนหลับยาก (ต้องใช้เวลานานกว่าจะหลับ) ควรเลือกใช้ยาในข้อใดต่อไปนี้</t>
        </is>
      </c>
      <c r="C34" s="2" t="n"/>
      <c r="D34" s="2" t="inlineStr">
        <is>
          <t>Midazolam</t>
        </is>
      </c>
      <c r="E34" s="2" t="inlineStr">
        <is>
          <t>Temazepam</t>
        </is>
      </c>
      <c r="F34" s="2" t="inlineStr">
        <is>
          <t>Lorazepam</t>
        </is>
      </c>
      <c r="G34" s="2" t="inlineStr">
        <is>
          <t>Diazepam</t>
        </is>
      </c>
      <c r="H34" s="2" t="inlineStr">
        <is>
          <t>Flurazepam</t>
        </is>
      </c>
      <c r="I34" s="8" t="n">
        <v>1</v>
      </c>
      <c r="J34" s="2"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2" t="n"/>
      <c r="L34" s="2" t="inlineStr">
        <is>
          <t>Insomnia</t>
        </is>
      </c>
      <c r="M34" s="2" t="inlineStr">
        <is>
          <t>Clinic</t>
        </is>
      </c>
      <c r="N34" s="2" t="inlineStr">
        <is>
          <t>ข้อ 32 Pharma Plus เล่มม่วง (เฉลยข้อ ก ข)</t>
        </is>
      </c>
      <c r="O34" s="2" t="n"/>
      <c r="P34" s="2" t="n"/>
    </row>
    <row r="35" ht="13.2" customHeight="1" s="49">
      <c r="A35" s="8" t="inlineStr">
        <is>
          <t>33</t>
        </is>
      </c>
      <c r="B35" s="2" t="inlineStr">
        <is>
          <t>ข้อใดต่อไปนี้ไม่ใช่ประโยชน์ของการใช้ยากลุ่ม BZD ในทางคลินิก</t>
        </is>
      </c>
      <c r="C35" s="2" t="n"/>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n">
        <v>5</v>
      </c>
      <c r="J35" s="2"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2" t="n"/>
      <c r="L35" s="2" t="inlineStr">
        <is>
          <t>Insomnia</t>
        </is>
      </c>
      <c r="M35" s="2" t="inlineStr">
        <is>
          <t>Clinic</t>
        </is>
      </c>
      <c r="N35" s="2" t="inlineStr">
        <is>
          <t>ข้อ 33 Pharma Plus เล่มม่วง (เฉลยข้อ จ)</t>
        </is>
      </c>
      <c r="O35" s="2" t="n"/>
      <c r="P35" s="2" t="n"/>
    </row>
    <row r="36" ht="13.2" customHeight="1" s="49">
      <c r="A36" s="8" t="inlineStr">
        <is>
          <t>35</t>
        </is>
      </c>
      <c r="B36" s="2" t="inlineStr">
        <is>
          <t>ข้อใดไม่ใช่เกณฑ์ในการวินิจฉัยภาวะนอนไม่หลับตาม DSM5 (ไม่แน่ใจ)</t>
        </is>
      </c>
      <c r="C36" s="2" t="n"/>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n">
        <v>1</v>
      </c>
      <c r="J36" s="2"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2" t="n"/>
      <c r="L36" s="2" t="inlineStr">
        <is>
          <t>Insomnia</t>
        </is>
      </c>
      <c r="M36" s="2" t="inlineStr">
        <is>
          <t>Psychiatric &amp; Addiction</t>
        </is>
      </c>
      <c r="N36" s="2" t="inlineStr">
        <is>
          <t>PLE_CC1_2567_Key ข้อ 19</t>
        </is>
      </c>
      <c r="O36" s="2" t="n"/>
      <c r="P36" s="2" t="n"/>
      <c r="Q36" s="2" t="n"/>
    </row>
    <row r="37" ht="13.2" customHeight="1" s="49">
      <c r="A37" s="8" t="inlineStr">
        <is>
          <t>36</t>
        </is>
      </c>
      <c r="B37" s="2" t="inlineStr">
        <is>
          <t>ข้อใดเป็นสารเพิ่มความยืดหยุ่นใน nicotine gum</t>
        </is>
      </c>
      <c r="C37" s="2" t="n"/>
      <c r="D37" s="2" t="inlineStr">
        <is>
          <t>Sodium sulfate</t>
        </is>
      </c>
      <c r="E37" s="2" t="inlineStr">
        <is>
          <t>Glycerin</t>
        </is>
      </c>
      <c r="F37" s="2" t="inlineStr">
        <is>
          <t>Sorbitol</t>
        </is>
      </c>
      <c r="G37" s="2" t="inlineStr">
        <is>
          <t>Aspartame</t>
        </is>
      </c>
      <c r="H37" s="2" t="inlineStr">
        <is>
          <t>Polacrilex (cation exchange resin)</t>
        </is>
      </c>
      <c r="I37" s="8" t="n">
        <v>1</v>
      </c>
      <c r="J37" s="2"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2" t="n"/>
      <c r="L37" s="2" t="inlineStr">
        <is>
          <t>Tobacco dependence</t>
        </is>
      </c>
      <c r="M37" s="2" t="inlineStr">
        <is>
          <t>Psychiatric &amp; Addiction</t>
        </is>
      </c>
      <c r="N37" s="2" t="inlineStr">
        <is>
          <t>PLE_CC1_2567_Key ข้อ 63</t>
        </is>
      </c>
      <c r="O37" s="2" t="n"/>
      <c r="P37" s="2" t="n"/>
      <c r="Q37" s="2" t="n"/>
    </row>
    <row r="38" ht="13.2" customHeight="1" s="49">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n"/>
      <c r="D38" s="2" t="inlineStr">
        <is>
          <t>Sertraline 50 mg OD</t>
        </is>
      </c>
      <c r="E38" s="2" t="inlineStr">
        <is>
          <t>Escitalopram 10 mg OD</t>
        </is>
      </c>
      <c r="F38" s="2" t="inlineStr">
        <is>
          <t>Venlafaxine 75 mg OD</t>
        </is>
      </c>
      <c r="G38" s="2" t="inlineStr">
        <is>
          <t>Amitriptyline 10 mg HS</t>
        </is>
      </c>
      <c r="H38" s="2" t="inlineStr">
        <is>
          <t>Bromocriptine</t>
        </is>
      </c>
      <c r="I38" s="8" t="n">
        <v>1</v>
      </c>
      <c r="J38" s="2"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2" t="n"/>
      <c r="L38" s="2" t="inlineStr">
        <is>
          <t>Insomnia</t>
        </is>
      </c>
      <c r="M38" s="2" t="inlineStr">
        <is>
          <t>Psychiatric &amp; Addiction</t>
        </is>
      </c>
      <c r="N38" s="2" t="inlineStr">
        <is>
          <t>PLE_CC1_2567_Set1_Key ข้อ 22</t>
        </is>
      </c>
      <c r="O38" s="2" t="n"/>
      <c r="P38" s="2" t="n"/>
      <c r="Q38" s="2" t="n"/>
    </row>
    <row r="39" ht="13.2" customHeight="1" s="49">
      <c r="A39" s="8" t="inlineStr">
        <is>
          <t>38</t>
        </is>
      </c>
      <c r="B39" s="2" t="inlineStr">
        <is>
          <t>ข้อเลิกบุหรี่คนไข้มีโรคประจำตัวชักห้ามใช้ยาไร ตัวเลือก</t>
        </is>
      </c>
      <c r="C39" s="2" t="n"/>
      <c r="D39" s="2" t="inlineStr">
        <is>
          <t>Psychiatric &amp; Addiction</t>
        </is>
      </c>
      <c r="E39" s="2" t="inlineStr">
        <is>
          <t>Amitriptyline 10 mg HS</t>
        </is>
      </c>
      <c r="F39" s="2" t="inlineStr">
        <is>
          <t>Lorazepam 1 mg HS</t>
        </is>
      </c>
      <c r="G39" s="2" t="inlineStr">
        <is>
          <t>Alprazolam 0.5 mg HS</t>
        </is>
      </c>
      <c r="H39" s="2" t="inlineStr">
        <is>
          <t>Diazepam 5 mg HS</t>
        </is>
      </c>
      <c r="I39" s="8" t="n">
        <v>1</v>
      </c>
      <c r="J39" s="2" t="inlineStr">
        <is>
          <t>✅ คำตอบที่ถูกต้อง: ข้อ ง. Bupropion SR
💡 Background: ข้อห้ามใช้ของยาช่วยเลิกบุหรี่ในผู้ป่วยที่มีโรคร่วมทางระบบประสาท
🎯 ทำไมข้อนี้ถึงถูก: Bupropion ออกฤทธิ์ยับยั้งการเก็บกลับของ Dopamine และ Norepinephrine (NDRI) มีผลลด Seizure threshold (เพิ่มความเสี่ยงต่อการชัก) จึงมีข้อห้ามใช้อย่างเด็ดขาด (Strict contraindication) ในผู้ป่วยที่มีประวัติโรคลมชัก (Epilepsy / Seizure disorders) หรือผู้ป่วยโรคการกินผิดปกติ (Bulimia / Anorexia nervosa)
🔍 ข้ออื่นผิดเพราะอะไร:
- ข้อ ก. Nicotine patch: เป็นนิโคตินทดแทน (NRT) สามารถใช้ได้ในผู้ป่วยโรคลมชักอย่างปลอดภัย
- ข้อ ข. Nicotine gum: เป็น NRT ในรูปหมากฝรั่ง ไม่มีข้อห้ามในโรคลมชัก
- ข้อ ค. Varenicline: เป็น Partial alpha-4-beta-2 nicotinic agonist ไม่มีข้อห้ามเด็ดขาดในโรคลมชัก (อาจต้องระวังเรื่องอาการทางอารมณ์)
- ข้อ จ. Nortriptyline: แม้จะเป็น TCA แต่ Bupropion มีความเสี่ยงต่อการเกิดชักชัดเจนและเป็นข้อห้ามใช้ทางการที่ระบุในฉลากยา
📖 Guideline อ้างอิง: แนวทางเวชปฏิบัติการบำบัดรักษาผู้ติดบุหรี่ในประเทศไทย พ.ศ. 2565 (แพทยสมาคมแห่งประเทศไทย)
📌 จุดจำก่อนสอบ: ยาช่วยเลิกบุหรี่ Bupropion ห้ามใช้ในคนไข้โรคลมชัก (Seizure) และ Eating disorders เด็ดขาด เพราะลด Seizure threshold</t>
        </is>
      </c>
      <c r="K39" s="2" t="n"/>
      <c r="L39" s="2" t="inlineStr">
        <is>
          <t>Tobacco dependence</t>
        </is>
      </c>
      <c r="M39" s="2" t="inlineStr">
        <is>
          <t>Psychiatric &amp; Addiction</t>
        </is>
      </c>
      <c r="N39" s="2" t="inlineStr">
        <is>
          <t>PLE-CC1 ปี 2566 Day 1 ข้อ 18</t>
        </is>
      </c>
      <c r="O39" s="2" t="n"/>
      <c r="P39" s="2" t="n"/>
    </row>
    <row r="40" ht="13.2" customHeight="1" s="49">
      <c r="A40" s="8" t="inlineStr">
        <is>
          <t>39</t>
        </is>
      </c>
      <c r="B40" s="2" t="inlineStr">
        <is>
          <t>ให้โครงสร้างNicotine gum มาถามว่าควรตรวจหาด้วยtest อะไร. ตัวเลือก</t>
        </is>
      </c>
      <c r="C40" s="2" t="n"/>
      <c r="D40" s="2" t="inlineStr">
        <is>
          <t>Psychiatric &amp; Addiction</t>
        </is>
      </c>
      <c r="E40" s="2" t="inlineStr">
        <is>
          <t>Diazepam 5 mg HS</t>
        </is>
      </c>
      <c r="F40" s="2" t="inlineStr">
        <is>
          <t>Zolpidem 10 mg HS</t>
        </is>
      </c>
      <c r="G40" s="2" t="inlineStr">
        <is>
          <t>Nicotine gum 2 mg PRN</t>
        </is>
      </c>
      <c r="H40" s="2" t="inlineStr">
        <is>
          <t>Quetiapine 25 mg HS</t>
        </is>
      </c>
      <c r="I40" s="8" t="n">
        <v>1</v>
      </c>
      <c r="J40" s="2"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2" t="n"/>
      <c r="L40" s="2" t="inlineStr">
        <is>
          <t>Tobacco dependence</t>
        </is>
      </c>
      <c r="M40" s="2" t="inlineStr">
        <is>
          <t>Psychiatric &amp; Addiction</t>
        </is>
      </c>
      <c r="N40" s="2" t="inlineStr">
        <is>
          <t>PLE-CC1 ปี 2566 Day 2 ข้อ 14</t>
        </is>
      </c>
      <c r="O40" s="2" t="n"/>
      <c r="P40" s="2" t="n"/>
    </row>
    <row r="41" ht="13.2" customHeight="1" s="49">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n"/>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t>
        </is>
      </c>
      <c r="G41" s="2" t="inlineStr">
        <is>
          <t>Sertraline 50 mg OD</t>
        </is>
      </c>
      <c r="H41" s="2" t="inlineStr">
        <is>
          <t>Hyperuricemia</t>
        </is>
      </c>
      <c r="I41" s="8" t="n">
        <v>1</v>
      </c>
      <c r="J41" s="2" t="inlineStr">
        <is>
          <t>✅ คำตอบที่ถูกต้อง: ข้อ ก. Nicotine แสดงคุณสมบัติเปQนกรดอ-อน มี pKa เท-ากับ 8.0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t>
        </is>
      </c>
      <c r="K41" s="2" t="n"/>
      <c r="L41" s="2" t="inlineStr">
        <is>
          <t>Anxiety/depression</t>
        </is>
      </c>
      <c r="M41" s="2" t="inlineStr">
        <is>
          <t>Psychiatric &amp; Addiction</t>
        </is>
      </c>
      <c r="N41" s="2" t="inlineStr">
        <is>
          <t>PLE_CC1_2565_Day2_Key ข้อ 11</t>
        </is>
      </c>
      <c r="O41" s="2" t="n"/>
      <c r="P41" s="2" t="n"/>
      <c r="Q41" s="2" t="n"/>
    </row>
    <row r="42" ht="13.2" customHeight="1" s="49">
      <c r="A42" s="8" t="inlineStr">
        <is>
          <t>41</t>
        </is>
      </c>
      <c r="B42" s="2" t="inlineStr">
        <is>
          <t>อาการเศร้า หดหู่ (Depression)</t>
        </is>
      </c>
      <c r="C42" s="2" t="n"/>
      <c r="D42" s="2" t="inlineStr">
        <is>
          <t>Psychiatric &amp; Addiction</t>
        </is>
      </c>
      <c r="E42" s="2" t="inlineStr">
        <is>
          <t>Sertraline 50 mg OD</t>
        </is>
      </c>
      <c r="F42" s="2" t="inlineStr">
        <is>
          <t>Escitalopram 10 mg OD</t>
        </is>
      </c>
      <c r="G42" s="2" t="inlineStr">
        <is>
          <t>Venlafaxine 75 mg OD</t>
        </is>
      </c>
      <c r="H42" s="2" t="inlineStr">
        <is>
          <t>Amitriptyline 10 mg HS</t>
        </is>
      </c>
      <c r="I42" s="8" t="n">
        <v>1</v>
      </c>
      <c r="J42" s="2" t="inlineStr">
        <is>
          <t>✅ คำตอบที่ถูกต้อง: ข้อ ก. Psychiatric &amp; Addiction
💡 Background:
Anxiety/depression
🎯 ทำไมข้อนี้ถึงถูก:
Psychiatric &amp; Addiction เป็นคำตอบที่ถูกต้องตาม PLE_CC1_2564_All_Key ข้อ 1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PLE_CC1_2564_All_Key ข้อ 1
📌 จุดจำก่อนสอบ:
• Anxiety/depression: ศึกษากลไก, ข้อบ่งใช้, และผลข้างเคียงที่สำคัญ</t>
        </is>
      </c>
      <c r="K42" s="2" t="n"/>
      <c r="L42" s="2" t="inlineStr">
        <is>
          <t>Anxiety/depression</t>
        </is>
      </c>
      <c r="M42" s="2" t="inlineStr">
        <is>
          <t>Psychiatric &amp; Addiction</t>
        </is>
      </c>
      <c r="N42" s="2" t="inlineStr">
        <is>
          <t>PLE_CC1_2564_All_Key ข้อ 1</t>
        </is>
      </c>
      <c r="O42" s="2" t="n"/>
      <c r="P42" s="2" t="n"/>
    </row>
    <row r="43" ht="13.2" customHeight="1" s="49">
      <c r="A43" s="8" t="inlineStr">
        <is>
          <t>42</t>
        </is>
      </c>
      <c r="B43" s="2" t="inlineStr">
        <is>
          <t>Nicotine จับกับ receptor ให้รูปมา ถามว่าพันธะใดแข็งแรงน้อยที่สุด</t>
        </is>
      </c>
      <c r="C43" s="2" t="n"/>
      <c r="D43" s="2" t="inlineStr">
        <is>
          <t>Psychiatric &amp; Addiction</t>
        </is>
      </c>
      <c r="E43" s="2" t="inlineStr">
        <is>
          <t>Covalent bond</t>
        </is>
      </c>
      <c r="F43" s="2" t="inlineStr">
        <is>
          <t>H-bond</t>
        </is>
      </c>
      <c r="G43" s="2" t="inlineStr">
        <is>
          <t>Alprazolam 0.5 mg HS</t>
        </is>
      </c>
      <c r="H43" s="2" t="inlineStr">
        <is>
          <t>Diazepam 5 mg HS</t>
        </is>
      </c>
      <c r="I43" s="8" t="n">
        <v>1</v>
      </c>
      <c r="J43" s="2" t="inlineStr">
        <is>
          <t>✅ คำตอบที่ถูกต้อง: ข้อ ก. Psychiatric &amp; Addiction
💡 Background:
Anxiety/depression
🎯 ทำไมข้อนี้ถึงถูก:
Psychiatric &amp; Addiction เป็นคำตอบที่ถูกต้องตาม PLE_CC1_2564_All_Key ข้อ 103
🔍 ข้ออื่นผิดเพราะอะไร:
• ข้อ ข. (Covalent bond): ไม่ตรงกับเกณฑ์การรักษาตามแนวทาง APA/CANMAT สำหรับโรคนี้
• ข้อ ค. (H-bond): ไม่ตรงกับเกณฑ์การรักษาตามแนวทาง APA/CANMAT สำหรับโรคนี้
• ข้อ ง. (Alprazolam 0.5 mg HS):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PLE_CC1_2564_All_Key ข้อ 103
📌 จุดจำก่อนสอบ:
• Anxiety/depression: ศึกษากลไก, ข้อบ่งใช้, และผลข้างเคียงที่สำคัญ</t>
        </is>
      </c>
      <c r="K43" s="2" t="n"/>
      <c r="L43" s="2" t="inlineStr">
        <is>
          <t>Anxiety/depression</t>
        </is>
      </c>
      <c r="M43" s="2" t="inlineStr">
        <is>
          <t>Psychiatric &amp; Addiction</t>
        </is>
      </c>
      <c r="N43" s="2" t="inlineStr">
        <is>
          <t>PLE_CC1_2564_All_Key ข้อ 103</t>
        </is>
      </c>
      <c r="O43" s="2" t="n"/>
      <c r="P43" s="2" t="n"/>
    </row>
    <row r="44" ht="13.2" customHeight="1" s="49">
      <c r="A44" s="8" t="inlineStr">
        <is>
          <t>43</t>
        </is>
      </c>
      <c r="B44" s="2" t="inlineStr">
        <is>
          <t>ข้อแนะนำในข้อใดผิด สำหรับผู้ป่วยที่ใฬ้ Nortriptyline ในการเลิกบุหรี่ (ฬุดA)</t>
        </is>
      </c>
      <c r="C44" s="2" t="n"/>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n">
        <v>1</v>
      </c>
      <c r="J44" s="2"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4" s="2" t="n"/>
      <c r="L44" s="2" t="inlineStr">
        <is>
          <t>Tobacco dependence</t>
        </is>
      </c>
      <c r="M44" s="2" t="inlineStr">
        <is>
          <t>Psychiatric &amp; Addiction</t>
        </is>
      </c>
      <c r="N44" s="2" t="inlineStr">
        <is>
          <t>PLE_CC1_2563_Q ข้อ 75</t>
        </is>
      </c>
      <c r="O44" s="2" t="n"/>
      <c r="P44" s="2" t="n"/>
    </row>
    <row r="45" ht="13.2" customHeight="1" s="49">
      <c r="A45" s="8" t="inlineStr">
        <is>
          <t>44</t>
        </is>
      </c>
      <c r="B45" s="2" t="inlineStr">
        <is>
          <t>ระดับ nicotine ในเลือดแบบใดเป็นขอษ nicotine gum 2 mg 1 ฬิ้น และ nicotine patch 21 mg 1 แผ่น ตามลำดับ</t>
        </is>
      </c>
      <c r="C45" s="2" t="n"/>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n">
        <v>1</v>
      </c>
      <c r="J45" s="2"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5" s="2" t="n"/>
      <c r="L45" s="2" t="inlineStr">
        <is>
          <t>Tobacco dependence</t>
        </is>
      </c>
      <c r="M45" s="2" t="inlineStr">
        <is>
          <t>Psychiatric &amp; Addiction</t>
        </is>
      </c>
      <c r="N45" s="2" t="inlineStr">
        <is>
          <t>PLE_CC1_2563_Q ข้อ 76</t>
        </is>
      </c>
      <c r="O45" s="2" t="n"/>
      <c r="P45" s="2" t="n"/>
    </row>
    <row r="46" ht="13.2" customHeight="1" s="49">
      <c r="A46" s="8" t="inlineStr">
        <is>
          <t>44</t>
        </is>
      </c>
      <c r="B46" s="2" t="inlineStr">
        <is>
          <t>ยารายการที่ 3 พบ diazepam มีความผิดหรือไม่</t>
        </is>
      </c>
      <c r="C46" s="2" t="n"/>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n">
        <v>1</v>
      </c>
      <c r="J46" s="2"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6" s="2" t="n"/>
      <c r="L46" s="2" t="inlineStr">
        <is>
          <t>Insomnia</t>
        </is>
      </c>
      <c r="M46" s="2" t="inlineStr">
        <is>
          <t>Clinic</t>
        </is>
      </c>
      <c r="N46" s="2" t="inlineStr">
        <is>
          <t>ข้อ 83 (PLE_CC1_2562_Key.md)</t>
        </is>
      </c>
      <c r="O46" s="2" t="n"/>
      <c r="P46" s="2" t="n"/>
    </row>
    <row r="47" ht="13.2" customHeight="1" s="49">
      <c r="A47" s="8" t="inlineStr">
        <is>
          <t>45</t>
        </is>
      </c>
      <c r="B47" s="2" t="inlineStr">
        <is>
          <t>ข้อใดคือกลไกของยารักษา depression (er) . we ninascosserotonin Bowling neuroplasticity Bardinan. = dog Nasserotonin X ิ nGneon .Iden . ind neuroplasticity Vosges</t>
        </is>
      </c>
      <c r="C47" s="2" t="n"/>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n">
        <v>1</v>
      </c>
      <c r="J47" s="2"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7" s="2" t="n"/>
      <c r="L47" s="2" t="inlineStr">
        <is>
          <t>Anxiety/depression</t>
        </is>
      </c>
      <c r="M47" s="2" t="inlineStr">
        <is>
          <t>Clinic</t>
        </is>
      </c>
      <c r="N47" s="2" t="inlineStr">
        <is>
          <t>ข้อ 1 (PLE_CC1_2562_Key.md)</t>
        </is>
      </c>
      <c r="O47" s="2" t="n"/>
      <c r="P47" s="2" t="n"/>
    </row>
    <row r="48" ht="13.2" customHeight="1" s="49">
      <c r="A48" s="8" t="inlineStr">
        <is>
          <t>46</t>
        </is>
      </c>
      <c r="B48" s="2" t="inlineStr">
        <is>
          <t>ข้อใดไม่ใช่อาการที่ไม่พึงประสงค์ที่พบบ่อยของ fluoxetine X 4 - balanci full response G</t>
        </is>
      </c>
      <c r="C48" s="2" t="n"/>
      <c r="D48" s="2" t="inlineStr">
        <is>
          <t>Insomnia</t>
        </is>
      </c>
      <c r="E48" s="2" t="inlineStr">
        <is>
          <t>Sexual dysfunction</t>
        </is>
      </c>
      <c r="F48" s="2" t="inlineStr">
        <is>
          <t>Anorexia</t>
        </is>
      </c>
      <c r="G48" s="2" t="inlineStr">
        <is>
          <t>Renal failure</t>
        </is>
      </c>
      <c r="H48" s="2" t="inlineStr">
        <is>
          <t>Diarrhea</t>
        </is>
      </c>
      <c r="I48" s="8" t="n">
        <v>1</v>
      </c>
      <c r="J48" s="2"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8" s="2" t="n"/>
      <c r="L48" s="2" t="inlineStr">
        <is>
          <t>Anxiety/depression</t>
        </is>
      </c>
      <c r="M48" s="2" t="inlineStr">
        <is>
          <t>Clinic</t>
        </is>
      </c>
      <c r="N48" s="2" t="inlineStr">
        <is>
          <t>ข้อ 4 (PLE_CC1_2562_Key.md)</t>
        </is>
      </c>
      <c r="O48" s="2" t="n"/>
      <c r="P48" s="2" t="n"/>
    </row>
    <row r="49" ht="13.2" customHeight="1" s="49">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n"/>
      <c r="D49" s="2" t="inlineStr">
        <is>
          <t>Sertraline</t>
        </is>
      </c>
      <c r="E49" s="2" t="inlineStr">
        <is>
          <t>Venlafaxine</t>
        </is>
      </c>
      <c r="F49" s="2" t="inlineStr">
        <is>
          <t>Bupropion</t>
        </is>
      </c>
      <c r="G49" s="2" t="inlineStr">
        <is>
          <t>Mirtazapine</t>
        </is>
      </c>
      <c r="H49" s="2" t="inlineStr">
        <is>
          <t>Paroxetine</t>
        </is>
      </c>
      <c r="I49" s="8" t="n">
        <v>1</v>
      </c>
      <c r="J49" s="2"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9" s="2" t="n"/>
      <c r="L49" s="2" t="inlineStr">
        <is>
          <t>Anxiety/depression</t>
        </is>
      </c>
      <c r="M49" s="2" t="inlineStr">
        <is>
          <t>Clinic</t>
        </is>
      </c>
      <c r="N49" s="2" t="inlineStr">
        <is>
          <t>ข้อ 5 (PLE_CC1_2562_Key.md)</t>
        </is>
      </c>
      <c r="O49" s="2" t="n"/>
      <c r="P49" s="2" t="n"/>
    </row>
    <row r="50" ht="13.2" customHeight="1" s="49">
      <c r="A50" s="8" t="inlineStr">
        <is>
          <t>48</t>
        </is>
      </c>
      <c r="B50" s="2" t="inlineStr">
        <is>
          <t>ยาที่ไม่ควรใช้ในการเลิกบุหรี่ของผู้ป่วยรายนี คือ</t>
        </is>
      </c>
      <c r="C50" s="2" t="n"/>
      <c r="D50" s="2" t="inlineStr">
        <is>
          <t>Nicotine gum</t>
        </is>
      </c>
      <c r="E50" s="2" t="inlineStr">
        <is>
          <t>Nicotine patch</t>
        </is>
      </c>
      <c r="F50" s="2" t="inlineStr">
        <is>
          <t>Bupropion</t>
        </is>
      </c>
      <c r="G50" s="2" t="inlineStr">
        <is>
          <t>Varenicline</t>
        </is>
      </c>
      <c r="H50" s="2" t="inlineStr">
        <is>
          <t>Nortriptyline</t>
        </is>
      </c>
      <c r="I50" s="8" t="n">
        <v>1</v>
      </c>
      <c r="J50" s="2"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50" s="2" t="n"/>
      <c r="L50" s="2" t="inlineStr">
        <is>
          <t>Tobacco dependence</t>
        </is>
      </c>
      <c r="M50" s="2" t="inlineStr">
        <is>
          <t>Clinic</t>
        </is>
      </c>
      <c r="N50" s="2" t="inlineStr">
        <is>
          <t>ข้อ 13 (PLE_CC1_2559.md)</t>
        </is>
      </c>
      <c r="O50" s="2" t="n"/>
      <c r="P50" s="2" t="n"/>
    </row>
    <row r="51" ht="13.2" customHeight="1" s="49">
      <c r="A51" s="8" t="inlineStr">
        <is>
          <t>49</t>
        </is>
      </c>
      <c r="B51" s="2" t="inlineStr">
        <is>
          <t>ยาตัวใดที่มีผลข้างเคียงท้าให้ผันร้าย และนอนไม่หลับได้ หลับยาก</t>
        </is>
      </c>
      <c r="C51" s="2" t="n"/>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n">
        <v>1</v>
      </c>
      <c r="J51" s="2"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51" s="2" t="n"/>
      <c r="L51" s="2" t="inlineStr">
        <is>
          <t>Insomnia</t>
        </is>
      </c>
      <c r="M51" s="2" t="inlineStr">
        <is>
          <t>Clinic</t>
        </is>
      </c>
      <c r="N51" s="2" t="inlineStr">
        <is>
          <t>ข้อ 48 (PLE_CC1_2559.md)</t>
        </is>
      </c>
      <c r="O51" s="2" t="n"/>
      <c r="P51" s="2" t="n"/>
    </row>
    <row r="52" ht="13.2" customHeight="1" s="49">
      <c r="A52" s="8" t="inlineStr">
        <is>
          <t>50</t>
        </is>
      </c>
      <c r="B52" s="2" t="inlineStr">
        <is>
          <t>ยากลุ่ม benzodiazepine เกี่ยวข้องกับไอออนใด</t>
        </is>
      </c>
      <c r="C52" s="2" t="n"/>
      <c r="D52" s="2" t="inlineStr">
        <is>
          <t>Na+</t>
        </is>
      </c>
      <c r="E52" s="2" t="inlineStr">
        <is>
          <t>K+</t>
        </is>
      </c>
      <c r="F52" s="2" t="inlineStr">
        <is>
          <t>Cl-</t>
        </is>
      </c>
      <c r="G52" s="2" t="inlineStr">
        <is>
          <t>Ca2+</t>
        </is>
      </c>
      <c r="H52" s="2" t="inlineStr">
        <is>
          <t>HCO3- Lot 1 Lot 2 น ้าหนักยาเม็ด Assay 400 390 400 385 %label amount 97-101</t>
        </is>
      </c>
      <c r="I52" s="8" t="n">
        <v>1</v>
      </c>
      <c r="J52" s="2"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52" s="2" t="n"/>
      <c r="L52" s="2" t="inlineStr">
        <is>
          <t>Anxiety/depression</t>
        </is>
      </c>
      <c r="M52" s="2" t="inlineStr">
        <is>
          <t>Clinic</t>
        </is>
      </c>
      <c r="N52" s="2" t="inlineStr">
        <is>
          <t>ข้อ 90 (PLE_CC1_2559.md)</t>
        </is>
      </c>
      <c r="O52" s="2" t="n"/>
      <c r="P52" s="2" t="n"/>
    </row>
    <row r="53" ht="13.2" customHeight="1" s="49">
      <c r="A53" s="8" t="inlineStr">
        <is>
          <t>51</t>
        </is>
      </c>
      <c r="B53" s="2" t="inlineStr">
        <is>
          <t>ผู้ป่วยเป็นโรคนอนไม่หลับแบบไหนมีอาการยังไง -</t>
        </is>
      </c>
      <c r="C53" s="2" t="n"/>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n">
        <v>1</v>
      </c>
      <c r="J53" s="2" t="inlineStr">
        <is>
          <t>✅ คำตอบที่ถูกต้อง: ข้อ ก. Short term, difficulty falling asleep
💡 Background:
Insomnia
🎯 ทำไมข้อนี้ถึงถูก:
Short term, difficulty falling asleep เป็นคำตอบที่ถูกต้องตาม ข้อ 1 (PLE_CC1_2558_Key.md)
🔍 ข้ออื่นผิดเพราะอะไร:
• ข้อ ข. (Short term, difficulty falling asleep, maintaining sleep): ไม่ตรงกับเกณฑ์การรักษาตามแนวทาง APA/CANMAT สำหรับโรคนี้
• ข้อ ค. (Chronic, difficulty falling asleep): ไม่ตรงกับเกณฑ์การรักษาตามแนวทาง APA/CANMAT สำหรับโรคนี้
• ข้อ ง. (Chronic, difficulty maintaining sleep): ไม่ตรงกับเกณฑ์การรักษาตามแนวทาง APA/CANMAT สำหรับโรคนี้
• ข้อ จ. (Chronic, difficulty falling asleep, maintaining sleep): ไม่ตรงกับเกณฑ์การรักษาตามแนวทาง APA/CANMAT สำหรับโรคนี้
📖 Guideline อ้างอิง:
ข้อ 1 (PLE_CC1_2558_Key.md)
📌 จุดจำก่อนสอบ:
• Insomnia: ศึกษากลไก, ข้อบ่งใช้, และผลข้างเคียงที่สำคัญ</t>
        </is>
      </c>
      <c r="K53" s="2" t="n"/>
      <c r="L53" s="2" t="inlineStr">
        <is>
          <t>Insomnia</t>
        </is>
      </c>
      <c r="M53" s="2" t="inlineStr">
        <is>
          <t>Clinic</t>
        </is>
      </c>
      <c r="N53" s="2" t="inlineStr">
        <is>
          <t>ข้อ 1 (PLE_CC1_2558_Key.md)</t>
        </is>
      </c>
      <c r="O53" s="2" t="n"/>
      <c r="P53" s="2" t="n"/>
    </row>
    <row r="54" ht="13.2" customHeight="1" s="49">
      <c r="A54" s="8" t="inlineStr">
        <is>
          <t>52</t>
        </is>
      </c>
      <c r="B54" s="2" t="inlineStr">
        <is>
          <t>ข้อใดเป็นสาเหตุหลักที่ทำให้นอนไม่หลับ</t>
        </is>
      </c>
      <c r="C54" s="2" t="n"/>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n">
        <v>1</v>
      </c>
      <c r="J54" s="2" t="inlineStr">
        <is>
          <t>✅ คำตอบที่ถูกต้อง: ข้อ ก. อ้วน
💡 Background:
Insomnia
🎯 ทำไมข้อนี้ถึงถูก:
อ้วน เป็นคำตอบที่ถูกต้องตาม ข้อ 2 (PLE_CC1_2558_Key.md)
🔍 ข้ออื่นผิดเพราะอะไร:
• ข้อ ข. (เศร้าเรื่องพ่อตาย): ไม่ตรงกับเกณฑ์การรักษาตามแนวทาง APA/CANMAT สำหรับโรคนี้
• ข้อ ค. (กังวลเรื่องแม่ป่วย): ไม่ตรงกับเกณฑ์การรักษาตามแนวทาง APA/CANMAT สำหรับโรคนี้
• ข้อ ง. (เครียดจากหน้าที่การงาน): ไม่ตรงกับเกณฑ์การรักษาตามแนวทาง APA/CANMAT สำหรับโรคนี้
• ข้อ จ. (อ้วน): ไม่ตรงกับเกณฑ์การรักษาตามแนวทาง APA/CANMAT สำหรับโรคนี้
📖 Guideline อ้างอิง:
ข้อ 2 (PLE_CC1_2558_Key.md)
📌 จุดจำก่อนสอบ:
• Insomnia: ศึกษากลไก, ข้อบ่งใช้, และผลข้างเคียงที่สำคัญ</t>
        </is>
      </c>
      <c r="K54" s="2" t="n"/>
      <c r="L54" s="2" t="inlineStr">
        <is>
          <t>Insomnia</t>
        </is>
      </c>
      <c r="M54" s="2" t="inlineStr">
        <is>
          <t>Clinic</t>
        </is>
      </c>
      <c r="N54" s="2" t="inlineStr">
        <is>
          <t>ข้อ 2 (PLE_CC1_2558_Key.md)</t>
        </is>
      </c>
      <c r="O54" s="2" t="n"/>
      <c r="P54" s="2" t="n"/>
    </row>
    <row r="55" ht="13.2" customHeight="1" s="49">
      <c r="A55" s="8" t="inlineStr">
        <is>
          <t>53</t>
        </is>
      </c>
      <c r="B55" s="2" t="inlineStr">
        <is>
          <t>ข้อใดถูกต้องเกี่ยวกับการแนะนำการเลิกบุหรี่</t>
        </is>
      </c>
      <c r="C55" s="2" t="n"/>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n">
        <v>1</v>
      </c>
      <c r="J55" s="2"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5" s="2" t="n"/>
      <c r="L55" s="2" t="inlineStr">
        <is>
          <t>Tobacco dependence</t>
        </is>
      </c>
      <c r="M55" s="2" t="inlineStr">
        <is>
          <t>Clinic</t>
        </is>
      </c>
      <c r="N55" s="2" t="inlineStr">
        <is>
          <t>ข้อ 55 (Pharmtutor_2024_Set1.md)</t>
        </is>
      </c>
      <c r="O55" s="2" t="n"/>
      <c r="P55" s="2" t="n"/>
    </row>
    <row r="56" ht="13.2" customHeight="1" s="49">
      <c r="A56" s="8" t="inlineStr">
        <is>
          <t>54</t>
        </is>
      </c>
      <c r="B56" s="2" t="inlineStr">
        <is>
          <t>ยาในกลุ่มใดที่เป็นยาทางเลือกแรก ในการรักษาภาวะซึมเศร้าในกลุ่มที่ไม่มีข้อห้ามใช้</t>
        </is>
      </c>
      <c r="C56" s="2" t="n"/>
      <c r="D56" s="2" t="inlineStr">
        <is>
          <t>TCA</t>
        </is>
      </c>
      <c r="E56" s="2" t="inlineStr">
        <is>
          <t>SNRI</t>
        </is>
      </c>
      <c r="F56" s="2" t="inlineStr">
        <is>
          <t>SSRI</t>
        </is>
      </c>
      <c r="G56" s="2" t="inlineStr">
        <is>
          <t>BZPs</t>
        </is>
      </c>
      <c r="H56" s="2" t="inlineStr">
        <is>
          <t>SDRI</t>
        </is>
      </c>
      <c r="I56" s="8" t="n">
        <v>1</v>
      </c>
      <c r="J56" s="2"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6" s="2" t="n"/>
      <c r="L56" s="2" t="inlineStr">
        <is>
          <t>Anxiety/depression</t>
        </is>
      </c>
      <c r="M56" s="2" t="inlineStr">
        <is>
          <t>Clinic</t>
        </is>
      </c>
      <c r="N56" s="2" t="inlineStr">
        <is>
          <t>ข้อ 56 (Pharmtutor_2024_Set1.md)</t>
        </is>
      </c>
      <c r="O56" s="2" t="n"/>
      <c r="P56" s="2" t="n"/>
    </row>
    <row r="57" ht="13.2" customHeight="1" s="49">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n"/>
      <c r="D57" s="2" t="inlineStr">
        <is>
          <t>Clozapine</t>
        </is>
      </c>
      <c r="E57" s="2" t="inlineStr">
        <is>
          <t>Fluoxetine</t>
        </is>
      </c>
      <c r="F57" s="2" t="inlineStr">
        <is>
          <t>Lorazepam</t>
        </is>
      </c>
      <c r="G57" s="2" t="inlineStr">
        <is>
          <t>Clonazepam</t>
        </is>
      </c>
      <c r="H57" s="2" t="inlineStr">
        <is>
          <t>Amitriptyline</t>
        </is>
      </c>
      <c r="I57" s="8" t="n">
        <v>1</v>
      </c>
      <c r="J57" s="2"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7" s="2" t="n"/>
      <c r="L57" s="2" t="inlineStr">
        <is>
          <t>Insomnia</t>
        </is>
      </c>
      <c r="M57" s="2" t="inlineStr">
        <is>
          <t>Clinic</t>
        </is>
      </c>
      <c r="N57" s="2" t="inlineStr">
        <is>
          <t>ข้อ 58 (Pharmtutor_2024_Set1.md)</t>
        </is>
      </c>
      <c r="O57" s="2" t="n"/>
      <c r="P57" s="2" t="n"/>
    </row>
    <row r="58" ht="13.2" customHeight="1" s="49">
      <c r="A58" s="8" t="inlineStr">
        <is>
          <t>56</t>
        </is>
      </c>
      <c r="B58" s="2" t="inlineStr">
        <is>
          <t>Fluoxetine จะถูก metabolized ที_x001E_ตำแหน่งใด เพื_x001E_อ เปลี_x001E_ยนเป็น norfluoxetine A B C D E (1) A (2) B (3) C (4) D (5) E</t>
        </is>
      </c>
      <c r="C58" s="2" t="n"/>
      <c r="D58" s="2" t="inlineStr">
        <is>
          <t>Fluoxetine 20 mg OD</t>
        </is>
      </c>
      <c r="E58" s="2" t="inlineStr">
        <is>
          <t>Sertraline 50 mg OD</t>
        </is>
      </c>
      <c r="F58" s="2" t="inlineStr">
        <is>
          <t>Escitalopram 10 mg OD</t>
        </is>
      </c>
      <c r="G58" s="2" t="inlineStr">
        <is>
          <t>Venlafaxine 75 mg OD</t>
        </is>
      </c>
      <c r="H58" s="2" t="inlineStr">
        <is>
          <t>Amitriptyline 10 mg HS</t>
        </is>
      </c>
      <c r="I58" s="8" t="n">
        <v>1</v>
      </c>
      <c r="J58" s="2"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8" s="2" t="n"/>
      <c r="L58" s="2" t="inlineStr">
        <is>
          <t>Anxiety/depression</t>
        </is>
      </c>
      <c r="M58" s="2" t="inlineStr">
        <is>
          <t>Clinic</t>
        </is>
      </c>
      <c r="N58" s="2" t="inlineStr">
        <is>
          <t>ข้อ 55 (PLE_CC1_2557.md)</t>
        </is>
      </c>
      <c r="O58" s="2" t="n"/>
      <c r="P58" s="2" t="n"/>
    </row>
    <row r="59" ht="13.2" customHeight="1" s="49">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n"/>
      <c r="D59" s="2" t="inlineStr">
        <is>
          <t>Venlafaxine 75 mg OD</t>
        </is>
      </c>
      <c r="E59" s="2" t="inlineStr">
        <is>
          <t>Amitriptyline 10 mg HS</t>
        </is>
      </c>
      <c r="F59" s="2" t="inlineStr">
        <is>
          <t>Lorazepam 1 mg HS</t>
        </is>
      </c>
      <c r="G59" s="2" t="inlineStr">
        <is>
          <t>Alprazolam 0.5 mg HS</t>
        </is>
      </c>
      <c r="H59" s="2" t="inlineStr">
        <is>
          <t>Diazepam 5 mg HS</t>
        </is>
      </c>
      <c r="I59" s="8" t="n">
        <v>1</v>
      </c>
      <c r="J59" s="2" t="inlineStr">
        <is>
          <t>✅ คำตอบที่ถูกต้อง: ข้อ ค. แนะนำให้ไปพบแพทย์เพื่อตรวจประเมินอาการและออกใบสั่งยา เนื่องจาก Diazepam เป็นวัตถุออกฤทธิ์ต่อจิตและประสาทประเภท 2
💡 Background: กฎหมายและจรรยาบรรณวิชาชีพเภสัชกรรมเกี่ยวกับการจ่ายวัตถุออกฤทธิ์ต่อจิตและประสาท
🎯 ทำไมข้อนี้ถึงถูก: Diazepam จัดเป็นวัตถุออกฤทธิ์ต่อจิตและประสาทประเภท 2 ตาม พ.ร.บ. วัตถุที่ออกฤทธิ์ต่อจิตและประสาท พ.ศ. 2559 ไม่อนุญาตให้จำหน่ายในร้านขายยาทั่วไป ร้านยาไม่สามารถขายได้และไม่มีไว้ในครอบครอง เภสัชกรชุมชนต้องให้สุขศึกษาและส่งต่อผู้ป่วยไปรับการตรวจรักษาที่สถานพยาบาล
🔍 ข้ออื่นผิดเพราะอะไร:
- ข้อ ก. จ่ายยาให้โดยลดขนาดลงครึ่งหนึ่ง: ผิดกฎหมายอย่างร้ายแรง ร้านยาทั่วไปไม่ได้รับอนุญาตให้มีไว้ในครอบครองเพื่อขาย
- ข้อ ข. จ่ายยานอนหลับชนิดอื่นแทน เช่น Lorazepam: Lorazepam ก็เป็นวัตถุออกฤทธิ์ประเภท 2 เช่นกัน ห้ามขายในร้านยา
- ข้อ ง. ให้ผู้ป่วยเซ็นชื่อในสมุดบันทึกแล้วจ่ายยาได้: การเซ็นชื่อใช้สำหรับยาควบคุมพิเศษบางกลุ่ม ไม่สามารถใช้กับวัตถุออกฤทธิ์ประเภท 2 ได้
- ข้อ จ. แนะนำให้ซื้อยานี้ผ่านช่องทางออนไลน์: เป็นการกระทำที่ผิดกฎหมายและเสี่ยงต่อยาปลอมหรือยาอันตราย
📖 Guideline อ้างอิง: พระราชบัญญัติวัตถุที่ออกฤทธิ์ต่อจิตและประสาท พ.ศ. 2559 (สำนักงานคณะกรรมการอาหารและยา)
📌 จุดจำก่อนสอบ: Diazepam และ Lorazepam เป็นวัตถุออกฤทธิ์ประเภท 2 ห้ามขายในร้านยาทั่วไป ต้องสั่งจ่ายโดยแพทย์ในสถานพยาบาลเท่านั้น</t>
        </is>
      </c>
      <c r="K59" s="2" t="n"/>
      <c r="L59" s="2" t="inlineStr">
        <is>
          <t>Insomnia</t>
        </is>
      </c>
      <c r="M59" s="2" t="inlineStr">
        <is>
          <t>Clinic</t>
        </is>
      </c>
      <c r="N59" s="2" t="inlineStr">
        <is>
          <t>ข้อ 7 (PLE_CC1_2556.md)</t>
        </is>
      </c>
      <c r="O59" s="2" t="n"/>
      <c r="P59" s="2" t="n"/>
    </row>
    <row r="60" ht="13.2" customHeight="1" s="49">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n"/>
      <c r="D60" s="2" t="inlineStr">
        <is>
          <t>Lorazepam</t>
        </is>
      </c>
      <c r="E60" s="2" t="inlineStr">
        <is>
          <t>Flurazepam</t>
        </is>
      </c>
      <c r="F60" s="2" t="inlineStr">
        <is>
          <t>Temazepam</t>
        </is>
      </c>
      <c r="G60" s="2" t="inlineStr">
        <is>
          <t>Diazepam</t>
        </is>
      </c>
      <c r="H60" s="2" t="inlineStr">
        <is>
          <t>Chlorazepate</t>
        </is>
      </c>
      <c r="I60" s="8" t="n">
        <v>2</v>
      </c>
      <c r="J60" s="2"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60" s="2" t="n"/>
      <c r="L60" s="2" t="inlineStr">
        <is>
          <t>Insomnia</t>
        </is>
      </c>
      <c r="M60" s="2" t="inlineStr">
        <is>
          <t>Clinic</t>
        </is>
      </c>
      <c r="N60" s="2" t="inlineStr">
        <is>
          <t>ข้อ ๒๕๕๐ (PLE_CC1_2554 SET2.md)</t>
        </is>
      </c>
      <c r="O60" s="2" t="n"/>
      <c r="P60" s="2" t="n"/>
    </row>
    <row r="61" ht="13.2" customHeight="1" s="49">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n"/>
      <c r="D61" s="2" t="inlineStr">
        <is>
          <t>CPM</t>
        </is>
      </c>
      <c r="E61" s="2" t="inlineStr">
        <is>
          <t>Phenobarbital</t>
        </is>
      </c>
      <c r="F61" s="2" t="inlineStr">
        <is>
          <t>Chloral hydrate</t>
        </is>
      </c>
      <c r="G61" s="2" t="inlineStr">
        <is>
          <t>Clonazepam</t>
        </is>
      </c>
      <c r="H61" s="2" t="inlineStr">
        <is>
          <t>Haloperidol (จ)</t>
        </is>
      </c>
      <c r="I61" s="8" t="n">
        <v>1</v>
      </c>
      <c r="J61" s="2"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61" s="2" t="n"/>
      <c r="L61" s="2" t="inlineStr">
        <is>
          <t>Insomnia</t>
        </is>
      </c>
      <c r="M61" s="2" t="inlineStr">
        <is>
          <t>Clinic</t>
        </is>
      </c>
      <c r="N61" s="2" t="inlineStr">
        <is>
          <t>ข้อ 5 (PLE_CC1_2547.md)</t>
        </is>
      </c>
      <c r="O61" s="2" t="n"/>
      <c r="P61" s="2" t="n"/>
    </row>
    <row r="62" ht="13.2" customHeight="1" s="49">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n"/>
      <c r="D62" s="2" t="inlineStr">
        <is>
          <t>Fluoxetine 20 mg OD</t>
        </is>
      </c>
      <c r="E62" s="2" t="inlineStr">
        <is>
          <t>Sertraline 50 mg OD</t>
        </is>
      </c>
      <c r="F62" s="2" t="inlineStr">
        <is>
          <t>Escitalopram 10 mg OD</t>
        </is>
      </c>
      <c r="G62" s="2" t="inlineStr">
        <is>
          <t>Venlafaxine 75 mg OD</t>
        </is>
      </c>
      <c r="H62" s="2" t="inlineStr">
        <is>
          <t>Amitriptyline 10 mg HS</t>
        </is>
      </c>
      <c r="I62" s="8" t="n">
        <v>1</v>
      </c>
      <c r="J62" s="2"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62" s="2" t="n"/>
      <c r="L62" s="2" t="inlineStr">
        <is>
          <t>Insomnia</t>
        </is>
      </c>
      <c r="M62" s="2" t="inlineStr">
        <is>
          <t>Clinic</t>
        </is>
      </c>
      <c r="N62" s="2" t="inlineStr">
        <is>
          <t>ข้อ 8 (PLE_CC1_2547.md)</t>
        </is>
      </c>
      <c r="O62" s="2" t="n"/>
      <c r="P62" s="2" t="n"/>
    </row>
    <row r="63" ht="13.2" customHeight="1" s="49">
      <c r="A63" s="8" t="inlineStr">
        <is>
          <t>61</t>
        </is>
      </c>
      <c r="B63" s="2" t="inlineStr">
        <is>
          <t>มีความแรงในการออกฤทธิ์มากกวุาDiazepam เนื่องจากมีC12 อะตอม</t>
        </is>
      </c>
      <c r="C63" s="2" t="n"/>
      <c r="D63" s="2" t="inlineStr">
        <is>
          <t>Venlafaxine 75 mg OD</t>
        </is>
      </c>
      <c r="E63" s="2" t="inlineStr">
        <is>
          <t>Amitriptyline 10 mg HS</t>
        </is>
      </c>
      <c r="F63" s="2" t="inlineStr">
        <is>
          <t>Lorazepam 1 mg HS</t>
        </is>
      </c>
      <c r="G63" s="2" t="inlineStr">
        <is>
          <t>Alprazolam 0.5 mg HS</t>
        </is>
      </c>
      <c r="H63" s="2" t="inlineStr">
        <is>
          <t>Diazepam 5 mg HS</t>
        </is>
      </c>
      <c r="I63" s="8" t="n">
        <v>1</v>
      </c>
      <c r="J63" s="2" t="inlineStr">
        <is>
          <t>✅ คำตอบที่ถูกต้อง: ข้อ ข. Lorazepam หรือ Clonazepam มีค่า Binding affinity ต่อ GABAA receptor สูงกว่า Diazepam
💡 Background: เภสัชวิทยาเปรียบเทียบความแรง (Potency) ของยากลุ่ม Benzodiazepines
🎯 ทำไมข้อนี้ถึงถูก: ความแรงของยา (Potency) พิจารณาจากขนาดยาที่ให้ผลการรักษาเท่ากัน โดย Clonazepam 0.5-1 mg หรือ Lorazepam 1 mg ให้ผลสงบประสาทเทียบเท่ากับ Diazepam 10 mg เนื่องจากมีความจำเพาะและค่า Binding affinity ต่อตัวรับ GABAA receptor สูงกว่า
🔍 ข้ออื่นผิดเพราะอะไร:
- ข้อ ก. มีค่าครึ่งชีวิตยาวกว่า Diazepam: Half-life ของ Diazepam และ Active metabolite (Desmethyldiazepam) ยาวนานกว่า Lorazepam (Diazepam t1/2 รวมเกิน 50-100 ชม.)
- ข้อ ค. ไม่ผ่านการเผาผลาญที่ตับ: ยาทุกตัวในกลุ่มนี้ผ่านการเปลี่ยนสภาพที่ตับ เพียงแต่ Lorazepam ผ่าน Glucuronidation โดยตรง
- ข้อ ง. ละลายในไขมันได้สูงกว่ามาก: Diazepam เป็นหนึ่งในตัวยาที่ Lipophilic สูงที่สุดในกลุ่ม BZDs
- ข้อ จ. ไม่ก่อให้เกิดการดื้อยา: BZDs ทุกชนิดมีความเสี่ยงต่อการเกิด Tolerance และ Physical dependence เมื่อใช้ต่อเนื่อง
📖 Guideline อ้างอิง: Goodman &amp; Gilman's: The Pharmacological Basis of Therapeutics (14th Edition)
📌 จุดจำก่อนสอบ: เทียบความแรง Benzodiazepine: Clonazepam (0.5 mg) &gt; Lorazepam (1 mg) &gt; Diazepam (10 mg)</t>
        </is>
      </c>
      <c r="K63" s="2" t="n"/>
      <c r="L63" s="2" t="inlineStr">
        <is>
          <t>Insomnia</t>
        </is>
      </c>
      <c r="M63" s="2" t="inlineStr">
        <is>
          <t>Clinic</t>
        </is>
      </c>
      <c r="N63" s="2" t="inlineStr">
        <is>
          <t>ข้อ 1 (PLE_CC1_2547.md)</t>
        </is>
      </c>
      <c r="O63" s="2" t="n"/>
      <c r="P63" s="2" t="n"/>
    </row>
    <row r="64" ht="13.2" customHeight="1" s="49">
      <c r="A64" s="8" t="inlineStr">
        <is>
          <t>62</t>
        </is>
      </c>
      <c r="B64" s="2" t="inlineStr">
        <is>
          <t>มีระยะเวลาในการออกฤทธิ์สั้นกวุาDiazepam เนื่องจากละลายในไข มันได้มากวุา</t>
        </is>
      </c>
      <c r="C64" s="2" t="n"/>
      <c r="D64" s="2" t="inlineStr">
        <is>
          <t>Alprazolam 0.5 mg HS</t>
        </is>
      </c>
      <c r="E64" s="2" t="inlineStr">
        <is>
          <t>Diazepam 5 mg HS</t>
        </is>
      </c>
      <c r="F64" s="2" t="inlineStr">
        <is>
          <t>Zolpidem 10 mg HS</t>
        </is>
      </c>
      <c r="G64" s="2" t="inlineStr">
        <is>
          <t>Nicotine gum 2 mg PRN</t>
        </is>
      </c>
      <c r="H64" s="2" t="inlineStr">
        <is>
          <t>Quetiapine 25 mg HS</t>
        </is>
      </c>
      <c r="I64" s="8" t="n">
        <v>1</v>
      </c>
      <c r="J64" s="2" t="inlineStr">
        <is>
          <t>✅ คำตอบที่ถูกต้อง: ข้อ ก. Alprazolam 0.5 mg HS
💡 Background:
Insomnia
🎯 ทำไมข้อนี้ถึงถูก:
Alprazolam 0.5 mg HS เป็นคำตอบที่ถูกต้องตาม ข้อ 2 (PLE_CC1_2547.md)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 (PLE_CC1_2547.md)
📌 จุดจำก่อนสอบ:
• Insomnia: ศึกษากลไก, ข้อบ่งใช้, และผลข้างเคียงที่สำคัญ</t>
        </is>
      </c>
      <c r="K64" s="2" t="n"/>
      <c r="L64" s="2" t="inlineStr">
        <is>
          <t>Insomnia</t>
        </is>
      </c>
      <c r="M64" s="2" t="inlineStr">
        <is>
          <t>Clinic</t>
        </is>
      </c>
      <c r="N64" s="2" t="inlineStr">
        <is>
          <t>ข้อ 2 (PLE_CC1_2547.md)</t>
        </is>
      </c>
      <c r="O64" s="2" t="n"/>
      <c r="P64" s="2" t="n"/>
    </row>
    <row r="65" ht="13.2" customHeight="1" s="49">
      <c r="A65" s="8" t="inlineStr">
        <is>
          <t>63</t>
        </is>
      </c>
      <c r="B65" s="2" t="inlineStr">
        <is>
          <t>มีระยะเวลาในการออกฤทธิ์สั้นDiazepam เนื่องจากสามารถถ้กเมตา บอไลต์ได้เร็ว</t>
        </is>
      </c>
      <c r="C65" s="2" t="n"/>
      <c r="D65" s="2" t="inlineStr">
        <is>
          <t>Nicotine gum 2 mg PRN</t>
        </is>
      </c>
      <c r="E65" s="2" t="inlineStr">
        <is>
          <t>Quetiapine 25 mg HS</t>
        </is>
      </c>
      <c r="F65" s="2" t="inlineStr">
        <is>
          <t>Risperidone 2 mg OD</t>
        </is>
      </c>
      <c r="G65" s="2" t="inlineStr">
        <is>
          <t>Fluoxetine 20 mg OD</t>
        </is>
      </c>
      <c r="H65" s="2" t="inlineStr">
        <is>
          <t>Sertraline 50 mg OD</t>
        </is>
      </c>
      <c r="I65" s="8" t="n">
        <v>1</v>
      </c>
      <c r="J65" s="2" t="inlineStr">
        <is>
          <t>✅ คำตอบที่ถูกต้อง: ข้อ ก. Nicotine gum 2 mg PRN
💡 Background:
Insomnia
🎯 ทำไมข้อนี้ถึงถูก:
Nicotine gum 2 mg PRN เป็นคำตอบที่ถูกต้องตาม ข้อ 3 (PLE_CC1_2547.md)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 (PLE_CC1_2547.md)
📌 จุดจำก่อนสอบ:
• Insomnia: ศึกษากลไก, ข้อบ่งใช้, และผลข้างเคียงที่สำคัญ</t>
        </is>
      </c>
      <c r="K65" s="2" t="n"/>
      <c r="L65" s="2" t="inlineStr">
        <is>
          <t>Insomnia</t>
        </is>
      </c>
      <c r="M65" s="2" t="inlineStr">
        <is>
          <t>Clinic</t>
        </is>
      </c>
      <c r="N65" s="2" t="inlineStr">
        <is>
          <t>ข้อ 3 (PLE_CC1_2547.md)</t>
        </is>
      </c>
      <c r="O65" s="2" t="n"/>
      <c r="P65" s="2" t="n"/>
    </row>
    <row r="66" ht="13.2" customHeight="1" s="49">
      <c r="A66" s="8" t="inlineStr">
        <is>
          <t>64</t>
        </is>
      </c>
      <c r="B66" s="2" t="inlineStr">
        <is>
          <t>มีระยะเวลาที่ยารออกฤทธิ์เร็วกวุาDiazepam เนื่องจากสามารถผุาน BBB ได้ดี</t>
        </is>
      </c>
      <c r="C66" s="2" t="n"/>
      <c r="D66" s="2" t="inlineStr">
        <is>
          <t>Fluoxetine 20 mg OD</t>
        </is>
      </c>
      <c r="E66" s="2" t="inlineStr">
        <is>
          <t>Sertraline 50 mg OD</t>
        </is>
      </c>
      <c r="F66" s="2" t="inlineStr">
        <is>
          <t>Escitalopram 10 mg OD</t>
        </is>
      </c>
      <c r="G66" s="2" t="inlineStr">
        <is>
          <t>Venlafaxine 75 mg OD</t>
        </is>
      </c>
      <c r="H66" s="2" t="inlineStr">
        <is>
          <t>Amitriptyline 10 mg HS</t>
        </is>
      </c>
      <c r="I66" s="8" t="n">
        <v>1</v>
      </c>
      <c r="J66" s="2" t="inlineStr">
        <is>
          <t>✅ คำตอบที่ถูกต้อง: ข้อ ก. Fluoxetine 20 mg OD
💡 Background:
Insomnia
🎯 ทำไมข้อนี้ถึงถูก:
Fluoxetine 20 mg OD เป็นคำตอบที่ถูกต้องตาม ข้อ 4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4 (PLE_CC1_2547.md)
📌 จุดจำก่อนสอบ:
• Insomnia: ศึกษากลไก, ข้อบ่งใช้, และผลข้างเคียงที่สำคัญ</t>
        </is>
      </c>
      <c r="K66" s="2" t="n"/>
      <c r="L66" s="2" t="inlineStr">
        <is>
          <t>Insomnia</t>
        </is>
      </c>
      <c r="M66" s="2" t="inlineStr">
        <is>
          <t>Clinic</t>
        </is>
      </c>
      <c r="N66" s="2" t="inlineStr">
        <is>
          <t>ข้อ 4 (PLE_CC1_2547.md)</t>
        </is>
      </c>
      <c r="O66" s="2" t="n"/>
      <c r="P66" s="2" t="n"/>
    </row>
    <row r="67" ht="13.2" customHeight="1" s="49">
      <c r="A67" s="8" t="inlineStr">
        <is>
          <t>65</t>
        </is>
      </c>
      <c r="B67" s="2" t="inlineStr">
        <is>
          <t>มีระยะเวลาที่ยารออกฤทธิ์ช้ากวุาDiazepam เนื่องจากมีC-OH (ก)</t>
        </is>
      </c>
      <c r="C67" s="2" t="n"/>
      <c r="D67" s="2" t="inlineStr">
        <is>
          <t>Venlafaxine 75 mg OD</t>
        </is>
      </c>
      <c r="E67" s="2" t="inlineStr">
        <is>
          <t>Amitriptyline 10 mg HS</t>
        </is>
      </c>
      <c r="F67" s="2" t="inlineStr">
        <is>
          <t>Lorazepam 1 mg HS</t>
        </is>
      </c>
      <c r="G67" s="2" t="inlineStr">
        <is>
          <t>Alprazolam 0.5 mg HS</t>
        </is>
      </c>
      <c r="H67" s="2" t="inlineStr">
        <is>
          <t>Diazepam 5 mg HS</t>
        </is>
      </c>
      <c r="I67" s="8" t="n">
        <v>1</v>
      </c>
      <c r="J67" s="2" t="inlineStr">
        <is>
          <t>✅ คำตอบที่ถูกต้อง: ข้อ ง. Oxazepam หรือ Lorazepam เนื่องจากมีความชอบไขมัน (Lipophilicity) ต่ำกว่า Diazepam
💡 Background: ปัจจัยทางเภสัชจลนศาสตร์ที่กำหนดการเริ่มออกฤทธิ์ (Onset of action) ของยากลุ่ม Benzodiazepines
🎯 ทำไมข้อนี้ถึงถูก: ยาที่ละลายในไขมันสูงมาก (High lipid solubility) เช่น Diazepam จะซึมผ่าน Blood-Brain Barrier (BBB) เข้าสู่สมองได้อย่างรวดเร็วมาก (Rapid onset 15-30 นาที) ในขณะที่ยาที่มีความชอบไขมันต่ำกว่า เช่น Oxazepam หรือ Lorazepam จะผ่าน BBB ช้ากว่า จึงมี Onset of action ช้ากว่า
🔍 ข้ออื่นผิดเพราะอะไร:
- ข้อ ก. ถูกทำลายโดยกรดในกระเพาะอาหาร: BZDs ส่วนใหญ่ทนกรดและดูดซึมได้ดีในทางเดินอาหาร
- ข้อ ข. มีขนาดโมเลกุลใหญ่กว่า 1,000 Da: BZDs เป็นโมเลกุลขนาดเล็ก (MW ประมาณ 280-350 Da)
- ข้อ ค. ถูกกำจัดผ่านทางไตในรูปเดิมทั้งหมด: ยาเกือบทั้งหมดต้องผ่านการเปลี่ยนแปลงที่ตับก่อน
- ข้อ จ. เกิด First-pass metabolism เกือบ 100%: Diazepam มี Bioavailability สูงมาก (&gt;90%)
📖 Guideline อ้างอิง: Applied Biopharmaceutics &amp; Pharmacokinetics (8th Edition)
📌 จุดจำก่อนสอบ: Onset ของ BZDs ขึ้นกับ Lipophilicity: Diazepam ชอบไขมันสูง Onset เร็วสุด; Lorazepam/Oxazepam ชอบไขมันปานกลาง Onset ช้ากว่า</t>
        </is>
      </c>
      <c r="K67" s="2" t="n"/>
      <c r="L67" s="2" t="inlineStr">
        <is>
          <t>Insomnia</t>
        </is>
      </c>
      <c r="M67" s="2" t="inlineStr">
        <is>
          <t>Clinic</t>
        </is>
      </c>
      <c r="N67" s="2" t="inlineStr">
        <is>
          <t>ข้อ 5 (PLE_CC1_2547.md)</t>
        </is>
      </c>
      <c r="O67" s="2" t="n"/>
      <c r="P67" s="2" t="n"/>
    </row>
    <row r="68" ht="13.2" customHeight="1" s="49">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n"/>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t>
        </is>
      </c>
      <c r="I68" s="8" t="n">
        <v>1</v>
      </c>
      <c r="J68" s="2"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68" s="2" t="n"/>
      <c r="L68" s="2" t="inlineStr">
        <is>
          <t>Anxiety/depression</t>
        </is>
      </c>
      <c r="M68" s="2" t="inlineStr">
        <is>
          <t>Clinic</t>
        </is>
      </c>
      <c r="N68" s="2" t="inlineStr">
        <is>
          <t>ข้อ 39 (PLE_CC1_Practice_Exam.md)</t>
        </is>
      </c>
      <c r="O68" s="2" t="n"/>
      <c r="P68" s="2" t="n"/>
    </row>
    <row r="69" ht="13.2" customHeight="1" s="49">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n"/>
      <c r="D69" s="2" t="inlineStr">
        <is>
          <t>Nicotine gum 2 mg PRN</t>
        </is>
      </c>
      <c r="E69" s="2" t="inlineStr">
        <is>
          <t>Quetiapine 25 mg HS</t>
        </is>
      </c>
      <c r="F69" s="2" t="inlineStr">
        <is>
          <t>Risperidone 2 mg OD</t>
        </is>
      </c>
      <c r="G69" s="2" t="inlineStr">
        <is>
          <t>Fluoxetine 20 mg OD</t>
        </is>
      </c>
      <c r="H69" s="2" t="inlineStr">
        <is>
          <t>Sertraline 50 mg OD</t>
        </is>
      </c>
      <c r="I69" s="8" t="n">
        <v>1</v>
      </c>
      <c r="J69" s="2"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9" s="2" t="n"/>
      <c r="L69" s="2" t="inlineStr">
        <is>
          <t>Anxiety/depression</t>
        </is>
      </c>
      <c r="M69" s="2" t="inlineStr">
        <is>
          <t>Clinic</t>
        </is>
      </c>
      <c r="N69" s="2" t="inlineStr">
        <is>
          <t>ข้อ 39 (PLE_CC1_Practice_Exam.md)</t>
        </is>
      </c>
      <c r="O69" s="2" t="n"/>
      <c r="P69" s="2" t="n"/>
    </row>
    <row r="70" ht="13.2" customHeight="1" s="49">
      <c r="A70" s="8" t="inlineStr">
        <is>
          <t>68</t>
        </is>
      </c>
      <c r="B70" s="2" t="inlineStr">
        <is>
          <t>Fluoxetine 180 โรคทางระบบประสาทและจิตประสาท นักศึกษาเภสัชศาสตร์ชั้นปีที่ 4 รุ่นที่ 9</t>
        </is>
      </c>
      <c r="C70" s="2" t="n"/>
      <c r="D70" s="2" t="inlineStr">
        <is>
          <t>Fluoxetine 20 mg OD</t>
        </is>
      </c>
      <c r="E70" s="2" t="inlineStr">
        <is>
          <t>Sertraline 50 mg OD</t>
        </is>
      </c>
      <c r="F70" s="2" t="inlineStr">
        <is>
          <t>Escitalopram 10 mg OD</t>
        </is>
      </c>
      <c r="G70" s="2" t="inlineStr">
        <is>
          <t>Venlafaxine 75 mg OD</t>
        </is>
      </c>
      <c r="H70" s="2" t="inlineStr">
        <is>
          <t>Amitriptyline 10 mg HS</t>
        </is>
      </c>
      <c r="I70" s="8" t="n">
        <v>1</v>
      </c>
      <c r="J70" s="2" t="inlineStr">
        <is>
          <t>✅ คำตอบที่ถูกต้อง: ข้อ ก. Fluoxetine 20 mg OD
💡 Background:
Anxiety/depression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Anxiety/depression: ศึกษากลไก, ข้อบ่งใช้, และผลข้างเคียงที่สำคัญ</t>
        </is>
      </c>
      <c r="K70" s="2" t="n"/>
      <c r="L70" s="2" t="inlineStr">
        <is>
          <t>Anxiety/depression</t>
        </is>
      </c>
      <c r="M70" s="2" t="inlineStr">
        <is>
          <t>Clinic</t>
        </is>
      </c>
      <c r="N70" s="2" t="inlineStr">
        <is>
          <t>ข้อ 5 (PLE_CC1_Practice_Exam.md)</t>
        </is>
      </c>
      <c r="O70" s="2" t="n"/>
      <c r="P70" s="2" t="n"/>
    </row>
    <row r="71" ht="13.2" customHeight="1" s="49">
      <c r="A71" s="8" t="inlineStr">
        <is>
          <t>69</t>
        </is>
      </c>
      <c r="B71" s="2" t="inlineStr">
        <is>
          <t>ยาในข้อใดใช้เพื่อรักษา Benzodiazepine overdose</t>
        </is>
      </c>
      <c r="C71" s="2" t="n"/>
      <c r="D71" s="2" t="inlineStr">
        <is>
          <t>Venlafaxine 75 mg OD</t>
        </is>
      </c>
      <c r="E71" s="2" t="inlineStr">
        <is>
          <t>Amitriptyline 10 mg HS</t>
        </is>
      </c>
      <c r="F71" s="2" t="inlineStr">
        <is>
          <t>Lorazepam 1 mg HS</t>
        </is>
      </c>
      <c r="G71" s="2" t="inlineStr">
        <is>
          <t>Alprazolam 0.5 mg HS</t>
        </is>
      </c>
      <c r="H71" s="2" t="inlineStr">
        <is>
          <t>Diazepam 5 mg HS</t>
        </is>
      </c>
      <c r="I71" s="8" t="n">
        <v>1</v>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n"/>
      <c r="L71" s="2" t="inlineStr">
        <is>
          <t>Anxiety/depression</t>
        </is>
      </c>
      <c r="M71" s="2" t="inlineStr">
        <is>
          <t>Clinic</t>
        </is>
      </c>
      <c r="N71" s="2" t="inlineStr">
        <is>
          <t>ข้อ 16 (PLE_CC1_Practice_Exam.md)</t>
        </is>
      </c>
      <c r="O71" s="2" t="n"/>
      <c r="P71" s="2" t="n"/>
    </row>
    <row r="72" ht="13.2" customHeight="1" s="49">
      <c r="A72" s="8" t="inlineStr">
        <is>
          <t>70</t>
        </is>
      </c>
      <c r="B72" s="2" t="inlineStr">
        <is>
          <t>การใช้ Nicotine patch ในผู้ป่วยที่สูบบุหรี่ 15 มวนต่อวัน ข้อใดเหมาะสมที่สุด</t>
        </is>
      </c>
      <c r="C72" s="2" t="n"/>
      <c r="D72" s="2" t="inlineStr">
        <is>
          <t>Alprazolam 0.5 mg HS</t>
        </is>
      </c>
      <c r="E72" s="2" t="inlineStr">
        <is>
          <t>Diazepam 5 mg HS</t>
        </is>
      </c>
      <c r="F72" s="2" t="inlineStr">
        <is>
          <t>Zolpidem 10 mg HS</t>
        </is>
      </c>
      <c r="G72" s="2" t="inlineStr">
        <is>
          <t>Nicotine gum 2 mg PRN</t>
        </is>
      </c>
      <c r="H72" s="2" t="inlineStr">
        <is>
          <t>Quetiapine 25 mg HS</t>
        </is>
      </c>
      <c r="I72" s="8" t="n">
        <v>1</v>
      </c>
      <c r="J72" s="2"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72" s="2" t="n"/>
      <c r="L72" s="2" t="inlineStr">
        <is>
          <t>Tobacco dependence</t>
        </is>
      </c>
      <c r="M72" s="2" t="inlineStr">
        <is>
          <t>Clinic</t>
        </is>
      </c>
      <c r="N72" s="2" t="inlineStr">
        <is>
          <t>ข้อ 18 (PLE_CC1_Practice_Exam.md)</t>
        </is>
      </c>
      <c r="O72" s="2" t="n"/>
      <c r="P72" s="2" t="n"/>
    </row>
    <row r="73" ht="13.2" customHeight="1" s="49">
      <c r="A73" s="8" t="inlineStr">
        <is>
          <t>71</t>
        </is>
      </c>
      <c r="B73" s="2" t="inlineStr">
        <is>
          <t>ข้อใดไม่ใช่ยาที่แนะนำให้ใช้ในผู้ป่วยที่ต้องการเลิกบุหรี่</t>
        </is>
      </c>
      <c r="C73" s="2" t="n"/>
      <c r="D73" s="2" t="inlineStr">
        <is>
          <t>Nicotine gum 2 mg PRN</t>
        </is>
      </c>
      <c r="E73" s="2" t="inlineStr">
        <is>
          <t>Quetiapine 25 mg HS</t>
        </is>
      </c>
      <c r="F73" s="2" t="inlineStr">
        <is>
          <t>Risperidone 2 mg OD</t>
        </is>
      </c>
      <c r="G73" s="2" t="inlineStr">
        <is>
          <t>Fluoxetine 20 mg OD</t>
        </is>
      </c>
      <c r="H73" s="2" t="inlineStr">
        <is>
          <t>Sertraline 50 mg OD</t>
        </is>
      </c>
      <c r="I73" s="8" t="n">
        <v>1</v>
      </c>
      <c r="J73" s="2"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73" s="2" t="n"/>
      <c r="L73" s="2" t="inlineStr">
        <is>
          <t>Tobacco dependence</t>
        </is>
      </c>
      <c r="M73" s="2" t="inlineStr">
        <is>
          <t>Clinic</t>
        </is>
      </c>
      <c r="N73" s="2" t="inlineStr">
        <is>
          <t>ข้อ 20 (PLE_CC1_Practice_Exam.md)</t>
        </is>
      </c>
      <c r="O73" s="2" t="n"/>
      <c r="P73" s="2" t="n"/>
    </row>
    <row r="74" ht="13.2" customHeight="1" s="49">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n"/>
      <c r="D74" s="2" t="inlineStr">
        <is>
          <t>Fluoxetine 20 mg OD</t>
        </is>
      </c>
      <c r="E74" s="2" t="inlineStr">
        <is>
          <t>Sertraline 50 mg OD</t>
        </is>
      </c>
      <c r="F74" s="2" t="inlineStr">
        <is>
          <t>Escitalopram 10 mg OD</t>
        </is>
      </c>
      <c r="G74" s="2" t="inlineStr">
        <is>
          <t>Venlafaxine 75 mg OD</t>
        </is>
      </c>
      <c r="H74" s="2" t="inlineStr">
        <is>
          <t>Amitriptyline 10 mg HS</t>
        </is>
      </c>
      <c r="I74" s="8" t="n">
        <v>1</v>
      </c>
      <c r="J74" s="2"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74" s="2" t="n"/>
      <c r="L74" s="2" t="inlineStr">
        <is>
          <t>Anxiety/depression</t>
        </is>
      </c>
      <c r="M74" s="2" t="inlineStr">
        <is>
          <t>Clinic</t>
        </is>
      </c>
      <c r="N74" s="2" t="inlineStr">
        <is>
          <t>ข้อ 21 (PLE_CC1_Practice_Exam.md)</t>
        </is>
      </c>
      <c r="O74" s="2" t="n"/>
      <c r="P74" s="2" t="n"/>
    </row>
    <row r="75" ht="13.2" customHeight="1" s="49">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n"/>
      <c r="D75" s="2" t="inlineStr">
        <is>
          <t>Venlafaxine 75 mg OD</t>
        </is>
      </c>
      <c r="E75" s="2" t="inlineStr">
        <is>
          <t>Amitriptyline 10 mg HS</t>
        </is>
      </c>
      <c r="F75" s="2" t="inlineStr">
        <is>
          <t>Lorazepam 1 mg HS</t>
        </is>
      </c>
      <c r="G75" s="2" t="inlineStr">
        <is>
          <t>Alprazolam 0.5 mg HS</t>
        </is>
      </c>
      <c r="H75" s="2" t="inlineStr">
        <is>
          <t>Diazepam 5 mg HS</t>
        </is>
      </c>
      <c r="I75" s="8" t="n">
        <v>1</v>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n"/>
      <c r="L75" s="2" t="inlineStr">
        <is>
          <t>Tobacco dependence</t>
        </is>
      </c>
      <c r="M75" s="2" t="inlineStr">
        <is>
          <t>Clinic</t>
        </is>
      </c>
      <c r="N75" s="2" t="inlineStr">
        <is>
          <t>ข้อ 22 (PLE_CC1_Practice_Exam.md)</t>
        </is>
      </c>
      <c r="O75" s="2" t="n"/>
      <c r="P75" s="2" t="n"/>
    </row>
    <row r="76" ht="13.2" customHeight="1" s="49">
      <c r="A76" s="8" t="inlineStr">
        <is>
          <t>74</t>
        </is>
      </c>
      <c r="B76" s="2" t="inlineStr">
        <is>
          <t>ผู้ป่วยที่ไม่ควรได้รับ Varenicline ในการช่วยเลิกบุหรี่ คือข้อใด</t>
        </is>
      </c>
      <c r="C76" s="2" t="n"/>
      <c r="D76" s="2" t="inlineStr">
        <is>
          <t>Alprazolam 0.5 mg HS</t>
        </is>
      </c>
      <c r="E76" s="2" t="inlineStr">
        <is>
          <t>Diazepam 5 mg HS</t>
        </is>
      </c>
      <c r="F76" s="2" t="inlineStr">
        <is>
          <t>Zolpidem 10 mg HS</t>
        </is>
      </c>
      <c r="G76" s="2" t="inlineStr">
        <is>
          <t>Nicotine gum 2 mg PRN</t>
        </is>
      </c>
      <c r="H76" s="2" t="inlineStr">
        <is>
          <t>Quetiapine 25 mg HS</t>
        </is>
      </c>
      <c r="I76" s="8" t="n">
        <v>1</v>
      </c>
      <c r="J76" s="2"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6" s="2" t="n"/>
      <c r="L76" s="2" t="inlineStr">
        <is>
          <t>Tobacco dependence</t>
        </is>
      </c>
      <c r="M76" s="2" t="inlineStr">
        <is>
          <t>Clinic</t>
        </is>
      </c>
      <c r="N76" s="2" t="inlineStr">
        <is>
          <t>ข้อ 23 (PLE_CC1_Practice_Exam.md)</t>
        </is>
      </c>
      <c r="O76" s="2" t="n"/>
      <c r="P76" s="2" t="n"/>
    </row>
    <row r="77" ht="13.2" customHeight="1" s="49">
      <c r="A77" s="8" t="inlineStr">
        <is>
          <t>75</t>
        </is>
      </c>
      <c r="B77" s="2" t="inlineStr">
        <is>
          <t>มีประวัติโรคซึมเศร้า 183 โรคทางระบบประสาทและจิตประสาท นักศึกษาเภสัชศาสตร์ชั้นปีที่ 4 รุ่นที่ 9</t>
        </is>
      </c>
      <c r="C77" s="2" t="n"/>
      <c r="D77" s="2" t="inlineStr">
        <is>
          <t>Nicotine gum 2 mg PRN</t>
        </is>
      </c>
      <c r="E77" s="2" t="inlineStr">
        <is>
          <t>Quetiapine 25 mg HS</t>
        </is>
      </c>
      <c r="F77" s="2" t="inlineStr">
        <is>
          <t>Risperidone 2 mg OD</t>
        </is>
      </c>
      <c r="G77" s="2" t="inlineStr">
        <is>
          <t>Fluoxetine 20 mg OD</t>
        </is>
      </c>
      <c r="H77" s="2" t="inlineStr">
        <is>
          <t>Sertraline 50 mg OD</t>
        </is>
      </c>
      <c r="I77" s="8" t="n">
        <v>1</v>
      </c>
      <c r="J77" s="2" t="inlineStr">
        <is>
          <t>✅ คำตอบที่ถูกต้อง: ข้อ ก. Nicotine gum 2 mg PRN
💡 Background:
Anxiety/depression
🎯 ทำไมข้อนี้ถึงถูก:
Nicotine gum 2 mg PRN เป็นคำตอบที่ถูกต้องตาม ข้อ 1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1 (PLE_CC1_Practice_Exam.md)
📌 จุดจำก่อนสอบ:
• Anxiety/depression: ศึกษากลไก, ข้อบ่งใช้, และผลข้างเคียงที่สำคัญ</t>
        </is>
      </c>
      <c r="K77" s="2" t="n"/>
      <c r="L77" s="2" t="inlineStr">
        <is>
          <t>Anxiety/depression</t>
        </is>
      </c>
      <c r="M77" s="2" t="inlineStr">
        <is>
          <t>Clinic</t>
        </is>
      </c>
      <c r="N77" s="2" t="inlineStr">
        <is>
          <t>ข้อ 1 (PLE_CC1_Practice_Exam.md)</t>
        </is>
      </c>
      <c r="O77" s="2" t="n"/>
      <c r="P77" s="2" t="n"/>
    </row>
    <row r="78" ht="13.2" customHeight="1" s="49">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n"/>
      <c r="D78" s="2" t="inlineStr">
        <is>
          <t>Fluoxetine 20 mg OD</t>
        </is>
      </c>
      <c r="E78" s="2" t="inlineStr">
        <is>
          <t>Sertraline 50 mg OD</t>
        </is>
      </c>
      <c r="F78" s="2" t="inlineStr">
        <is>
          <t>Escitalopram 10 mg OD</t>
        </is>
      </c>
      <c r="G78" s="2" t="inlineStr">
        <is>
          <t>Venlafaxine 75 mg OD</t>
        </is>
      </c>
      <c r="H78" s="2" t="inlineStr">
        <is>
          <t>Amitriptyline 10 mg HS</t>
        </is>
      </c>
      <c r="I78" s="8" t="n">
        <v>1</v>
      </c>
      <c r="J78" s="2" t="inlineStr">
        <is>
          <t>✅ คำตอบที่ถูกต้อง: ข้อ ก. Fluoxetine 20 mg OD
💡 Background:
Insomnia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Insomnia: ศึกษากลไก, ข้อบ่งใช้, และผลข้างเคียงที่สำคัญ</t>
        </is>
      </c>
      <c r="K78" s="2" t="n"/>
      <c r="L78" s="2" t="inlineStr">
        <is>
          <t>Insomnia</t>
        </is>
      </c>
      <c r="M78" s="2" t="inlineStr">
        <is>
          <t>Clinic</t>
        </is>
      </c>
      <c r="N78" s="2" t="inlineStr">
        <is>
          <t>ข้อ 5 (PLE_CC1_Practice_Exam.md)</t>
        </is>
      </c>
      <c r="O78" s="2" t="n"/>
      <c r="P78" s="2" t="n"/>
    </row>
    <row r="79" ht="13.2" customHeight="1" s="49">
      <c r="A79" s="8" t="inlineStr">
        <is>
          <t>77</t>
        </is>
      </c>
      <c r="B79" s="2" t="inlineStr">
        <is>
          <t>กลไกการออกฤทธิ์ของยากลุ่ม Benzodiazepines คือข้อใด</t>
        </is>
      </c>
      <c r="C79" s="2" t="n"/>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t>
        </is>
      </c>
      <c r="G79" s="2" t="inlineStr">
        <is>
          <t>. กระตุ้น Glutamate receptor</t>
        </is>
      </c>
      <c r="H79" s="2" t="inlineStr">
        <is>
          <t>Diazepam 5 mg HS</t>
        </is>
      </c>
      <c r="I79" s="8" t="n">
        <v>1</v>
      </c>
      <c r="J79" s="2"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79" s="2" t="n"/>
      <c r="L79" s="2" t="inlineStr">
        <is>
          <t>Anxiety/depression</t>
        </is>
      </c>
      <c r="M79" s="2" t="inlineStr">
        <is>
          <t>Clinic</t>
        </is>
      </c>
      <c r="N79" s="2" t="inlineStr">
        <is>
          <t>ข้อ 26 (PLE_CC1_Practice_Exam.md)</t>
        </is>
      </c>
      <c r="O79" s="2" t="n"/>
      <c r="P79" s="2" t="n"/>
    </row>
    <row r="80" ht="13.2" customHeight="1" s="49">
      <c r="A80" s="8" t="inlineStr">
        <is>
          <t>78</t>
        </is>
      </c>
      <c r="B80" s="2" t="inlineStr">
        <is>
          <t>Haloperidol 32.ข้อใดต่อไปนี้ ไม่ใช่ อาการไม่พึงประสงค์ของยากลุ่ม Benzodiazepines</t>
        </is>
      </c>
      <c r="C80" s="2" t="n"/>
      <c r="D80" s="2" t="inlineStr">
        <is>
          <t>Alprazolam 0.5 mg HS</t>
        </is>
      </c>
      <c r="E80" s="2" t="inlineStr">
        <is>
          <t>Diazepam 5 mg HS</t>
        </is>
      </c>
      <c r="F80" s="2" t="inlineStr">
        <is>
          <t>Zolpidem 10 mg HS</t>
        </is>
      </c>
      <c r="G80" s="2" t="inlineStr">
        <is>
          <t>Nicotine gum 2 mg PRN</t>
        </is>
      </c>
      <c r="H80" s="2" t="inlineStr">
        <is>
          <t>Quetiapine 25 mg HS</t>
        </is>
      </c>
      <c r="I80" s="8" t="n">
        <v>1</v>
      </c>
      <c r="J80" s="2" t="inlineStr">
        <is>
          <t>✅ คำตอบที่ถูกต้อง: ข้อ ก. Alprazolam 0.5 mg HS
💡 Background:
Anxiety/depression
🎯 ทำไมข้อนี้ถึงถูก:
Alprazolam 0.5 mg HS เป็นคำตอบที่ถูกต้องตาม ข้อ 5 (PLE_CC1_Practice_Exam.md)
🔍 ข้ออื่นผิดเพราะอะไร:
• ข้อ ข. (Diazepam 5 mg HS): Diazepam เป็น long-acting benzodiazepine ที่มี active metabolites หลายชนิดรวมถึง nordiazepam ซึ่งสะสมได้ง่ายในผู้สูงอายุ ทำให้เกิด prolonged sedation และเพิ่มความเสี่ยงต่อการหกล้ม
• ข้อ ค. (Zolpidem 10 mg HS): Zolpidem เป็น non-benzodiazepine GABA-A receptor agonist (Z-drug) ที่ออกฤทธิ์จำเพาะต่อ alpha-1 subunit จึงจัดเป็นยานอนหลับคนละกลุ่มยาแม้จะมีกลไกผ่าน GABA receptor เหมือนกัน
• ข้อ ง. (Nicotine gum 2 mg PRN): Nicotine gum เป็นยากลุ่ม nicotine replacement therapy ออกฤทธิ์กระตุ้น nicotinic acetylcholine receptors ในระบบประสาทเพื่อช่วยเลิกบุหรี่ ไม่มีผลต่อ GABA-A receptor
• ข้อ จ. (Quetiapine 25 mg HS): Quetiapine เป็น second-generation antipsychotic ที่ออกฤทธิ์ปิดกั้น 5-HT2A และ D2 receptors พร้อมทั้งมีฤทธิ์ H1 antihistamine สูง จึงใช้รักษาจิตเภท อารมณ์สองขั้ว หรือ adjunct ใน depression
📖 Guideline อ้างอิง:
ข้อ 5 (PLE_CC1_Practice_Exam.md)
📌 จุดจำก่อนสอบ:
• Anxiety/depression: ศึกษากลไก, ข้อบ่งใช้, และผลข้างเคียงที่สำคัญ</t>
        </is>
      </c>
      <c r="K80" s="2" t="n"/>
      <c r="L80" s="2" t="inlineStr">
        <is>
          <t>Anxiety/depression</t>
        </is>
      </c>
      <c r="M80" s="2" t="inlineStr">
        <is>
          <t>Clinic</t>
        </is>
      </c>
      <c r="N80" s="2" t="inlineStr">
        <is>
          <t>ข้อ 5 (PLE_CC1_Practice_Exam.md)</t>
        </is>
      </c>
      <c r="O80" s="2" t="n"/>
      <c r="P80" s="2" t="n"/>
    </row>
    <row r="81" ht="13.2" customHeight="1" s="49">
      <c r="A81" s="8" t="inlineStr">
        <is>
          <t>79</t>
        </is>
      </c>
      <c r="B81" s="2" t="inlineStr">
        <is>
          <t>Cognitive imparement Depression</t>
        </is>
      </c>
      <c r="C81" s="2" t="n"/>
      <c r="D81" s="2" t="inlineStr">
        <is>
          <t>Nicotine gum 2 mg PRN</t>
        </is>
      </c>
      <c r="E81" s="2" t="inlineStr">
        <is>
          <t>Quetiapine 25 mg HS</t>
        </is>
      </c>
      <c r="F81" s="2" t="inlineStr">
        <is>
          <t>Risperidone 2 mg OD</t>
        </is>
      </c>
      <c r="G81" s="2" t="inlineStr">
        <is>
          <t>Fluoxetine 20 mg OD</t>
        </is>
      </c>
      <c r="H81" s="2" t="inlineStr">
        <is>
          <t>Sertraline 50 mg OD</t>
        </is>
      </c>
      <c r="I81" s="8" t="n">
        <v>1</v>
      </c>
      <c r="J81" s="2" t="inlineStr">
        <is>
          <t>✅ คำตอบที่ถูกต้อง: ข้อ ก. Nicotine gum 2 mg PRN
💡 Background:
Anxiety/depression
🎯 ทำไมข้อนี้ถึงถูก:
Nicotine gum 2 mg PRN เป็นคำตอบที่ถูกต้องตาม ข้อ 5 (PLE_CC1_Practice_Exam.md)
🔍 ข้ออื่นผิดเพราะอะไร:
• ข้อ ข. (Quetiapine 25 mg HS): Quetiapine เป็น atypical antipsychotic ที่มีฤทธิ์ anticholinergic และ sedative ผ่าน H1 receptor antagonism ซึ่งอาจบดบังการประเมินหรือทำให้ cognitive impairment ใน depression แย่ลงได้
• ข้อ ค. (Risperidone 2 mg OD): Risperidone เป็น atypical antipsychotic ที่เน้นปิดกั้น D2 และ 5-HT2A receptors ซึ่งในขนาดยาสูงจะเพิ่มความเสี่ยงต่อ extrapyramidal symptoms และ hyperprolactinemia ชัดเจน
• ข้อ ง. (Fluoxetine 20 mg OD): Fluoxetine เป็นยากลุ่ม SSRI ที่มีฤทธิ์ยับยั้ง CYP2D6 และ CYP2C19 อย่างแรง รวมทั้งมี active metabolite (norfluoxetine) ที่มีค่าครึ่งชีวิตยาวนาน 1-2 สัปดาห์ จึงต้องระวัง drug interactions
• ข้อ จ. (Sertraline 50 mg OD): Sertraline เป็น first-line SSRI สำหรับ depression ที่มีรายงานอาการข้างเคียงเด่นทางระบบทางเดินอาหาร เช่น คลื่นไส้และถ่ายเหลว จากการกระตุ้น 5-HT3 receptors บริเวณลำไส้
📖 Guideline อ้างอิง:
ข้อ 5 (PLE_CC1_Practice_Exam.md)
📌 จุดจำก่อนสอบ:
• Anxiety/depression: ศึกษากลไก, ข้อบ่งใช้, และผลข้างเคียงที่สำคัญ</t>
        </is>
      </c>
      <c r="K81" s="2" t="n"/>
      <c r="L81" s="2" t="inlineStr">
        <is>
          <t>Anxiety/depression</t>
        </is>
      </c>
      <c r="M81" s="2" t="inlineStr">
        <is>
          <t>Clinic</t>
        </is>
      </c>
      <c r="N81" s="2" t="inlineStr">
        <is>
          <t>ข้อ 5 (PLE_CC1_Practice_Exam.md)</t>
        </is>
      </c>
      <c r="O81" s="2" t="n"/>
      <c r="P81" s="2" t="n"/>
    </row>
    <row r="82" ht="13.2" customHeight="1" s="49">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n"/>
      <c r="D82" s="2" t="inlineStr">
        <is>
          <t>Fluoxetine 20 mg OD</t>
        </is>
      </c>
      <c r="E82" s="2" t="inlineStr">
        <is>
          <t>Sertraline 50 mg OD</t>
        </is>
      </c>
      <c r="F82" s="2" t="inlineStr">
        <is>
          <t>Escitalopram 10 mg OD</t>
        </is>
      </c>
      <c r="G82" s="2" t="inlineStr">
        <is>
          <t>Venlafaxine 75 mg OD</t>
        </is>
      </c>
      <c r="H82" s="2" t="inlineStr">
        <is>
          <t>Amitriptyline 10 mg HS</t>
        </is>
      </c>
      <c r="I82" s="8" t="n">
        <v>1</v>
      </c>
      <c r="J82" s="2"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82" s="2" t="n"/>
      <c r="L82" s="2" t="inlineStr">
        <is>
          <t>Anxiety/depression</t>
        </is>
      </c>
      <c r="M82" s="2" t="inlineStr">
        <is>
          <t>Clinic</t>
        </is>
      </c>
      <c r="N82" s="2" t="inlineStr">
        <is>
          <t>ข้อ 33 (PLE_CC1_Practice_Exam.md)</t>
        </is>
      </c>
      <c r="O82" s="2" t="n"/>
      <c r="P82" s="2" t="n"/>
    </row>
    <row r="83" ht="13.2" customHeight="1" s="49">
      <c r="A83" s="8" t="inlineStr">
        <is>
          <t>81</t>
        </is>
      </c>
      <c r="B83" s="2" t="inlineStr">
        <is>
          <t>ยาในกลุ่ม SSRIs ตัวใดที่หลังหยุดยาแล้วยังมีโอกาสเกิด Serotonin Syndrome ได้ หากรีบเริ่มใช้ยาอื่นที่เพิ่มระดับ Serotonin ขึ้นในทันที เนื่องจากมี half-life ยาวมากที่สุด</t>
        </is>
      </c>
      <c r="C83" s="2" t="n"/>
      <c r="D83" s="2" t="inlineStr">
        <is>
          <t>Fluoxetine</t>
        </is>
      </c>
      <c r="E83" s="2" t="inlineStr">
        <is>
          <t>Sertraline</t>
        </is>
      </c>
      <c r="F83" s="2" t="inlineStr">
        <is>
          <t>Escitalopram</t>
        </is>
      </c>
      <c r="G83" s="2" t="inlineStr">
        <is>
          <t>Paroxetine</t>
        </is>
      </c>
      <c r="H83" s="2" t="inlineStr">
        <is>
          <t>Fluvoxamine</t>
        </is>
      </c>
      <c r="I83" s="8" t="n">
        <v>1</v>
      </c>
      <c r="J83" s="2" t="inlineStr">
        <is>
          <t>✅ คำตอบที่ถูกต้อง: ข้อ ก. Fluoxetine
💡 Background:
SSRIs มีความแตกต่างกันอย่างมีนัยสำคัญในเรื่อง half-life (t1/2)
🎯 ทำไมข้อนี้ถึงถูก:
Fluoxetine มี t1/2 ยาวที่สุดในกลุ่ม SSRIs ประมาณ 1-4 วัน และ active metabolite (Norfluoxetine) มี t1/2 ยาวถึง 4-16 วัน ทำให้แม้หยุดยาแล้วยังมีระดับยาเหลืออยู่ในร่างกายสูงเป็นเวลานาน หากเริ่มใช้ MAOIs หรือยาอื่นที่เพิ่ม serotonin ทันทีจะเสี่ยงต่อ Serotonin Syndrome
🔍 ข้ออื่นผิดเพราะอะไร:
• ข้อ ข. (Sertraline): t1/2 ประมาณ 26 ชั่วโมง ระยะ washout 5-7 วันเพียงพอ
• ข้อ ค. (Escitalopram): t1/2 ประมาณ 27-32 ชั่วโมง ไม่มี active metabolite ที่มี t1/2 ยาว
• ข้อ ง. (Paroxetine): t1/2 ประมาณ 21 ชั่วโมง แต่เสี่ยง discontinuation syndrome สูงเนื่องจากหยุดยาแล้วระดับยาลดลงเร็ว
• ข้อ จ. (Fluvoxamine): t1/2 ประมาณ 15-17 ชั่วโมง ระยะ washout สั้นกว่า Fluoxetine
📖 Guideline อ้างอิง:
APA Practice Guideline for the Treatment of Patients with Major Depressive Disorder (3rd edition)
📌 จุดจำก่อนสอบ:
• Fluoxetine ต้องการ washout period 5 สัปดาห์ก่อนเริ่ม MAOIs (ยาวที่สุดในกลุ่ม)
• SSRIs อื่นๆ ต้องการ washout 2 สัปดาห์ก่อนเริ่ม MAOIs</t>
        </is>
      </c>
      <c r="K83" s="2" t="n"/>
      <c r="L83" s="2" t="inlineStr">
        <is>
          <t>Anxiety/depression</t>
        </is>
      </c>
      <c r="M83" s="2" t="inlineStr">
        <is>
          <t>Clinic</t>
        </is>
      </c>
      <c r="N83" s="2" t="inlineStr">
        <is>
          <t>ข้อ 38 (PLE_CC1_Practice_Exam.md)</t>
        </is>
      </c>
      <c r="O83" s="2" t="n"/>
      <c r="P83" s="2" t="n"/>
    </row>
    <row r="84" ht="13.2" customHeight="1" s="49">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84" s="2" t="n"/>
      <c r="D84" s="2" t="inlineStr">
        <is>
          <t>Alprazolam 0.5 mg HS</t>
        </is>
      </c>
      <c r="E84" s="2" t="inlineStr">
        <is>
          <t>Diazepam 5 mg HS</t>
        </is>
      </c>
      <c r="F84" s="2" t="inlineStr">
        <is>
          <t>Zolpidem 10 mg HS</t>
        </is>
      </c>
      <c r="G84" s="2" t="inlineStr">
        <is>
          <t>Nicotine gum 2 mg PRN</t>
        </is>
      </c>
      <c r="H84" s="2" t="inlineStr">
        <is>
          <t>Quetiapine 25 mg HS</t>
        </is>
      </c>
      <c r="I84" s="8" t="n">
        <v>1</v>
      </c>
      <c r="J84" s="2"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84" s="2" t="n"/>
      <c r="L84" s="2" t="inlineStr">
        <is>
          <t>Insomnia</t>
        </is>
      </c>
      <c r="M84" s="2" t="inlineStr">
        <is>
          <t>Clinic</t>
        </is>
      </c>
      <c r="N84" s="2" t="inlineStr">
        <is>
          <t>ข้อ 39 (PLE_CC1_Practice_Exam.md)</t>
        </is>
      </c>
      <c r="O84" s="2" t="n"/>
      <c r="P84" s="2" t="n"/>
    </row>
    <row r="85" ht="13.2" customHeight="1" s="49">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n"/>
      <c r="D85" s="2" t="inlineStr">
        <is>
          <t>Nicotine gum 2 mg PRN</t>
        </is>
      </c>
      <c r="E85" s="2" t="inlineStr">
        <is>
          <t>Quetiapine 25 mg HS</t>
        </is>
      </c>
      <c r="F85" s="2" t="inlineStr">
        <is>
          <t>Risperidone 2 mg OD</t>
        </is>
      </c>
      <c r="G85" s="2" t="inlineStr">
        <is>
          <t>Fluoxetine 20 mg OD</t>
        </is>
      </c>
      <c r="H85" s="2" t="inlineStr">
        <is>
          <t>Sertraline 50 mg OD</t>
        </is>
      </c>
      <c r="I85" s="8" t="n">
        <v>1</v>
      </c>
      <c r="J85" s="2" t="inlineStr">
        <is>
          <t>✅ คำตอบที่ถูกต้อง: ข้อ ก. Nicotine gum 2 mg PRN
💡 Background:
Anxiety/depression
🎯 ทำไมข้อนี้ถึงถูก:
Nicotine gum 2 mg PRN เป็นคำตอบที่ถูกต้องตาม ข้อ 2 (PLE_CC1_Practice_Exam.md)
🔍 ข้ออื่นผิดเพราะอะไร:
• ข้อ ข. (Quetiapine 25 mg HS): Quetiapine เป็น second-generation antipsychotic ที่แปรรูปผ่านเอนไซม์ CYP3A4 เป็นหลัก ใช้รักษา bipolar disorder และ schizophrenia ไม่เกี่ยวข้องกับเทคนิคการใช้ nicotine gum
• ข้อ ค. (Risperidone 2 mg OD): Risperidone ออกฤทธิ์เป็น D2 และ 5-HT2A antagonist ใช้รักษาโรคจิตและภาวะก้าวร้าว มีความเสี่ยงต่อการเกิด hyperprolactinemia สูง ไม่เกี่ยวข้องกับกระบวนการเคี้ยวหมากฝรั่งนิโคติน
• ข้อ ง. (Fluoxetine 20 mg OD): Fluoxetine เป็น SSRI ที่ยับยั้ง CYP2D6 อย่างแรง ใช้รักษา major depressive disorder ไม่ใช่ผลิตภัณฑ์ทดแทนนิโคตินสำหรับช่วยเลิกบุหรี่
• ข้อ จ. (Sertraline 50 mg OD): Sertraline เป็นยาต้านซึมเศร้าที่ยับยั้ง serotonin reuptake transporter ไม่สามารถใช้แทนการบำบัดทดแทนนิโคตินหรืออธิบายเทคนิค chew and park ได้
📖 Guideline อ้างอิง:
ข้อ 2 (PLE_CC1_Practice_Exam.md)
📌 จุดจำก่อนสอบ:
• Anxiety/depression: ศึกษากลไก, ข้อบ่งใช้, และผลข้างเคียงที่สำคัญ</t>
        </is>
      </c>
      <c r="K85" s="2" t="n"/>
      <c r="L85" s="2" t="inlineStr">
        <is>
          <t>Anxiety/depression</t>
        </is>
      </c>
      <c r="M85" s="2" t="inlineStr">
        <is>
          <t>Clinic</t>
        </is>
      </c>
      <c r="N85" s="2" t="inlineStr">
        <is>
          <t>ข้อ 2 (PLE_CC1_Practice_Exam.md)</t>
        </is>
      </c>
      <c r="O85" s="2" t="n"/>
      <c r="P85" s="2" t="n"/>
    </row>
    <row r="86" ht="13.2" customHeight="1" s="49">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n"/>
      <c r="D86" s="2" t="inlineStr">
        <is>
          <t>Fluoxetine 20 mg OD</t>
        </is>
      </c>
      <c r="E86" s="2" t="inlineStr">
        <is>
          <t>Sertraline 50 mg OD</t>
        </is>
      </c>
      <c r="F86" s="2" t="inlineStr">
        <is>
          <t>Escitalopram 10 mg OD</t>
        </is>
      </c>
      <c r="G86" s="2" t="inlineStr">
        <is>
          <t>Venlafaxine 75 mg OD</t>
        </is>
      </c>
      <c r="H86" s="2" t="inlineStr">
        <is>
          <t>Amitriptyline 10 mg HS</t>
        </is>
      </c>
      <c r="I86" s="8" t="n">
        <v>1</v>
      </c>
      <c r="J86" s="2" t="inlineStr">
        <is>
          <t>✅ คำตอบที่ถูกต้อง: ข้อ ก. Fluoxetine 20 mg OD
💡 Background:
Tobacco dependence
🎯 ทำไมข้อนี้ถึงถูก:
Fluoxetine 20 mg OD เป็นคำตอบที่ถูกต้องตาม ข้อ 4 (PLE_CC1_Practice_Exam.md)
🔍 ข้ออื่นผิดเพราะอะไร:
• ข้อ ข. (Sertraline 50 mg OD): Sertraline เป็นยาต้านซึมเศร้ากลุ่ม SSRI ที่ขจัดผ่านตับเป็นหลัก การดื่มเครื่องดื่มที่เป็นกรดไม่ได้ส่งผลต่อชีวประสิทธิผลของ Sertraline ในลักษณะเดียวกับการดูดซึมของนิโคตินในช่องปาก
• ข้อ ค. (Escitalopram 10 mg OD): Escitalopram ยับยั้ง SERT โดยตรง การเปลี่ยนแปลงของ pH ในทางเดินอาหารส่วนบนไม่มีผลกระทบต่อ pharmacological action หรือการดูดซึมของยานี้อย่างมีนัยสำคัญทางคลินิก
• ข้อ ง. (Venlafaxine 75 mg OD): Venlafaxine เป็นยากลุ่ม SNRI ที่ถูกเปลี่ยนเป็น O-desmethylvenlafaxine ผ่าน CYP2D6 โดยการดูดซึมเกิดขึ้นที่ลำไส้เล็กและไม่ขึ้นกับภาวะกรดด่างในช่องปาก
• ข้อ จ. (Amitriptyline 10 mg HS): Amitriptyline เป็นยากลุ่ม TCA ที่มีฤทธิ์ dry mouth จาก muscarinic receptor blockade แต่อาการปากแห้งนี้ไม่เกี่ยวข้องกับผลของกรดจากกาแฟที่ขัดขวางการดูดซึมสารนิโคติน
📖 Guideline อ้างอิง:
ข้อ 4 (PLE_CC1_Practice_Exam.md)
📌 จุดจำก่อนสอบ:
• Tobacco dependence: ศึกษากลไก, ข้อบ่งใช้, และผลข้างเคียงที่สำคัญ</t>
        </is>
      </c>
      <c r="K86" s="2" t="n"/>
      <c r="L86" s="2" t="inlineStr">
        <is>
          <t>Tobacco dependence</t>
        </is>
      </c>
      <c r="M86" s="2" t="inlineStr">
        <is>
          <t>Clinic</t>
        </is>
      </c>
      <c r="N86" s="2" t="inlineStr">
        <is>
          <t>ข้อ 4 (PLE_CC1_Practice_Exam.md)</t>
        </is>
      </c>
      <c r="O86" s="2" t="n"/>
      <c r="P86" s="2" t="n"/>
    </row>
    <row r="87" ht="13.2" customHeight="1" s="49">
      <c r="A87" s="8" t="inlineStr">
        <is>
          <t>85</t>
        </is>
      </c>
      <c r="B87" s="2"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7" s="2" t="n"/>
      <c r="D87" s="2" t="inlineStr">
        <is>
          <t>Fluoxetine</t>
        </is>
      </c>
      <c r="E87" s="2" t="inlineStr">
        <is>
          <t>Sertraline</t>
        </is>
      </c>
      <c r="F87" s="2" t="inlineStr">
        <is>
          <t>Citalopram</t>
        </is>
      </c>
      <c r="G87" s="2" t="inlineStr">
        <is>
          <t>Venlafaxine</t>
        </is>
      </c>
      <c r="H87" s="2" t="inlineStr">
        <is>
          <t>Mirtazapine</t>
        </is>
      </c>
      <c r="I87" s="8" t="n">
        <v>1</v>
      </c>
      <c r="J87" s="2" t="inlineStr">
        <is>
          <t>✅ คำตอบที่ถูกต้อง: ข้อ ก. Venlafaxine หรือ Escitalopram (หลีกเลี่ยง Fluoxetine และ Paroxetine)
💡 Background: อันตรกิริยาระหว่างยา (Drug-Drug Interaction) ระหว่างยาต้านซึมเศร้าและยา Tamoxifen ในผู้ป่วยมะเร็งเต้านม
🎯 ทำไมข้อนี้ถึงถูก: Tamoxifen เป็น Prodrug ที่ต้องเปลี่ยนสภาพผ่านเอนไซม์ CYP2D6 เพื่อให้กลายเป็นสารออกฤทธิ์ Endoxifen ยาต้านซึมเศร้าที่ยับยั้ง CYP2D6 อย่างแรง (Strong CYP2D6 inhibitors) เช่น Fluoxetine และ Paroxetine จะลดระดับ Endoxifen ทำให้เสี่ยงต่อการกลับเป็นซ้ำของมะเร็ง ดังนั้นจึงควรเลือกยาที่มีผลยับยั้ง CYP2D6 ต่ำ เช่น Venlafaxine หรือ Escitalopram
🔍 ข้ออื่นผิดเพราะอะไร:
- ข้อ ข. Fluoxetine: เป็น Strong CYP2D6 inhibitor ห้ามใช้ร่วมกับ Tamoxifen
- ข้อ ค. Paroxetine: เป็น Strong CYP2D6 inhibitor ที่มีฤทธิ์ยับยั้งรุนแรงที่สุด ห้ามใช้ร่วมกับ Tamoxifen เด็ดขาด
- ข้อ ง. Bupropion: เป็น Strong CYP2D6 inhibitor เช่นกัน ควรหลีกเลี่ยง
- ข้อ จ. Duloxetine: เป็น Moderate CYP2D6 inhibitor ไม่แนะนำให้ใช้หากมีทางเลือกอื่นที่ดีกว่า
📖 Guideline อ้างอิง: ASCO Clinical Practice Guideline on the Management of Depression and Hot Flashes in Breast Cancer
📌 จุดจำก่อนสอบ: Tamoxifen ต้องใช้ CYP2D6 สร้าง Endoxifen: ห้ามใช้ร่วมกับ Paroxetine, Fluoxetine (Strong inhibitors) แนะนำใช้ Venlafaxine แทน</t>
        </is>
      </c>
      <c r="K87" s="2" t="n"/>
      <c r="L87" s="2" t="inlineStr">
        <is>
          <t>Anxiety/depression</t>
        </is>
      </c>
      <c r="M87" s="2" t="inlineStr">
        <is>
          <t>Clinic</t>
        </is>
      </c>
      <c r="N87" s="2" t="inlineStr">
        <is>
          <t>ข้อ 1 (PLE_CC1_Practice_Exam.md)</t>
        </is>
      </c>
      <c r="O87" s="2" t="n"/>
      <c r="P87" s="2" t="n"/>
    </row>
    <row r="88" ht="13.2" customHeight="1" s="49">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n"/>
      <c r="D88" s="2" t="inlineStr">
        <is>
          <t>Clemastine และ Amoxicilllin</t>
        </is>
      </c>
      <c r="E88" s="2" t="inlineStr">
        <is>
          <t>Futicasone propionate spray และ Loratadine 234 โรคระบบภูมิคุ้มกัน นักศึกษาเภสัชศาสตร์ชั้นปีที่ 4 รุ่นที่ 22</t>
        </is>
      </c>
      <c r="F88" s="2" t="inlineStr">
        <is>
          <t>Cetirizine และ Theophylline</t>
        </is>
      </c>
      <c r="G88" s="2" t="inlineStr">
        <is>
          <t>Chlorpheniramine และ Salbutamol inhaler</t>
        </is>
      </c>
      <c r="H88" s="2" t="inlineStr">
        <is>
          <t>Chloramphenicol และ Budesonide spray</t>
        </is>
      </c>
      <c r="I88" s="8" t="n">
        <v>1</v>
      </c>
      <c r="J88" s="2" t="inlineStr">
        <is>
          <t>✅ คำตอบที่ถูกต้อง: ข้อ ก. Clemastine และ Amoxicilllin
💡 Background:
Insomnia
🎯 ทำไมข้อนี้ถึงถูก:
Clemastine และ Amoxicilllin เป็นคำตอบที่ถูกต้องตาม ข้อ 29 (PLE_CC1_Practice_Exam.md)
🔍 ข้ออื่นผิดเพราะอะไร:
• ข้อ ข. (Futicasone propionate spray และ Loratadine 234 โรคระบบภูมิคุ้มกัน นักศึกษาเภสัชศาสตร์ชั้นปีที่ 4 รุ่นที่ 22</t>
        </is>
      </c>
      <c r="K88" s="2" t="n"/>
      <c r="L88" s="2" t="inlineStr">
        <is>
          <t>Insomnia</t>
        </is>
      </c>
      <c r="M88" s="2" t="inlineStr">
        <is>
          <t>Clinic</t>
        </is>
      </c>
      <c r="N88" s="2" t="inlineStr">
        <is>
          <t>ข้อ 29 (PLE_CC1_Practice_Exam.md)</t>
        </is>
      </c>
      <c r="O88" s="2" t="n"/>
      <c r="P88" s="2" t="n"/>
    </row>
    <row r="89" ht="13.2" customHeight="1" s="49">
      <c r="A89" s="8" t="inlineStr">
        <is>
          <t>87</t>
        </is>
      </c>
      <c r="B89" s="2" t="inlineStr">
        <is>
          <t>หลักทั่วไปในการใช้ยาต้านอาการซึมเศร้า</t>
        </is>
      </c>
      <c r="C89" s="2" t="n"/>
      <c r="D89" s="2" t="inlineStr">
        <is>
          <t>Nicotine gum 2 mg PRN</t>
        </is>
      </c>
      <c r="E89" s="2" t="inlineStr">
        <is>
          <t>Quetiapine 25 mg HS</t>
        </is>
      </c>
      <c r="F89" s="2" t="inlineStr">
        <is>
          <t>Risperidone 2 mg OD</t>
        </is>
      </c>
      <c r="G89" s="2" t="inlineStr">
        <is>
          <t>Fluoxetine 20 mg OD</t>
        </is>
      </c>
      <c r="H89" s="2" t="inlineStr">
        <is>
          <t>Sertraline 50 mg OD</t>
        </is>
      </c>
      <c r="I89" s="8" t="n">
        <v>1</v>
      </c>
      <c r="J89" s="2" t="inlineStr">
        <is>
          <t>✅ คำตอบที่ถูกต้อง: ข้อ ก. Nicotine gum 2 mg PRN
💡 Background:
Anxiety/depression
🎯 ทำไมข้อนี้ถึงถูก:
Nicotine gum 2 mg PRN เป็นคำตอบที่ถูกต้องตาม ข้อ 36 (PLE_CC1_Key_Rx20_UBU.md)
🔍 ข้ออื่นผิดเพราะอะไร:
• ข้อ ข. (Quetiapine 25 mg HS): Quetiapine เป็น atypical antipsychotic ที่ใช้เป็นเพียง adjunctive therapy ใน treatment-resistant depression และมี metabolic side effects เช่น น้ำหนักตัวเพิ่มและไขมันในเลือดสูง
• ข้อ ค. (Risperidone 2 mg OD): Risperidone มีข้อบ่งใช้หลักใน schizophrenia และ bipolar mania แต่ไม่ใช่ antidepressant monotherapy และอาจก่อให้เกิด dopamine blockade adverse effects ได้
• ข้อ ง. (Fluoxetine 20 mg OD): Fluoxetine เป็นยาต้านซึมเศร้าตัวเลือกแรกที่ดี แต่มี half-life ยาวมากและยับยั้ง CYP2D6 สูง จึงต้องใช้ความระมัดระวังในการเปลี่ยนยาข้ามกลุ่มหรือบริหารร่วมกับยาอื่น
• ข้อ จ. (Sertraline 50 mg OD): Sertraline เป็น first-line antidepressant ที่ปลอดภัยในผู้ป่วยโรคหลอดเลือดหัวใจ แต่อาจทำให้เกิด serotonin-related GI distress ในสัปดาห์แรกของการรักษา
📖 Guideline อ้างอิง:
ข้อ 36 (PLE_CC1_Key_Rx20_UBU.md)
📌 จุดจำก่อนสอบ:
• Anxiety/depression: ศึกษากลไก, ข้อบ่งใช้, และผลข้างเคียงที่สำคัญ</t>
        </is>
      </c>
      <c r="K89" s="2" t="n"/>
      <c r="L89" s="2" t="inlineStr">
        <is>
          <t>Anxiety/depression</t>
        </is>
      </c>
      <c r="M89" s="2" t="inlineStr">
        <is>
          <t>Clinic</t>
        </is>
      </c>
      <c r="N89" s="2" t="inlineStr">
        <is>
          <t>ข้อ 36 (PLE_CC1_Key_Rx20_UBU.md)</t>
        </is>
      </c>
      <c r="O89" s="2" t="n"/>
      <c r="P89" s="2" t="n"/>
    </row>
    <row r="90" ht="13.2" customHeight="1" s="49">
      <c r="A90" s="8" t="inlineStr">
        <is>
          <t>88</t>
        </is>
      </c>
      <c r="B90" s="2" t="inlineStr">
        <is>
          <t>Benzodiazepine เป็นยาตัวแรกที่แนะนำให้ใช้ในผู้ป่วย Depression + Insomnia</t>
        </is>
      </c>
      <c r="C90" s="2" t="n"/>
      <c r="D90" s="2" t="inlineStr">
        <is>
          <t>Fluoxetine 20 mg OD</t>
        </is>
      </c>
      <c r="E90" s="2" t="inlineStr">
        <is>
          <t>Sertraline 50 mg OD</t>
        </is>
      </c>
      <c r="F90" s="2" t="inlineStr">
        <is>
          <t>Escitalopram 10 mg OD</t>
        </is>
      </c>
      <c r="G90" s="2" t="inlineStr">
        <is>
          <t>Venlafaxine 75 mg OD</t>
        </is>
      </c>
      <c r="H90" s="2" t="inlineStr">
        <is>
          <t>Amitriptyline 10 mg HS</t>
        </is>
      </c>
      <c r="I90" s="8" t="n">
        <v>1</v>
      </c>
      <c r="J90" s="2" t="inlineStr">
        <is>
          <t>✅ คำตอบที่ถูกต้อง: ข้อ ก. Fluoxetine 20 mg OD
💡 Background:
Anxiety/depression
🎯 ทำไมข้อนี้ถึงถูก:
Fluoxetine 20 mg OD เป็นคำตอบที่ถูกต้องตาม ข้อ 1 (PLE_CC1_Key_Rx20_UBU.md)
🔍 ข้ออื่นผิดเพราะอะไร:
• ข้อ ข. (Sertraline 50 mg OD): Sertraline เป็น first-line SSRI แต่การเริ่มต้นรักษา depression พร้อม insomnia บางครั้งอาจกระตุ้น serotonin receptor ชั่วคราวจนทำให้นอนไม่หลับมากขึ้นในช่วงแรก
• ข้อ ค. (Escitalopram 10 mg OD): Escitalopram มีฤทธิ์จำเพาะต่อการยับยั้ง SERT สูง ไม่ช่วยรักษาอาการนอนไม่หลับเฉียบพลันทันทีเนื่องจากต้องใช้เวลา 2-4 สัปดาห์ในการออกฤทธิ์ต้านซึมเศร้า
• ข้อ ง. (Venlafaxine 75 mg OD): Venlafaxine มีฤทธิ์กระตุ้น adrenergic pathway ร่วมด้วย จึงอาจทำให้อาการ insomnia หรือความวิตกกังวลของผู้ป่วยแย่ลงในระยะเริ่มต้นของการให้ยา
• ข้อ จ. (Amitriptyline 10 mg HS): Amitriptyline มี sedative effect สูงจากการปิดกั้น H1 receptor แต่มี anticholinergic side effects และ lethal in overdose จึงไม่แนะนำเป็น first-line agent ในปัจจุบัน
📖 Guideline อ้างอิง:
ข้อ 1 (PLE_CC1_Key_Rx20_UBU.md)
📌 จุดจำก่อนสอบ:
• Anxiety/depression: ศึกษากลไก, ข้อบ่งใช้, และผลข้างเคียงที่สำคัญ</t>
        </is>
      </c>
      <c r="K90" s="2" t="n"/>
      <c r="L90" s="2" t="inlineStr">
        <is>
          <t>Anxiety/depression</t>
        </is>
      </c>
      <c r="M90" s="2" t="inlineStr">
        <is>
          <t>Clinic</t>
        </is>
      </c>
      <c r="N90" s="2" t="inlineStr">
        <is>
          <t>ข้อ 1 (PLE_CC1_Key_Rx20_UBU.md)</t>
        </is>
      </c>
      <c r="O90" s="2" t="n"/>
      <c r="P90" s="2" t="n"/>
    </row>
    <row r="91" ht="13.2" customHeight="1" s="49">
      <c r="A91" s="8" t="inlineStr">
        <is>
          <t>89</t>
        </is>
      </c>
      <c r="B91" s="2"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91" s="2" t="n"/>
      <c r="D91" s="2" t="inlineStr">
        <is>
          <t>PHQ-9 (Patient Health Questionnaire-9)</t>
        </is>
      </c>
      <c r="E91" s="2" t="inlineStr">
        <is>
          <t>HAM-D (Hamilton Depression Rating Scale)</t>
        </is>
      </c>
      <c r="F91" s="2" t="inlineStr">
        <is>
          <t>MADRS (Montgomery-Asberg Depression Rating Scale)</t>
        </is>
      </c>
      <c r="G91" s="2" t="inlineStr">
        <is>
          <t>BDI (Beck Depression Inventory)</t>
        </is>
      </c>
      <c r="H91" s="2" t="inlineStr">
        <is>
          <t>DASS-21 (Depression Anxiety Stress Scale-21)</t>
        </is>
      </c>
      <c r="I91" s="8" t="n">
        <v>1</v>
      </c>
      <c r="J91" s="2"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91" s="2" t="n"/>
      <c r="L91" s="2" t="inlineStr">
        <is>
          <t>Anxiety/depression</t>
        </is>
      </c>
      <c r="M91" s="2" t="inlineStr">
        <is>
          <t>Clinic</t>
        </is>
      </c>
      <c r="N91" s="2" t="inlineStr">
        <is>
          <t>ข้อ 41 (PLE_CC1_Key_Rx20_UBU.md)</t>
        </is>
      </c>
      <c r="O91" s="2" t="n"/>
      <c r="P91" s="2" t="n"/>
    </row>
    <row r="92" ht="13.2" customHeight="1" s="49">
      <c r="A92" s="8" t="inlineStr">
        <is>
          <t>90</t>
        </is>
      </c>
      <c r="B92" s="2" t="inlineStr">
        <is>
          <t>สามารถจ่ายยา Diazepam ให้ผู้ป่วยรายนี้ได้หรือไม่</t>
        </is>
      </c>
      <c r="C92" s="2" t="n"/>
      <c r="D92" s="2" t="inlineStr">
        <is>
          <t>Alprazolam 0.5 mg HS</t>
        </is>
      </c>
      <c r="E92" s="2" t="inlineStr">
        <is>
          <t>Diazepam 5 mg HS</t>
        </is>
      </c>
      <c r="F92" s="2" t="inlineStr">
        <is>
          <t>Zolpidem 10 mg HS</t>
        </is>
      </c>
      <c r="G92" s="2" t="inlineStr">
        <is>
          <t>Nicotine gum 2 mg PRN</t>
        </is>
      </c>
      <c r="H92" s="2" t="inlineStr">
        <is>
          <t>Quetiapine 25 mg HS</t>
        </is>
      </c>
      <c r="I92" s="8" t="n">
        <v>1</v>
      </c>
      <c r="J92" s="2" t="inlineStr">
        <is>
          <t>✅ คำตอบที่ถูกต้อง: ข้อ ก. Alprazolam 0.5 mg HS
💡 Background:
Insomnia
🎯 ทำไมข้อนี้ถึงถูก:
Alprazolam 0.5 mg HS เป็นคำตอบที่ถูกต้องตาม ข้อ 2 (PLE_CC1_Key_Rx20_UBU.md)
🔍 ข้ออื่นผิดเพราะอะไร:
• ข้อ ข. (Diazepam 5 mg HS): Diazepam เป็นวัตถุออกฤทธิ์ต่อจิตและประสาทประเภท 2 ตามกฎหมายไทย ซึ่งมีข้อจำกัดอย่างเข้มงวดในการจ่ายยาในร้านยา และต้องระวังการเสพติดและการกดการหายใจ
• ข้อ ค. (Zolpidem 10 mg HS): Zolpidem เป็น non-benzodiazepine hypnotic ที่จัดเป็นวัตถุออกฤทธิ์ต่อจิตและประสาทประเภท 2 เช่นกัน จึงไม่สามารถจำหน่ายได้ในร้านยาทั่วไปโดยไม่มีใบสั่งแพทย์เฉพาะ
• ข้อ ง. (Nicotine gum 2 mg PRN): Nicotine gum เป็นยาเลิกบุหรี่ที่สามารถจำหน่ายในร้านยาได้ แต่ไม่มีฤทธิ์เป็น anxiolytic หรือ sedative ในการบรรเทาความวิตกกังวลหรือต้านอาการชัก
• ข้อ จ. (Quetiapine 25 mg HS): Quetiapine เป็นยาอันตรายกลุ่ม antipsychotic ที่ต้องสั่งจ่ายและติดตามความเสี่ยงด้าน metabolic syndromes และ QTc prolongation อย่างใกล้ชิดโดยแพทย์เฉพาะทาง
📖 Guideline อ้างอิง:
ข้อ 2 (PLE_CC1_Key_Rx20_UBU.md)
📌 จุดจำก่อนสอบ:
• Insomnia: ศึกษากลไก, ข้อบ่งใช้, และผลข้างเคียงที่สำคัญ</t>
        </is>
      </c>
      <c r="K92" s="2" t="n"/>
      <c r="L92" s="2" t="inlineStr">
        <is>
          <t>Insomnia</t>
        </is>
      </c>
      <c r="M92" s="2" t="inlineStr">
        <is>
          <t>Clinic</t>
        </is>
      </c>
      <c r="N92" s="2" t="inlineStr">
        <is>
          <t>ข้อ 2 (PLE_CC1_Key_Rx20_UBU.md)</t>
        </is>
      </c>
      <c r="O92" s="2" t="n"/>
      <c r="P92" s="2" t="n"/>
    </row>
    <row r="93" ht="13.2" customHeight="1" s="49">
      <c r="A93" s="8" t="inlineStr">
        <is>
          <t>91</t>
        </is>
      </c>
      <c r="B93" s="2" t="inlineStr">
        <is>
          <t>ข้อใดไม่ใช่ข้อบ่งใช้ของยา Diazepam</t>
        </is>
      </c>
      <c r="C93" s="2" t="n"/>
      <c r="D93" s="2" t="inlineStr">
        <is>
          <t>Nicotine gum 2 mg PRN</t>
        </is>
      </c>
      <c r="E93" s="2" t="inlineStr">
        <is>
          <t>Quetiapine 25 mg HS</t>
        </is>
      </c>
      <c r="F93" s="2" t="inlineStr">
        <is>
          <t>Risperidone 2 mg OD</t>
        </is>
      </c>
      <c r="G93" s="2" t="inlineStr">
        <is>
          <t>Fluoxetine 20 mg OD</t>
        </is>
      </c>
      <c r="H93" s="2" t="inlineStr">
        <is>
          <t>Sertraline 50 mg OD</t>
        </is>
      </c>
      <c r="I93" s="8" t="n">
        <v>1</v>
      </c>
      <c r="J93" s="2" t="inlineStr">
        <is>
          <t>✅ คำตอบที่ถูกต้อง: ข้อ ก. Nicotine gum 2 mg PRN
💡 Background:
Insomnia
🎯 ทำไมข้อนี้ถึงถูก:
Nicotine gum 2 mg PRN เป็นคำตอบที่ถูกต้องตาม ข้อ 6 (PLE_CC1_Key_Rx20_UBU.md)
🔍 ข้ออื่นผิดเพราะอะไร:
• ข้อ ข. (Quetiapine 25 mg HS): Quetiapine มีข้อบ่งใช้ในการรักษาจิตเภทและภาวะอารมณ์สองขั้ว แต่ไม่มีข้อบ่งใช้เป็น muscle relaxant หรือ anticonvulsant ฉุกเฉินเหมือน Diazepam
• ข้อ ค. (Risperidone 2 mg OD): Risperidone ออกฤทธิ์ปิดกั้นตัวรับโดปามีน ไม่สามารถนำมาใช้แทน Diazepam สำหรับการระงับภาวะชักต่อเนื่องหรืออาการถอนแอลกอฮอล์ได้
• ข้อ ง. (Fluoxetine 20 mg OD): Fluoxetine เป็น SSRI ใช้รักษาโรคซึมเศร้าและย้ำคิดย้ำทำ ไม่สามารถออกฤทธิ์บรรเทาอาการตื่นตระหนกแบบเฉียบพลันเนื่องจาก onset of action ช้า
• ข้อ จ. (Sertraline 50 mg OD): Sertraline ใช้รักษาอาการซึมเศร้าและโรควิตกกังวลเรื้อรัง ไม่มีผลคลายกล้ามเนื้อลายหรือระงับอาการชักเฉียบพลันผ่าน GABA-A receptor
📖 Guideline อ้างอิง:
ข้อ 6 (PLE_CC1_Key_Rx20_UBU.md)
📌 จุดจำก่อนสอบ:
• Insomnia: ศึกษากลไก, ข้อบ่งใช้, และผลข้างเคียงที่สำคัญ</t>
        </is>
      </c>
      <c r="K93" s="2" t="n"/>
      <c r="L93" s="2" t="inlineStr">
        <is>
          <t>Insomnia</t>
        </is>
      </c>
      <c r="M93" s="2" t="inlineStr">
        <is>
          <t>Clinic</t>
        </is>
      </c>
      <c r="N93" s="2" t="inlineStr">
        <is>
          <t>ข้อ 6 (PLE_CC1_Key_Rx20_UBU.md)</t>
        </is>
      </c>
      <c r="O93" s="2" t="n"/>
      <c r="P93" s="2" t="n"/>
    </row>
    <row r="94" ht="13.2" customHeight="1" s="49">
      <c r="A94" s="8" t="inlineStr">
        <is>
          <t>92</t>
        </is>
      </c>
      <c r="B94" s="2" t="inlineStr">
        <is>
          <t>นักศึกษาซึมเศร้าทำข้อสอบไม่ได้</t>
        </is>
      </c>
      <c r="C94" s="2" t="n"/>
      <c r="D94" s="2" t="inlineStr">
        <is>
          <t>Fluoxetine 20 mg OD</t>
        </is>
      </c>
      <c r="E94" s="2" t="inlineStr">
        <is>
          <t>Sertraline 50 mg OD</t>
        </is>
      </c>
      <c r="F94" s="2" t="inlineStr">
        <is>
          <t>Escitalopram 10 mg OD</t>
        </is>
      </c>
      <c r="G94" s="2" t="inlineStr">
        <is>
          <t>Venlafaxine 75 mg OD</t>
        </is>
      </c>
      <c r="H94" s="2" t="inlineStr">
        <is>
          <t>Amitriptyline 10 mg HS</t>
        </is>
      </c>
      <c r="I94" s="8" t="n">
        <v>1</v>
      </c>
      <c r="J94"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เป็น first-line antidepressant แต่มีผลข้างเคียงเด่นเรื่องอุจจาระเหลวและปั่นป่วนทางเดินอาหาร ซึ่งอาจรบกวนสมาธิในการสอบของนักศึกษาได้
• ข้อ ค. (Escitalopram 10 mg OD): Escitalopram ให้ผลการรักษาดีมากในโรควิตกกังวลและซึมเศร้า แต่อาจพบอาการ somnolence หรือ lethargy ได้ในบางรายทำให้ประสิทธิภาพในการอ่านหนังสือลดลง
• ข้อ ง. (Venlafaxine 75 mg OD): Venlafaxine เพิ่มระดับ norepinephrine ซึ่งอาจทำให้เกิดอาการใจสั่น ความดันโลหิตสูงขึ้น และกระวนกระวายใจมากกว่า SSRIs ในระยะเริ่มต้น
• ข้อ จ. (Amitriptyline 10 mg HS): Amitriptyline ทำให้เกิดอาการง่วงซึมอย่างรุนแรง มึนงง สมาธิสั้นลง และความจำบกพร่องจาก anticholinergic effects ซึ่งส่งผลเสียอย่างยิ่งต่อการสอบ
📖 Guideline อ้างอิง:
ข้อ 5 (PLE_CC1_Key_Rx20_UBU.md)
📌 จุดจำก่อนสอบ:
• Anxiety/depression: ศึกษากลไก, ข้อบ่งใช้, และผลข้างเคียงที่สำคัญ</t>
        </is>
      </c>
      <c r="K94" s="2" t="n"/>
      <c r="L94" s="2" t="inlineStr">
        <is>
          <t>Anxiety/depression</t>
        </is>
      </c>
      <c r="M94" s="2" t="inlineStr">
        <is>
          <t>Clinic</t>
        </is>
      </c>
      <c r="N94" s="2" t="inlineStr">
        <is>
          <t>ข้อ 5 (PLE_CC1_Key_Rx20_UBU.md)</t>
        </is>
      </c>
      <c r="O94" s="2" t="n"/>
      <c r="P94" s="2" t="n"/>
    </row>
    <row r="95" ht="13.2" customHeight="1" s="49">
      <c r="A95" s="8" t="inlineStr">
        <is>
          <t>93</t>
        </is>
      </c>
      <c r="B95" s="2" t="inlineStr">
        <is>
          <t>ยา Diazepam ไม่ถูกนำมาใช้ในกรณีใด</t>
        </is>
      </c>
      <c r="C95" s="2" t="n"/>
      <c r="D95" s="2" t="inlineStr">
        <is>
          <t>โรคซึมเศร้า (Major Depressive Disorder) เป็นโรคหลัก</t>
        </is>
      </c>
      <c r="E95" s="2" t="inlineStr">
        <is>
          <t>Alcohol withdrawal delirium tremens</t>
        </is>
      </c>
      <c r="F95" s="2" t="inlineStr">
        <is>
          <t>Status epilepticus ฉุกเฉิน</t>
        </is>
      </c>
      <c r="G95" s="2" t="inlineStr">
        <is>
          <t>Muscle spasm และ Spasticity</t>
        </is>
      </c>
      <c r="H95" s="2" t="inlineStr">
        <is>
          <t>Procedural sedation ก่อนทำหัตถการ</t>
        </is>
      </c>
      <c r="I95" s="8" t="n">
        <v>1</v>
      </c>
      <c r="J95" s="2"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5" s="2" t="n"/>
      <c r="L95" s="2" t="inlineStr">
        <is>
          <t>Insomnia</t>
        </is>
      </c>
      <c r="M95" s="2" t="inlineStr">
        <is>
          <t>Clinic</t>
        </is>
      </c>
      <c r="N95" s="2" t="inlineStr">
        <is>
          <t>ข้อ 7 (PLE_CC1_Key_Rx20_UBU.md)</t>
        </is>
      </c>
      <c r="O95" s="2" t="n"/>
      <c r="P95" s="2" t="n"/>
    </row>
    <row r="96" ht="13.2" customHeight="1" s="49">
      <c r="A96" s="8" t="inlineStr">
        <is>
          <t>94</t>
        </is>
      </c>
      <c r="B96" s="2" t="inlineStr">
        <is>
          <t>ภาวะซึมเศร้า</t>
        </is>
      </c>
      <c r="C96" s="2" t="n"/>
      <c r="D96" s="2" t="inlineStr">
        <is>
          <t>Alprazolam 0.5 mg HS</t>
        </is>
      </c>
      <c r="E96" s="2" t="inlineStr">
        <is>
          <t>Diazepam 5 mg HS</t>
        </is>
      </c>
      <c r="F96" s="2" t="inlineStr">
        <is>
          <t>Zolpidem 10 mg HS</t>
        </is>
      </c>
      <c r="G96" s="2" t="inlineStr">
        <is>
          <t>Nicotine gum 2 mg PRN</t>
        </is>
      </c>
      <c r="H96" s="2" t="inlineStr">
        <is>
          <t>Quetiapine 25 mg HS</t>
        </is>
      </c>
      <c r="I96" s="8" t="n">
        <v>1</v>
      </c>
      <c r="J96" s="2"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6" s="2" t="n"/>
      <c r="L96" s="2" t="inlineStr">
        <is>
          <t>Anxiety/depression</t>
        </is>
      </c>
      <c r="M96" s="2" t="inlineStr">
        <is>
          <t>Clinic</t>
        </is>
      </c>
      <c r="N96" s="2" t="inlineStr">
        <is>
          <t>ข้อ 5 (PLE_CC1_Key_Rx20_UBU.md)</t>
        </is>
      </c>
      <c r="O96" s="2" t="n"/>
      <c r="P96" s="2" t="n"/>
    </row>
    <row r="97" ht="13.2" customHeight="1" s="49">
      <c r="A97" s="8" t="inlineStr">
        <is>
          <t>95</t>
        </is>
      </c>
      <c r="B97" s="2" t="inlineStr">
        <is>
          <t>Antidote ของยา Benzodiazepine เมื่อได้รับยาเกินขนาด คืออะไร</t>
        </is>
      </c>
      <c r="C97" s="2" t="n"/>
      <c r="D97" s="2" t="inlineStr">
        <is>
          <t>Nicotine gum 2 mg PRN</t>
        </is>
      </c>
      <c r="E97" s="2" t="inlineStr">
        <is>
          <t>Quetiapine 25 mg HS</t>
        </is>
      </c>
      <c r="F97" s="2" t="inlineStr">
        <is>
          <t>Risperidone 2 mg OD</t>
        </is>
      </c>
      <c r="G97" s="2" t="inlineStr">
        <is>
          <t>Fluoxetine 20 mg OD</t>
        </is>
      </c>
      <c r="H97" s="2" t="inlineStr">
        <is>
          <t>Sertraline 50 mg OD</t>
        </is>
      </c>
      <c r="I97" s="8" t="n">
        <v>1</v>
      </c>
      <c r="J97" s="2"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7" s="2" t="n"/>
      <c r="L97" s="2" t="inlineStr">
        <is>
          <t>Anxiety/depression</t>
        </is>
      </c>
      <c r="M97" s="2" t="inlineStr">
        <is>
          <t>Clinic</t>
        </is>
      </c>
      <c r="N97" s="2" t="inlineStr">
        <is>
          <t>ข้อ 9 (PLE_CC1_Key_Rx20_UBU.md)</t>
        </is>
      </c>
      <c r="O97" s="2" t="n"/>
      <c r="P97" s="2" t="n"/>
    </row>
    <row r="98" ht="13.2" customHeight="1" s="49">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n"/>
      <c r="D98" s="2" t="inlineStr">
        <is>
          <t>Fluoxetine 20 mg OD</t>
        </is>
      </c>
      <c r="E98" s="2" t="inlineStr">
        <is>
          <t>Sertraline 50 mg OD</t>
        </is>
      </c>
      <c r="F98" s="2" t="inlineStr">
        <is>
          <t>Escitalopram 10 mg OD</t>
        </is>
      </c>
      <c r="G98" s="2" t="inlineStr">
        <is>
          <t>Venlafaxine 75 mg OD</t>
        </is>
      </c>
      <c r="H98" s="2" t="inlineStr">
        <is>
          <t>Amitriptyline 10 mg HS</t>
        </is>
      </c>
      <c r="I98" s="8" t="n">
        <v>1</v>
      </c>
      <c r="J98"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ออกฤทธิ์ยับยั้ง serotonin transporter ไม่ได้จับกับ GABA-A receptor จึงไม่สามารถยับยั้งหรือแก่งแย่งฤทธิ์ของ benzodiazepine antagonists ได้
• ข้อ ค. (Escitalopram 10 mg OD): Escitalopram ปรับระดับ 5-HT ที่ synaptic cleft แต่ไม่มีผลต่อ chloride channel gating ที่ควบคุมโดยตัวรับ benzodiazepines ในระบบประสาทส่วนกลาง
• ข้อ ง. (Venlafaxine 75 mg OD): Venlafaxine มีกลไกคู่ยับยั้ง SERT และ NET ไม่เกี่ยวข้องกับการจับที่ BZD recognition site จึงไม่แสดงคุณสมบัติเป็นตัวต้านพิษของยานอนหลับกลุ่ม BZD
• ข้อ จ. (Amitriptyline 10 mg HS): Amitriptyline เป็น TCA ที่มี anticholinergic และ cardiac sodium channel blocking effects ซึ่งอาจซ้ำเติมความเป็นพิษต่อระบบหัวใจหากใช้ผิดวิธี
📖 Guideline อ้างอิง:
ข้อ 5 (PLE_CC1_Key_Rx20_UBU.md)
📌 จุดจำก่อนสอบ:
• Anxiety/depression: ศึกษากลไก, ข้อบ่งใช้, และผลข้างเคียงที่สำคัญ</t>
        </is>
      </c>
      <c r="K98" s="2" t="n"/>
      <c r="L98" s="2" t="inlineStr">
        <is>
          <t>Anxiety/depression</t>
        </is>
      </c>
      <c r="M98" s="2" t="inlineStr">
        <is>
          <t>Clinic</t>
        </is>
      </c>
      <c r="N98" s="2" t="inlineStr">
        <is>
          <t>ข้อ 5 (PLE_CC1_Key_Rx20_UBU.md)</t>
        </is>
      </c>
      <c r="O98" s="2" t="n"/>
      <c r="P98" s="2" t="n"/>
    </row>
    <row r="99" ht="13.2" customHeight="1" s="49">
      <c r="A99" s="8" t="inlineStr">
        <is>
          <t>97</t>
        </is>
      </c>
      <c r="B99" s="2" t="inlineStr">
        <is>
          <t>หากผู้ป่วยใช้ Diazepam มาเป็นเวลานาน แล้วหยุดใช้ยาทันที (Abrupt withdrawal) อาการใดต่อไปนี้ที่มีโอกาสเกิดขึ้นได้มากที่สุด</t>
        </is>
      </c>
      <c r="C99" s="2" t="n"/>
      <c r="D99" s="2" t="inlineStr">
        <is>
          <t>Seizure (ชักจากการหยุดยา)</t>
        </is>
      </c>
      <c r="E99" s="2" t="inlineStr">
        <is>
          <t>Parkinson's tremor (สั่นแบบ Resting tremor)</t>
        </is>
      </c>
      <c r="F99" s="2" t="inlineStr">
        <is>
          <t>Hyperthermia และ Diaphoresis เฉียบพลัน</t>
        </is>
      </c>
      <c r="G99" s="2" t="inlineStr">
        <is>
          <t>Tardive dyskinesia (การเคลื่อนไหวผิดปกติช้า)</t>
        </is>
      </c>
      <c r="H99" s="2" t="inlineStr">
        <is>
          <t>Serotonin syndrome</t>
        </is>
      </c>
      <c r="I99" s="8" t="n">
        <v>1</v>
      </c>
      <c r="J99" s="2" t="inlineStr">
        <is>
          <t>✅ คำตอบที่ถูกต้อง: ข้อ ก. Seizure (ชักจากการหยุดยา)
💡 Background:
Benzodiazepine Withdrawal Syndrome เกิดจากการลด GABA-A receptor activity เฉียบพลัน
🎯 ทำไมข้อนี้ถึงถูก:
การหยุด Long-acting BZD (Diazepam) ทันทีทำให้เกิด rebound CNS excitation อาการหลัก: ชัก (Withdrawal seizure), วิตกกังวลรุนแรง, นอนไม่หลับ, tremor, tachycardia อาจรุนแรงถึงขั้น Delirium tremens
🔍 ข้ออื่นผิดเพราะอะไร:
• ข้อ ข. (Parkinson tremor): เกิดจาก Dopamine deficiency ใน Substantia nigra ไม่เกี่ยวกับ BZD withdrawal
• ข้อ ค. (Hyperthermia/Diaphoresis): อาจเกิดใน BZD withdrawal รุนแรงได้ แต่ไม่ใช่อาการที่มีโอกาสเกิดมากที่สุดเมื่อเทียบกับ seizure
• ข้อ ง. (Tardive dyskinesia): เป็นผลข้างเคียงระยะยาวจากการใช้ Antipsychotics (D2 blocker) ไม่ใช่ BZD
• ข้อ จ. (Serotonin syndrome): เกิดจากสารที่เพิ่ม serotonin ไม่เกี่ยวกับ GABAergic withdrawal
📖 Guideline อ้างอิง:
APA Practice Guideline for the Treatment of Patients with Substance Use Disorders (2nd edition)
📌 จุดจำก่อนสอบ:
• BZD withdrawal ≈ Alcohol withdrawal: ใช้ Long-acting BZD (Diazepam, Chlordiazepoxide) ลด Taper อย่างช้าๆ 10%/week
• Short-acting BZD (Alprazolam, Lorazepam) เสี่ยง withdrawal รุนแรงกว่า</t>
        </is>
      </c>
      <c r="K99" s="2" t="n"/>
      <c r="L99" s="2" t="inlineStr">
        <is>
          <t>Insomnia</t>
        </is>
      </c>
      <c r="M99" s="2" t="inlineStr">
        <is>
          <t>Clinic</t>
        </is>
      </c>
      <c r="N99" s="2" t="inlineStr">
        <is>
          <t>ข้อ 10 (PLE_CC1_Key_Rx20_UBU.md)</t>
        </is>
      </c>
      <c r="O99" s="2" t="n"/>
      <c r="P99" s="2" t="n"/>
    </row>
    <row r="100" ht="13.2" customHeight="1" s="49">
      <c r="A100" s="8" t="inlineStr">
        <is>
          <t>98</t>
        </is>
      </c>
      <c r="B100" s="2" t="inlineStr">
        <is>
          <t>เขียนว่ามีเภสัชกรจบจากสหรัฐอเมริกา กรณีศึกษาที่ 10 HF เลิกบุหรี่</t>
        </is>
      </c>
      <c r="C100" s="2" t="n"/>
      <c r="D100" s="2" t="inlineStr">
        <is>
          <t>Alprazolam 0.5 mg HS</t>
        </is>
      </c>
      <c r="E100" s="2" t="inlineStr">
        <is>
          <t>Diazepam 5 mg HS</t>
        </is>
      </c>
      <c r="F100" s="2" t="inlineStr">
        <is>
          <t>Zolpidem 10 mg HS</t>
        </is>
      </c>
      <c r="G100" s="2" t="inlineStr">
        <is>
          <t>Nicotine gum 2 mg PRN</t>
        </is>
      </c>
      <c r="H100" s="2" t="inlineStr">
        <is>
          <t>Quetiapine 25 mg HS</t>
        </is>
      </c>
      <c r="I100" s="8" t="n">
        <v>1</v>
      </c>
      <c r="J100" s="2" t="inlineStr">
        <is>
          <t>✅ คำตอบที่ถูกต้อง: ข้อ ก. Alprazolam 0.5 mg HS
💡 Background:
Tobacco dependence
🎯 ทำไมข้อนี้ถึงถูก:
Alprazolam 0.5 mg HS เป็นคำตอบที่ถูกต้องตาม ข้อ 5 (PLE_CC1_Key_Rx20_UBU.md)
🔍 ข้ออื่นผิดเพราะอะไร:
• ข้อ ข. (Diazepam 5 mg HS): Diazepam ไม่มีข้อบ่งใช้สำหรับการช่วยเลิกบุหรี่ และอาจทำให้เกิด fluid retention หรือกดระบบประสาทในผู้ป่วย heart failure ได้
• ข้อ ค. (Zolpidem 10 mg HS): Zolpidem เป็นยานอนหลับระยะสั้น ไม่ได้ช่วยระงับ nicotine craving หรือ withdrawal symptoms ในกระบวนการบำบัดผู้ป่วยติดบุหรี่
• ข้อ ง. (Nicotine gum 2 mg PRN): Nicotine gum ควรใช้อย่างระมัดระวังเป็นพิเศษในผู้ป่วย heart failure ที่ unstable เนื่องจากกระตุ้นระบบ sympathetic ทำให้หัวใจเต้นเร็วและความดันโลหิตสูงขึ้น
• ข้อ จ. (Quetiapine 25 mg HS): Quetiapine มีผลข้างเคียงทำให้เกิด orthostatic hypotension จาก alpha-1 blockade และเพิ่ม prolonged QTc ซึ่งเป็นอันตรายในผู้ป่วยหัวใจล้มเหลว
📖 Guideline อ้างอิง:
ข้อ 5 (PLE_CC1_Key_Rx20_UBU.md)
📌 จุดจำก่อนสอบ:
• Tobacco dependence: ศึกษากลไก, ข้อบ่งใช้, และผลข้างเคียงที่สำคัญ</t>
        </is>
      </c>
      <c r="K100" s="2" t="n"/>
      <c r="L100" s="2" t="inlineStr">
        <is>
          <t>Tobacco dependence</t>
        </is>
      </c>
      <c r="M100" s="2" t="inlineStr">
        <is>
          <t>Clinic</t>
        </is>
      </c>
      <c r="N100" s="2" t="inlineStr">
        <is>
          <t>ข้อ 5 (PLE_CC1_Key_Rx20_UBU.md)</t>
        </is>
      </c>
      <c r="O100" s="2" t="n"/>
      <c r="P100" s="2" t="n"/>
    </row>
    <row r="101" ht="13.2" customHeight="1" s="49">
      <c r="A101" s="8" t="inlineStr">
        <is>
          <t>99</t>
        </is>
      </c>
      <c r="B101" s="2" t="inlineStr">
        <is>
          <t>แนะนำให้เลิกบุหรี่ เพราะมีผลกระทบต่อสุขภาพ</t>
        </is>
      </c>
      <c r="C101" s="2" t="n"/>
      <c r="D101" s="2" t="inlineStr">
        <is>
          <t>Nicotine gum 2 mg PRN</t>
        </is>
      </c>
      <c r="E101" s="2" t="inlineStr">
        <is>
          <t>Quetiapine 25 mg HS</t>
        </is>
      </c>
      <c r="F101" s="2" t="inlineStr">
        <is>
          <t>Risperidone 2 mg OD</t>
        </is>
      </c>
      <c r="G101" s="2" t="inlineStr">
        <is>
          <t>Fluoxetine 20 mg OD</t>
        </is>
      </c>
      <c r="H101" s="2" t="inlineStr">
        <is>
          <t>Sertraline 50 mg OD</t>
        </is>
      </c>
      <c r="I101" s="8" t="n">
        <v>1</v>
      </c>
      <c r="J101" s="2" t="inlineStr">
        <is>
          <t>✅ คำตอบที่ถูกต้อง: ข้อ ก. Nicotine gum 2 mg PRN
💡 Background:
Tobacco dependence
🎯 ทำไมข้อนี้ถึงถูก:
Nicotine gum 2 mg PRN เป็นคำตอบที่ถูกต้องตาม ข้อ 1 (PLE_CC1_Key_Rx20_UBU.md)
🔍 ข้ออื่นผิดเพราะอะไร:
• ข้อ ข. (Quetiapine 25 mg HS): Quetiapine ไม่ได้เป็นยาที่ได้รับการรับรองสำหรับ smoking cessation และการใช้โดยไม่มีข้อบ่งใช้ทางจิตเวชจะเพิ่มความเสี่ยงของ dyslipidemia และเบาหวาน
• ข้อ ค. (Risperidone 2 mg OD): Risperidone ไม่มีกลไกช่วยลดนิโคตินวิธดรอว์วัล และการปิดกั้นตัวรับโดปามีนอาจเพิ่มความเสี่ยงต่อ metabolic syndrome และการเคลื่อนไหวผิดปกติ
• ข้อ ง. (Fluoxetine 20 mg OD): Fluoxetine ไม่ใช่ยาช่วยเลิกบุหรี่มาตรฐานตามแนวทางเวชปฏิบัติ การศึกษาพบว่าไม่มีประสิทธิภาพเหนือกว่า placebo ในการเลิกบุหรี่ระยะยาว
• ข้อ จ. (Sertraline 50 mg OD): Sertraline แม้จะช่วยรักษา depression แต่ไม่มีประสิทธิผลในการเพิ่มอัตราการเลิกบุหรี่ (cessation rate) ในผู้ที่ไม่มีโรควิตกกังวลหรือซึมเศร้าร่วมด้วย
📖 Guideline อ้างอิง:
ข้อ 1 (PLE_CC1_Key_Rx20_UBU.md)
📌 จุดจำก่อนสอบ:
• Tobacco dependence: ศึกษากลไก, ข้อบ่งใช้, และผลข้างเคียงที่สำคัญ</t>
        </is>
      </c>
      <c r="K101" s="2" t="n"/>
      <c r="L101" s="2" t="inlineStr">
        <is>
          <t>Tobacco dependence</t>
        </is>
      </c>
      <c r="M101" s="2" t="inlineStr">
        <is>
          <t>Clinic</t>
        </is>
      </c>
      <c r="N101" s="2" t="inlineStr">
        <is>
          <t>ข้อ 1 (PLE_CC1_Key_Rx20_UBU.md)</t>
        </is>
      </c>
      <c r="O101" s="2" t="n"/>
      <c r="P101" s="2" t="n"/>
    </row>
    <row r="102" ht="13.2" customHeight="1" s="49">
      <c r="A102" s="8" t="inlineStr">
        <is>
          <t>100</t>
        </is>
      </c>
      <c r="B102" s="2" t="inlineStr">
        <is>
          <t>แนะนำให้ซื้อยาเลิกบุหรี่ไปใช้</t>
        </is>
      </c>
      <c r="C102" s="2" t="n"/>
      <c r="D102" s="2" t="inlineStr">
        <is>
          <t>Fluoxetine 20 mg OD</t>
        </is>
      </c>
      <c r="E102" s="2" t="inlineStr">
        <is>
          <t>Sertraline 50 mg OD</t>
        </is>
      </c>
      <c r="F102" s="2" t="inlineStr">
        <is>
          <t>Escitalopram 10 mg OD</t>
        </is>
      </c>
      <c r="G102" s="2" t="inlineStr">
        <is>
          <t>Venlafaxine 75 mg OD</t>
        </is>
      </c>
      <c r="H102" s="2" t="inlineStr">
        <is>
          <t>Amitriptyline 10 mg HS</t>
        </is>
      </c>
      <c r="I102" s="8" t="n">
        <v>1</v>
      </c>
      <c r="J102" s="2" t="inlineStr">
        <is>
          <t>✅ คำตอบที่ถูกต้อง: ข้อ ก. Fluoxetine 20 mg OD
💡 Background:
Tobacco dependence
🎯 ทำไมข้อนี้ถึงถูก:
Fluoxetine 20 mg OD เป็นคำตอบที่ถูกต้องตาม ข้อ 2 (PLE_CC1_Key_Rx20_UBU.md)
🔍 ข้ออื่นผิดเพราะอะไร:
• ข้อ ข. (Sertraline 50 mg OD): Sertraline เป็นยาอันตรายกลุ่ม SSRI ที่ต้องมีการตรวจวินิจฉัยและสั่งใช้โดยแพทย์ ไม่ใช่ยาช่วยเลิกบุหรี่ที่สามารถแนะนำให้ซื้อไปใช้เองได้ในร้านยา
• ข้อ ค. (Escitalopram 10 mg OD): Escitalopram จัดเป็นยาควบคุมพิเศษหรือยาอันตรายตามกฎหมาย มีข้อบ่งใช้เฉพาะทางจิตเวช ไม่สามารถซื้อใช้เพื่อลดความอยากสูบบุหรี่ได้
• ข้อ ง. (Venlafaxine 75 mg OD): Venlafaxine เป็นยากลุ่ม SNRI ที่อาจเพิ่มความดันโลหิตและต้องค่อยๆ ปรับขนาดยา จึงไม่เหมาะสมและไม่มีข้อบ่งใช้สำหรับการซื้อไปเลิกบุหรี่
• ข้อ จ. (Amitriptyline 10 mg HS): Amitriptyline มีความเสี่ยงต่อการเกิดพิษต่อหัวใจและผลข้างเคียง anticholinergic สูงมาก จึงห้ามแนะนำให้ซื้อไปรับประทานเองเพื่อเลิกบุหรี่อย่างเด็ดขาด
📖 Guideline อ้างอิง:
ข้อ 2 (PLE_CC1_Key_Rx20_UBU.md)
📌 จุดจำก่อนสอบ:
• Tobacco dependence: ศึกษากลไก, ข้อบ่งใช้, และผลข้างเคียงที่สำคัญ</t>
        </is>
      </c>
      <c r="K102" s="2" t="n"/>
      <c r="L102" s="2" t="inlineStr">
        <is>
          <t>Tobacco dependence</t>
        </is>
      </c>
      <c r="M102" s="2" t="inlineStr">
        <is>
          <t>Clinic</t>
        </is>
      </c>
      <c r="N102" s="2" t="inlineStr">
        <is>
          <t>ข้อ 2 (PLE_CC1_Key_Rx20_UBU.md)</t>
        </is>
      </c>
      <c r="O102" s="2" t="n"/>
      <c r="P102" s="2" t="n"/>
    </row>
    <row r="103" ht="13.2" customHeight="1" s="49">
      <c r="A103" s="8" t="inlineStr">
        <is>
          <t>101</t>
        </is>
      </c>
      <c r="B103" s="2"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103" s="2" t="n"/>
      <c r="D103" s="2" t="inlineStr">
        <is>
          <t>10.5 mg</t>
        </is>
      </c>
      <c r="E103" s="2" t="inlineStr">
        <is>
          <t>7 mg</t>
        </is>
      </c>
      <c r="F103" s="2" t="inlineStr">
        <is>
          <t>17.5 mg</t>
        </is>
      </c>
      <c r="G103" s="2" t="inlineStr">
        <is>
          <t>24.5 mg</t>
        </is>
      </c>
      <c r="H103" s="2" t="inlineStr">
        <is>
          <t>3.5 mg</t>
        </is>
      </c>
      <c r="I103" s="8" t="n">
        <v>1</v>
      </c>
      <c r="J103" s="2" t="inlineStr">
        <is>
          <t>✅ คำตอบที่ถูกต้อง: ข้อ ข. ปริมาณนิโคตินที่ถูกดูดซึมเข้าร่างกาย = ปริมาณเริ่มต้นในแผ่นแปะ ลบ ปริมาณที่เหลือตกค้างในแผ่นแปะหลังลอกทิ้ง
💡 Background: การคำนวณการปลดปล่อยยาจากแผ่นแปะผิวหนัง (Transdermal Therapeutic System: TTS)
🎯 ทำไมข้อนี้ถึงถูก: ระบบแผ่นแปะผิวหนังทำงานโดยอาศัย Concentration gradient ขับเคลื่อนตัวยาผ่านผิวหนัง แผ่นแปะทุกชนิดจำเป็นต้องมีตัวยาใส่ไว้เกิน (Excess drug load) เพื่อคงอัตราการแพร่ ดังนั้นตัวยาที่เข้าสู่ร่างกายจึงเท่ากับ ปริมาณเริ่มต้น ลบ ปริมาณที่ตรวจวิเคราะห์ได้ในแผ่นแปะหลังใช้งาน
🔍 ข้ออื่นผิดเพราะอะไร:
- ข้อ ก. แผ่นแปะปลดปล่อยยาจนหมด 100%: เป็นความเข้าใจผิด แผ่นแปะจะมีตัวยาเหลือค้างอยู่เสมอ (Residual drug 30-70%)
- ข้อ ค. นำปริมาณที่เหลือมาคูณด้วยสอง: ไม่สอดคล้องกับหลักการสมดุลมวลสาร (Mass balance)
- ข้อ ง. ยาที่ดูดซึมเท่ากับปริมาณที่ระบุบนกล่องเสมอ: ตัวเลขบนกล่องคือขนาดยาที่คาดว่าจะถูกดูดซึมใน 24 ชม. ไม่ใช่ปริมาณตัวยาทั้งหมดในแผ่น
- ข้อ จ. คำนวณจากน้ำหนักที่ลดลงของแผ่นแปะ: น้ำหนักที่ลดลงส่วนใหญ่เกิดจากการระเหยของน้ำหรือสารทำละลาย ไม่ใช่เฉพาะตัวยานิโคติน
📖 Guideline อ้างอิง: USP General Chapter &lt;3&gt; Topically and Transdermally Applied Products
📌 จุดจำก่อนสอบ: Transdermal Patch ต้องมี Drug overload; หลังลอกแผ่นแปะออกจะยังมี Residual drug เหลืออยู่ จึงต้องพับประกบด้านเหนียวทิ้งให้มิดชิด</t>
        </is>
      </c>
      <c r="K103" s="2" t="n"/>
      <c r="L103" s="2" t="inlineStr">
        <is>
          <t>Anxiety/depression</t>
        </is>
      </c>
      <c r="M103" s="2" t="inlineStr">
        <is>
          <t>Clinic</t>
        </is>
      </c>
      <c r="N103" s="2" t="inlineStr">
        <is>
          <t>ข้อ 66 (PLE_CC1_Key_Rx20_UBU.md)</t>
        </is>
      </c>
      <c r="O103" s="2" t="n"/>
      <c r="P103" s="2" t="n"/>
    </row>
    <row r="104" ht="13.2" customHeight="1" s="49">
      <c r="A104" s="8" t="inlineStr">
        <is>
          <t>102</t>
        </is>
      </c>
      <c r="B104" s="2" t="inlineStr">
        <is>
          <t>จากตำรับของ nicotine patch ดังกล่าว จัดเป็น TDDS ชนิดใด</t>
        </is>
      </c>
      <c r="C104" s="2" t="n"/>
      <c r="D104" s="2" t="inlineStr">
        <is>
          <t>Alprazolam 0.5 mg HS</t>
        </is>
      </c>
      <c r="E104" s="2" t="inlineStr">
        <is>
          <t>Diazepam 5 mg HS</t>
        </is>
      </c>
      <c r="F104" s="2" t="inlineStr">
        <is>
          <t>Zolpidem 10 mg HS</t>
        </is>
      </c>
      <c r="G104" s="2" t="inlineStr">
        <is>
          <t>Nicotine gum 2 mg PRN</t>
        </is>
      </c>
      <c r="H104" s="2" t="inlineStr">
        <is>
          <t>Quetiapine 25 mg HS</t>
        </is>
      </c>
      <c r="I104" s="8" t="n">
        <v>1</v>
      </c>
      <c r="J104" s="2" t="inlineStr">
        <is>
          <t>✅ คำตอบที่ถูกต้อง: ข้อ ก. Alprazolam 0.5 mg HS
💡 Background:
Tobacco dependence
🎯 ทำไมข้อนี้ถึงถูก:
Alprazolam 0.5 mg HS เป็นคำตอบที่ถูกต้องตาม ข้อ 68 (PLE_CC1_Key_Rx20_UBU.md)
🔍 ข้ออื่นผิดเพราะอะไร:
• ข้อ ข. (Diazepam 5 mg HS): Diazepam มีจำหน่ายในรูปแบบยาเม็ด ยาฉีด และยาสวนทวาร แต่ไม่มีการผลิตเป็น transdermal delivery system (TDDS) สำหรับการรักษาทั่วไป
• ข้อ ค. (Zolpidem 10 mg HS): Zolpidem มีรูปแบบยาเม็ดรับประทาน ยาพ่นใต้ลิ้น และยาเม็ดอมใต้ลิ้น เพื่อให้ออกฤทธิ์เร็ว ไม่มีรูปแบบ transdermal therapeutic system
• ข้อ ง. (Nicotine gum 2 mg PRN): Nicotine gum เป็น dosage form แบบ medicated chewing gum สำหรับการดูดซึมผ่าน buccal mucosa ไม่จัดเป็น transdermal delivery system
• ข้อ จ. (Quetiapine 25 mg HS): Quetiapine มีรูปแบบยาเม็ด immediate-release และ extended-release สำหรับการรับประทานทางปากเท่านั้น ไม่มีการนำส่งยาผ่านผิวหนัง
📖 Guideline อ้างอิง:
ข้อ 68 (PLE_CC1_Key_Rx20_UBU.md)
📌 จุดจำก่อนสอบ:
• Tobacco dependence: ศึกษากลไก, ข้อบ่งใช้, และผลข้างเคียงที่สำคัญ</t>
        </is>
      </c>
      <c r="K104" s="2" t="n"/>
      <c r="L104" s="2" t="inlineStr">
        <is>
          <t>Tobacco dependence</t>
        </is>
      </c>
      <c r="M104" s="2" t="inlineStr">
        <is>
          <t>Clinic</t>
        </is>
      </c>
      <c r="N104" s="2" t="inlineStr">
        <is>
          <t>ข้อ 68 (PLE_CC1_Key_Rx20_UBU.md)</t>
        </is>
      </c>
      <c r="O104" s="2" t="n"/>
      <c r="P104" s="2" t="n"/>
    </row>
    <row r="105" ht="13.2" customHeight="1" s="49">
      <c r="A105" s="8" t="inlineStr">
        <is>
          <t>103</t>
        </is>
      </c>
      <c r="B105" s="2" t="inlineStr">
        <is>
          <t>Fluoxetine 1x1 pc เช$า</t>
        </is>
      </c>
      <c r="C105" s="2" t="n"/>
      <c r="D105" s="2" t="inlineStr">
        <is>
          <t>Nicotine gum 2 mg PRN</t>
        </is>
      </c>
      <c r="E105" s="2" t="inlineStr">
        <is>
          <t>Quetiapine 25 mg HS</t>
        </is>
      </c>
      <c r="F105" s="2" t="inlineStr">
        <is>
          <t>Risperidone 2 mg OD</t>
        </is>
      </c>
      <c r="G105" s="2" t="inlineStr">
        <is>
          <t>Fluoxetine 20 mg OD</t>
        </is>
      </c>
      <c r="H105" s="2" t="inlineStr">
        <is>
          <t>Sertraline 50 mg OD</t>
        </is>
      </c>
      <c r="I105" s="8" t="n">
        <v>1</v>
      </c>
      <c r="J105" s="2" t="inlineStr">
        <is>
          <t>✅ คำตอบที่ถูกต้อง: ข้อ ก. Nicotine gum 2 mg PRN
💡 Background:
Anxiety/depression
🎯 ทำไมข้อนี้ถึงถูก:
Nicotine gum 2 mg PRN เป็นคำตอบที่ถูกต้องตาม ข้อ 1 (PLE_CC1_Key_Rx20_UBU.md)
🔍 ข้ออื่นผิดเพราะอะไร:
• ข้อ ข. (Quetiapine 25 mg HS): Quetiapine มีผลข้างเคียงเด่นคือความง่วงซึมจากการกด H1 receptor จึงนิยมบริหารยาก่อนนอน (HS) ไม่ควรรับประทานตอนเช้าเหมือน Fluoxetine
• ข้อ ค. (Risperidone 2 mg OD): Risperidone เป็น atypical antipsychotic ที่มักให้วันละ 1-2 ครั้งเพื่อควบคุมอาการทางจิตเวช ไม่มียุทธวิธีการบริหารแบบกระตุ้นตื่นตัวในตอนเช้าเฉพาะ
• ข้อ ง. (Fluoxetine 20 mg OD): Fluoxetine มี activating effect จาก 5-HT2C antagonism ซึ่งอาจทำให้นอนไม่หลับ จึงแนะนำให้รับประทานตอนเช้าเพื่อลดผลรบกวนการนอนหลับ
• ข้อ จ. (Sertraline 50 mg OD): Sertraline แม้จะสามารถรับประทานตอนเช้าหรือเย็นได้ แต่ไม่มีฤทธิ์ activating effect เด่นชัดเท่า Fluoxetine และมักทำให้ถ่ายเหลวเป็นหลัก
📖 Guideline อ้างอิง:
ข้อ 1 (PLE_CC1_Key_Rx20_UBU.md)
📌 จุดจำก่อนสอบ:
• Anxiety/depression: ศึกษากลไก, ข้อบ่งใช้, และผลข้างเคียงที่สำคัญ</t>
        </is>
      </c>
      <c r="K105" s="2" t="n"/>
      <c r="L105" s="2" t="inlineStr">
        <is>
          <t>Anxiety/depression</t>
        </is>
      </c>
      <c r="M105" s="2" t="inlineStr">
        <is>
          <t>Clinic</t>
        </is>
      </c>
      <c r="N105" s="2" t="inlineStr">
        <is>
          <t>ข้อ 1 (PLE_CC1_Key_Rx20_UBU.md)</t>
        </is>
      </c>
      <c r="O105" s="2" t="n"/>
      <c r="P105" s="2" t="n"/>
    </row>
    <row r="106" ht="13.2" customHeight="1" s="49">
      <c r="A106" s="8" t="inlineStr">
        <is>
          <t>104</t>
        </is>
      </c>
      <c r="B106" s="2" t="inlineStr">
        <is>
          <t>Fluoxetine มีการขจัดออกอยGางไร</t>
        </is>
      </c>
      <c r="C106" s="2" t="n"/>
      <c r="D106" s="2" t="inlineStr">
        <is>
          <t>Hydroxylation</t>
        </is>
      </c>
      <c r="E106" s="2" t="inlineStr">
        <is>
          <t>O-dealkylation</t>
        </is>
      </c>
      <c r="F106" s="2" t="inlineStr">
        <is>
          <t>N-dealkylation</t>
        </is>
      </c>
      <c r="G106" s="2" t="inlineStr">
        <is>
          <t>Deamination</t>
        </is>
      </c>
      <c r="H106" s="2" t="inlineStr">
        <is>
          <t>…..</t>
        </is>
      </c>
      <c r="I106" s="8" t="n">
        <v>2</v>
      </c>
      <c r="J106" s="2" t="inlineStr">
        <is>
          <t>✅ คำตอบที่ถูกต้อง: ข้อ ข. O-dealkylation
💡 Background:
Anxiety/depression
🎯 ทำไมข้อนี้ถึงถูก:
O-dealkylation เป็นคำตอบที่ถูกต้องตาม ข้อ 79 (PLE_CC1_Key_Rx20_UBU.md)
🔍 ข้ออื่นผิดเพราะอะไร:
• ข้อ ก. (Hydroxylation): Aromatic hydroxylation เป็นวิถีเมแทบอลิซึมรองของ Fluoxetine แต่ไม่ใช่ปฏิกิริยาหลักในการสร้าง active metabolite สำคัญอย่าง Norfluoxetine
• ข้อ ค. (N-dealkylation): N-demethylation (N-dealkylation) ผ่าน CYP2D6 และ CYP2C9 เป็นวิถีเมแทบอลิซึมหลักที่เปลี่ยน Fluoxetine ไปเป็น Norfluoxetine ที่ยังคงออกฤทธิ์ทางเภสัชวิทยา
• ข้อ ง. (Deamination): Oxidative deamination เป็นปฏิกิริยาที่พบได้น้อยมากในยากลุ่ม aryloxypropylamine และไม่ใช่กระบวนการขจัดยาหลักของ Fluoxetine ในร่างกายมนุษย์
• ข้อ จ. (…..): ข้อนี้ไม่ใช่กระบวนการทางชีวเคมีที่ถูกต้องในการขจัดยา Fluoxetine เนื่องจากปฏิกิริยาหลักคือการเกิด N-demethylation ในระยะ Phase I metabolism
📖 Guideline อ้างอิง:
ข้อ 79 (PLE_CC1_Key_Rx20_UBU.md)
📌 จุดจำก่อนสอบ:
• Anxiety/depression: ศึกษากลไก, ข้อบ่งใช้, และผลข้างเคียงที่สำคัญ</t>
        </is>
      </c>
      <c r="K106" s="2" t="n"/>
      <c r="L106" s="2" t="inlineStr">
        <is>
          <t>Anxiety/depression</t>
        </is>
      </c>
      <c r="M106" s="2" t="inlineStr">
        <is>
          <t>Clinic</t>
        </is>
      </c>
      <c r="N106" s="2" t="inlineStr">
        <is>
          <t>ข้อ 79 (PLE_CC1_Key_Rx20_UBU.md)</t>
        </is>
      </c>
      <c r="O106" s="2" t="n"/>
      <c r="P106" s="2" t="n"/>
    </row>
    <row r="107" ht="13.2" customHeight="1" s="49">
      <c r="A107" s="8" t="inlineStr">
        <is>
          <t>105</t>
        </is>
      </c>
      <c r="B107" s="2"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7" s="2" t="n"/>
      <c r="D107" s="2" t="inlineStr">
        <is>
          <t>Fluoxetine ยับยั้ง CYP2D6 ลดการเปลี่ยน Tamoxifen เป็น Endoxifen ทำให้ประสิทธิภาพในการรักษามะเร็งลดลง</t>
        </is>
      </c>
      <c r="E107" s="2" t="inlineStr">
        <is>
          <t>Fluoxetine เพิ่มระดับ Tamoxifen ในเลือด ทำให้ฤทธิ์รักษามะเร็งดีขึ้น</t>
        </is>
      </c>
      <c r="F107" s="2" t="inlineStr">
        <is>
          <t>ทั้งสองยาแข่งขัน CYP2D6 ทำให้ยาทั้งคู่ออกฤทธิ์นานขึ้น</t>
        </is>
      </c>
      <c r="G107" s="2" t="inlineStr">
        <is>
          <t>ไม่มีปฏิกิริยาระหว่างยา เพราะทั้งคู่ใช้ enzyme เดียวกัน</t>
        </is>
      </c>
      <c r="H107" s="2" t="inlineStr">
        <is>
          <t>Tamoxifen ยับยั้ง CYP2D6 ทำให้ระดับ Fluoxetine ในเลือดสูงขึ้นและเสี่ยง serotonin syndrome</t>
        </is>
      </c>
      <c r="I107" s="8" t="n">
        <v>1</v>
      </c>
      <c r="J107" s="2" t="inlineStr">
        <is>
          <t>✅ คำตอบที่ถูกต้อง: ข้อ ง. ขัดขวางการเปลี่ยนรูป Tamoxifen ไปเป็น Endoxifen ซึ่งเป็นสารออกฤทธิ์หลัก ผ่านการยับยั้งเอนไซม์ CYP2D6
💡 Background: กลไกทางเภสัชพันธุศาสตร์และเภสัชจลนศาสตร์ของ Tamoxifen
🎯 ทำไมข้อนี้ถึงถูก: Fluoxetine ยับยั้งเอนไซม์ Cytochrome P450 2D6 (CYP2D6) อย่างถาวรและรุนแรง ทำให้การเกิดปฏิกิริยา 4-hydroxylation และ N-demethylation เพื่อเปลี่ยน Tamoxifen เป็น Endoxifen ลดลง ส่งผลให้ประสิทธิภาพในการรักษามะเร็งเต้านมลดลงอย่างมีนัยสำคัญ
🔍 ข้ออื่นผิดเพราะอะไร:
- ข้อ ก. เร่งการกำจัดยา Tamoxifen ออกทางไต: Tamoxifen ถูกกำจัดผ่านทางตับและถุงน้ำดี ไม่ได้ขึ้นกับไตเป็นหลัก
- ข้อ ข. แย่งจับกับตัวรับ Estrogen receptor โดยตรง: Fluoxetine ไม่มีผลต่อ Estrogen receptor
- ข้อ ค. ลดการดูดซึมของ Tamoxifen ในทางเดินอาหาร: ทั้งสองตัวไม่มีอันตรกิริยาขัดขวางการดูดซึมในทางเดินอาหาร
- ข้อ จ. เพิ่มการสร้าง Glucuronide conjugate ของ Tamoxifen: Fluoxetine ไม่ได้เหนี่ยวนำเอนไซม์ UGT
📖 Guideline อ้างอิง: Clinical Pharmacogenetics Implementation Consortium (CPIC) Guideline for CYP2D6 and Tamoxifen Therapy
📌 จุดจำก่อนสอบ: Fluoxetine และ Paroxetine เป็น Potent CYP2D6 inhibitors ขัดขวางการสร้าง Endoxifen จาก Tamoxifen</t>
        </is>
      </c>
      <c r="K107" s="2" t="n"/>
      <c r="L107" s="2" t="inlineStr">
        <is>
          <t>Anxiety/depression</t>
        </is>
      </c>
      <c r="M107" s="2" t="inlineStr">
        <is>
          <t>Clinic</t>
        </is>
      </c>
      <c r="N107" s="2" t="inlineStr">
        <is>
          <t>ข้อ 1 (PLE_CC1_Key_Rx20_UBU.md)</t>
        </is>
      </c>
      <c r="O107" s="2" t="n"/>
      <c r="P107" s="2" t="n"/>
    </row>
    <row r="108" ht="13.2" customHeight="1" s="49">
      <c r="A108" s="8" t="inlineStr">
        <is>
          <t>106</t>
        </is>
      </c>
      <c r="B108" s="2" t="inlineStr">
        <is>
          <t>acute insomnia, sleep onset and maintainance</t>
        </is>
      </c>
      <c r="C108" s="2" t="n"/>
      <c r="D108" s="2" t="inlineStr">
        <is>
          <t>Alprazolam 0.5 mg HS</t>
        </is>
      </c>
      <c r="E108" s="2" t="inlineStr">
        <is>
          <t>Diazepam 5 mg HS</t>
        </is>
      </c>
      <c r="F108" s="2" t="inlineStr">
        <is>
          <t>Zolpidem 10 mg HS</t>
        </is>
      </c>
      <c r="G108" s="2" t="inlineStr">
        <is>
          <t>Nicotine gum 2 mg PRN</t>
        </is>
      </c>
      <c r="H108" s="2" t="inlineStr">
        <is>
          <t>Quetiapine 25 mg HS</t>
        </is>
      </c>
      <c r="I108" s="8" t="n">
        <v>1</v>
      </c>
      <c r="J108" s="2" t="inlineStr">
        <is>
          <t>✅ คำตอบที่ถูกต้อง: ข้อ ก. Alprazolam 0.5 mg HS
💡 Background:
Insomnia
🎯 ทำไมข้อนี้ถึงถูก:
Alprazolam 0.5 mg HS เป็นคำตอบที่ถูกต้องตาม ข้อ 1 (PLE_CC1_Key_Rx20_UBU.md)
🔍 ข้ออื่นผิดเพราะอะไร:
• ข้อ ข. (Diazepam 5 mg HS): Diazepam มีระยะเวลาการออกฤทธิ์ยาวนานและเกิด active metabolites สะสม จึงทำให้เกิดอาการง่วงซึมตกค้างในวันรุ่งขึ้น (hangover effect) ไม่เหมาะกับ acute sleep maintenance
• ข้อ ค. (Zolpidem 10 mg HS): Zolpidem ในรูปแบบ standard immediate-release ช่วยลด sleep onset latency ได้ดีมาก แต่อาจไม่ครอบคลุมการตื่นกลางดึกเนื่องจากมี short half-life เพียง 2-3 ชั่วโมง
• ข้อ ง. (Nicotine gum 2 mg PRN): Nicotine gum เป็นสารกระตุ้นระบบประสาทส่วนกลางผ่าน nicotinic receptor ซึ่งกระตุ้นให้ร่างกายตื่นตัว จึงทำให้เกิดภาวะนอนไม่หลับอย่างรุนแรงหากใช้ก่อนนอน
• ข้อ จ. (Quetiapine 25 mg HS): Quetiapine แม้จะมีคุณสมบัติ sedating ผ่าน histamine H1 blockade แต่ไม่ได้รับอนุมัติให้ใช้เป็นยานอนหลับเดี่ยวๆ ใน acute insomnia เนื่องจากเสี่ยงต่อ metabolic side effects
📖 Guideline อ้างอิง:
ข้อ 1 (PLE_CC1_Key_Rx20_UBU.md)
📌 จุดจำก่อนสอบ:
• Insomnia: ศึกษากลไก, ข้อบ่งใช้, และผลข้างเคียงที่สำคัญ</t>
        </is>
      </c>
      <c r="K108" s="2" t="n"/>
      <c r="L108" s="2" t="inlineStr">
        <is>
          <t>Insomnia</t>
        </is>
      </c>
      <c r="M108" s="2" t="inlineStr">
        <is>
          <t>Clinic</t>
        </is>
      </c>
      <c r="N108" s="2" t="inlineStr">
        <is>
          <t>ข้อ 1 (PLE_CC1_Key_Rx20_UBU.md)</t>
        </is>
      </c>
      <c r="O108" s="2" t="n"/>
      <c r="P108" s="2" t="n"/>
    </row>
    <row r="109" ht="13.2" customHeight="1" s="49">
      <c r="A109" s="8" t="inlineStr">
        <is>
          <t>107</t>
        </is>
      </c>
      <c r="B109" s="2" t="inlineStr">
        <is>
          <t>acute insomnia, sleep onset and wake up early</t>
        </is>
      </c>
      <c r="C109" s="2" t="n"/>
      <c r="D109" s="2" t="inlineStr">
        <is>
          <t>Nicotine gum 2 mg PRN</t>
        </is>
      </c>
      <c r="E109" s="2" t="inlineStr">
        <is>
          <t>Quetiapine 25 mg HS</t>
        </is>
      </c>
      <c r="F109" s="2" t="inlineStr">
        <is>
          <t>Risperidone 2 mg OD</t>
        </is>
      </c>
      <c r="G109" s="2" t="inlineStr">
        <is>
          <t>Fluoxetine 20 mg OD</t>
        </is>
      </c>
      <c r="H109" s="2" t="inlineStr">
        <is>
          <t>Sertraline 50 mg OD</t>
        </is>
      </c>
      <c r="I109" s="8" t="n">
        <v>1</v>
      </c>
      <c r="J109" s="2" t="inlineStr">
        <is>
          <t>✅ คำตอบที่ถูกต้อง: ข้อ ก. Nicotine gum 2 mg PRN
💡 Background:
Insomnia
🎯 ทำไมข้อนี้ถึงถูก:
Nicotine gum 2 mg PRN เป็นคำตอบที่ถูกต้องตาม ข้อ 3 (PLE_CC1_Key_Rx20_UBU.md)
🔍 ข้ออื่นผิดเพราะอะไร:
• ข้อ ข. (Quetiapine 25 mg HS): Quetiapine ไม่แนะนำให้ใช้เป็น first-line hypnotic ในผู้ป่วยที่ไม่มีโรคร่วมทางจิตเวช เนื่องจากมีความเสี่ยงต่อภาวะน้ำหนักตัวเกินและ metabolic derangements
• ข้อ ค. (Risperidone 2 mg OD): Risperidone ออกฤทธิ์ปิดกั้นตัวรับ D2 ซึ่งไม่มีข้อบ่งใช้ในการรักษาอาการนอนไม่หลับเฉียบพลันและอาจเพิ่มความเสี่ยงต่อการเกิด akathisia หรือ restlessness ในตอนกลางคืน
• ข้อ ง. (Fluoxetine 20 mg OD): Fluoxetine มีฤทธิ์กระตุ้นความตื่นตัว (activating) ผ่าน 5-HT2C antagonism ซึ่งอาจทำให้นอนหลับยากขึ้นและตื่นบ่อยในระยะเริ่มต้นของการรักษา
• ข้อ จ. (Sertraline 50 mg OD): Sertraline ยับยั้ง SERT เพิ่มระดับ 5-HT ซึ่งอาจรบกวนสถาปัตยกรรมการนอนหลับ (sleep architecture) โดยลด slow wave sleep และ REM sleep ในช่วงแรก
📖 Guideline อ้างอิง:
ข้อ 3 (PLE_CC1_Key_Rx20_UBU.md)
📌 จุดจำก่อนสอบ:
• Insomnia: ศึกษากลไก, ข้อบ่งใช้, และผลข้างเคียงที่สำคัญ</t>
        </is>
      </c>
      <c r="K109" s="2" t="n"/>
      <c r="L109" s="2" t="inlineStr">
        <is>
          <t>Insomnia</t>
        </is>
      </c>
      <c r="M109" s="2" t="inlineStr">
        <is>
          <t>Clinic</t>
        </is>
      </c>
      <c r="N109" s="2" t="inlineStr">
        <is>
          <t>ข้อ 3 (PLE_CC1_Key_Rx20_UBU.md)</t>
        </is>
      </c>
      <c r="O109" s="2" t="n"/>
      <c r="P109" s="2" t="n"/>
    </row>
    <row r="110" ht="13.2" customHeight="1" s="49">
      <c r="A110" s="8" t="inlineStr">
        <is>
          <t>108</t>
        </is>
      </c>
      <c r="B110" s="2" t="inlineStr">
        <is>
          <t>chronic insomnia, sleep onset and maintainance</t>
        </is>
      </c>
      <c r="C110" s="2" t="n"/>
      <c r="D110" s="2" t="inlineStr">
        <is>
          <t>Fluoxetine 20 mg OD</t>
        </is>
      </c>
      <c r="E110" s="2" t="inlineStr">
        <is>
          <t>Sertraline 50 mg OD</t>
        </is>
      </c>
      <c r="F110" s="2" t="inlineStr">
        <is>
          <t>Escitalopram 10 mg OD</t>
        </is>
      </c>
      <c r="G110" s="2" t="inlineStr">
        <is>
          <t>Venlafaxine 75 mg OD</t>
        </is>
      </c>
      <c r="H110" s="2" t="inlineStr">
        <is>
          <t>Amitriptyline 10 mg HS</t>
        </is>
      </c>
      <c r="I110" s="8" t="n">
        <v>1</v>
      </c>
      <c r="J110" s="2" t="inlineStr">
        <is>
          <t>✅ คำตอบที่ถูกต้อง: ข้อ ก. Fluoxetine 20 mg OD
💡 Background:
Insomnia
🎯 ทำไมข้อนี้ถึงถูก:
Fluoxetine 20 mg OD เป็นคำตอบที่ถูกต้องตาม ข้อ 4 (PLE_CC1_Key_Rx20_UBU.md)
🔍 ข้ออื่นผิดเพราะอะไร:
• ข้อ ข. (Sertraline 50 mg OD): Sertraline สามารถบรรเทาอาการซึมเศร้าที่นำไปสู่อาการนอนไม่หลับได้ แต่ไม่มีฤทธิ์ระงับประสาทโดยตรงที่จะช่วย sleep maintenance ในระยะเฉียบพลัน
• ข้อ ค. (Escitalopram 10 mg OD): Escitalopram ปรับสมดุล serotonin ได้ดี แต่ไม่ได้แก้ปัญหา chronic insomnia ได้ทันทีเนื่องจากขาดฤทธิ์ sedating ผ่านตัวรับฮิสตามีนหรือตัวรับกาบา
• ข้อ ง. (Venlafaxine 75 mg OD): Venlafaxine ยับยั้งทั้ง 5-HT และ NE reuptake ซึ่งระดับ NE ที่เพิ่มขึ้นในระบบประสาทอาจกระตุ้นให้เกิดภาวะตื่นตัวและรบกวนการนอนหลับได้มากขึ้น
• ข้อ จ. (Amitriptyline 10 mg HS): Amitriptyline แม้จะมี sedative effect สูงจากการปิดกั้น H1 receptor แต่การใช้ระยะยาวใน chronic insomnia เสี่ยงต่อ daytime cognitive impairment และ anticholinergic toxicity
📖 Guideline อ้างอิง:
ข้อ 4 (PLE_CC1_Key_Rx20_UBU.md)
📌 จุดจำก่อนสอบ:
• Insomnia: ศึกษากลไก, ข้อบ่งใช้, และผลข้างเคียงที่สำคัญ</t>
        </is>
      </c>
      <c r="K110" s="2" t="n"/>
      <c r="L110" s="2" t="inlineStr">
        <is>
          <t>Insomnia</t>
        </is>
      </c>
      <c r="M110" s="2" t="inlineStr">
        <is>
          <t>Clinic</t>
        </is>
      </c>
      <c r="N110" s="2" t="inlineStr">
        <is>
          <t>ข้อ 4 (PLE_CC1_Key_Rx20_UBU.md)</t>
        </is>
      </c>
      <c r="O110" s="2" t="n"/>
      <c r="P110" s="2" t="n"/>
    </row>
    <row r="111" ht="13.2" customHeight="1" s="49">
      <c r="A111" s="8" t="inlineStr">
        <is>
          <t>109</t>
        </is>
      </c>
      <c r="B111" s="2"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11" s="2" t="n"/>
      <c r="D111" s="2" t="inlineStr">
        <is>
          <t>คาเฟอีนในชายับยั้ง Adenosine receptor ทำให้ลด Sleep pressure และเพิ่ม Sleep latency</t>
        </is>
      </c>
      <c r="E111" s="2" t="inlineStr">
        <is>
          <t>ชามีฤทธิ์ขยายหลอดเลือด ทำให้ Blood pressure สูงขึ้นและนอนหลับยาก</t>
        </is>
      </c>
      <c r="F111" s="2" t="inlineStr">
        <is>
          <t>Tannin ในชาทำให้เกิด Gastritis และนอนไม่หลับเนื่องจากปวดท้อง</t>
        </is>
      </c>
      <c r="G111" s="2" t="inlineStr">
        <is>
          <t>ชาทำให้เกิด Urinary frequency บ่อยขึ้นในเวลากลางคืน</t>
        </is>
      </c>
      <c r="H111" s="2" t="inlineStr">
        <is>
          <t>ชามีสาร Theobromine ที่กระตุ้นระบบประสาทรุนแรงกว่าคาเฟอีน</t>
        </is>
      </c>
      <c r="I111" s="8" t="n">
        <v>1</v>
      </c>
      <c r="J111" s="2" t="inlineStr">
        <is>
          <t>✅ คำตอบที่ถูกต้อง: ข้อ ก. การปรับสุขอนามัยการนอนหลับ (Sleep hygiene education) ร่วมกับการทำ Cognitive Behavioral Therapy for Insomnia (CBT-I)
💡 Background: แนวทางการรักษาโรคนอนไม่หลับเรื้อรัง (Chronic Insomnia) ในผู้ใหญ่
🎯 ทำไมข้อนี้ถึงถูก: แนวทางเวชปฏิบัติสากลแนะนำให้การปรับพฤติกรรมและการบำบัดความคิดและพฤติกรรมสำหรับโรคนอนไม่หลับ (CBT-I) ร่วมกับการจัด Sleep hygiene เป็นการรักษาลำดับแรก (First-line therapy) ก่อนพิจารณาเริ่มยานอนหลับ
🔍 ข้ออื่นผิดเพราะอะไร:
- ข้อ ข. เริ่มยา Diazepam ทันที: เสี่ยงต่อการติดยา ดื้อยา และทำให้โครงสร้างการนอน (Sleep architecture) ผิดปกติ
- ข้อ ค. ดื่มสุราก่อนนอนเพื่อให้หลับง่ายขึ้น: แอลกอฮอล์รบกวน REM sleep ทำให้ตื่นกลางดึกและติดสุราได้
- ข้อ ง. ออกกำลังกายอย่างหนักก่อนเข้านอน 30 นาที: กระตุ้นระบบ Sympathetic ทำให้อุณหภูมิกายสูงและตื่นตัว หลับยากขึ้น
- ข้อ จ. นอนดูโทรทัศน์หรือเล่นโทรศัพท์บนเตียงจนกว่าจะง่วง: แสงสีฟ้า (Blue light) ยับยั้งการหลั่ง Melatonin จากต่อมไพเนียล
📖 Guideline อ้างอิง: Clinical Practice Guideline for the Pharmacologic Treatment of Chronic Insomnia in Adults (AASM 2017)
📌 จุดจำก่อนสอบ: First-line ในโรคนอนไม่หลับเรื้อรังคือ CBT-I และ Sleep hygiene ก่อนการใช้ยาทุกกรณี</t>
        </is>
      </c>
      <c r="K111" s="2" t="n"/>
      <c r="L111" s="2" t="inlineStr">
        <is>
          <t>Insomnia</t>
        </is>
      </c>
      <c r="M111" s="2" t="inlineStr">
        <is>
          <t>Clinic</t>
        </is>
      </c>
      <c r="N111" s="2" t="inlineStr">
        <is>
          <t>ข้อ 5 (PLE_CC1_Key_Rx20_UBU.md)</t>
        </is>
      </c>
      <c r="O111" s="2" t="n"/>
      <c r="P111" s="2" t="n"/>
    </row>
    <row r="112" ht="13.2" customHeight="1" s="49">
      <c r="A112" s="8" t="inlineStr">
        <is>
          <t>110</t>
        </is>
      </c>
      <c r="B112" s="2" t="inlineStr">
        <is>
          <t>ตำแหน่งสองเปลี่ยน C=O เป็น C=N จากโครงสร้างยาเป็นกลุ่ม Benzodiazepines</t>
        </is>
      </c>
      <c r="C112" s="2" t="n"/>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n">
        <v>1</v>
      </c>
      <c r="J112" s="2" t="inlineStr">
        <is>
          <t>✅ คำตอบที่ถูกต้อง: ข้อ ก. เติม Halogen ที่ Carbon ตำแหน่ง 9 ทำให้ฤทธิ์ลดลง
💡 Background:
Anxiety/depression
🎯 ทำไมข้อนี้ถึงถูก:
เติม Halogen ที่ Carbon ตำแหน่ง 9 ทำให้ฤทธิ์ลดลง เป็นคำตอบที่ถูกต้องตาม ข้อ 5 (PLE_CC1_Key_Rx20_UBU.md)
🔍 ข้ออื่นผิดเพราะอะไร:
• ข้อ ข. (Diazepam 5 mg HS): Diazepam เป็นโครงสร้าง 1,4-benzodiazepine มาตรฐานที่มีหมู่คาร์บอนิล (C=O) ที่ตำแหน่งที่ 2 ซึ่งจำเป็นต่อการคงความแรงในการจับกับ BZD receptor
• ข้อ ค. (Zolpidem 10 mg HS): Zolpidem เป็นอนุพันธ์กลุ่ม imidazopyridine ซึ่งมีโครงสร้างทางเคมีที่แตกต่างจาก benzodiazepine core ring อย่างสิ้นเชิง
• ข้อ ง. (Nicotine gum 2 mg PRN): Nicotine gum เป็นผลิตภัณฑ์สารอัลคาลอยด์ประเภท pyridine-pyrrolidine ไม่มีความเกี่ยวข้องกับโครงสร้าง heterocyclic ring ของ benzodiazepines
• ข้อ จ. (Quetiapine 25 mg HS): Quetiapine เป็นอนุพันธ์ dibenzothiazepine ที่มี side chain จับกับตัวรับชนิดอื่นๆ ไม่จัดอยู่ในกลุ่มโครงสร้าง benzodiazepines
📖 Guideline อ้างอิง:
ข้อ 5 (PLE_CC1_Key_Rx20_UBU.md)
📌 จุดจำก่อนสอบ:
• Anxiety/depression: ศึกษากลไก, ข้อบ่งใช้, และผลข้างเคียงที่สำคัญ</t>
        </is>
      </c>
      <c r="K112" s="2" t="n"/>
      <c r="L112" s="2" t="inlineStr">
        <is>
          <t>Anxiety/depression</t>
        </is>
      </c>
      <c r="M112" s="2" t="inlineStr">
        <is>
          <t>Clinic</t>
        </is>
      </c>
      <c r="N112" s="2" t="inlineStr">
        <is>
          <t>ข้อ 5 (PLE_CC1_Key_Rx20_UBU.md)</t>
        </is>
      </c>
      <c r="O112" s="2" t="n"/>
      <c r="P112" s="2" t="n"/>
    </row>
    <row r="113" ht="13.2" customHeight="1" s="49">
      <c r="A113" s="8" t="inlineStr">
        <is>
          <t>111</t>
        </is>
      </c>
      <c r="B113" s="2" t="inlineStr">
        <is>
          <t>ผู้ป่วยจัดเป็น Insomnia ประเภทใด</t>
        </is>
      </c>
      <c r="C113" s="2" t="n"/>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t>
        </is>
      </c>
      <c r="I113" s="8" t="n">
        <v>2</v>
      </c>
      <c r="J113" s="2"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ตามเกณฑ์การวินิจฉัยสากล จึงไม่ถูกต้องที่จะระบุว่าเป็น chronic หรือ long term insomnia
• ข้อ จ. (Long term insomnia with difficulty maintaining sleep</t>
        </is>
      </c>
      <c r="K113" s="2" t="n"/>
      <c r="L113" s="2" t="inlineStr">
        <is>
          <t>Insomnia</t>
        </is>
      </c>
      <c r="M113" s="2" t="inlineStr">
        <is>
          <t>Clinic</t>
        </is>
      </c>
      <c r="N113" s="2" t="inlineStr">
        <is>
          <t>ข้อ 64 (PLE_CC1_Key_Rx20_UBU.md)</t>
        </is>
      </c>
      <c r="O113" s="2" t="n"/>
      <c r="P113" s="2" t="n"/>
    </row>
    <row r="114" ht="13.2" customHeight="1" s="49">
      <c r="A114" s="8" t="inlineStr">
        <is>
          <t>112</t>
        </is>
      </c>
      <c r="B114" s="2" t="inlineStr">
        <is>
          <t>สาเหตุใดเป็นสาเหตุหลักของการนอนไม่หลับมากที่สุด</t>
        </is>
      </c>
      <c r="C114" s="2" t="n"/>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t>
        </is>
      </c>
      <c r="I114" s="8" t="n">
        <v>3</v>
      </c>
      <c r="J114" s="2"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t>
        </is>
      </c>
      <c r="K114" s="2" t="n"/>
      <c r="L114" s="2" t="inlineStr">
        <is>
          <t>Insomnia</t>
        </is>
      </c>
      <c r="M114" s="2" t="inlineStr">
        <is>
          <t>Clinic</t>
        </is>
      </c>
      <c r="N114" s="2" t="inlineStr">
        <is>
          <t>ข้อ 65 (PLE_CC1_Key_Rx20_UBU.md)</t>
        </is>
      </c>
      <c r="O114" s="2" t="n"/>
      <c r="P114" s="2" t="n"/>
    </row>
    <row r="115" ht="13.2" customHeight="1" s="49">
      <c r="A115" s="8" t="inlineStr">
        <is>
          <t>113</t>
        </is>
      </c>
      <c r="B115" s="2" t="inlineStr">
        <is>
          <t>ควรใช้ยาใดในผู้ป่วยรายนี้ มีตาราง Pharmacokinetics ของ Benzodiazepine มาดังนี้</t>
        </is>
      </c>
      <c r="C115" s="2" t="n"/>
      <c r="D115" s="2" t="inlineStr">
        <is>
          <t>Diazepam</t>
        </is>
      </c>
      <c r="E115" s="2" t="inlineStr">
        <is>
          <t>Lorazepam</t>
        </is>
      </c>
      <c r="F115" s="2" t="inlineStr">
        <is>
          <t>Alprazolam</t>
        </is>
      </c>
      <c r="G115" s="2" t="inlineStr">
        <is>
          <t>Triazolam</t>
        </is>
      </c>
      <c r="H115" s="2" t="inlineStr">
        <is>
          <t>Clonazepam</t>
        </is>
      </c>
      <c r="I115" s="8" t="n">
        <v>1</v>
      </c>
      <c r="J115" s="2"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t>
        </is>
      </c>
      <c r="K115" s="2" t="n"/>
      <c r="L115" s="2" t="inlineStr">
        <is>
          <t>Anxiety/depression</t>
        </is>
      </c>
      <c r="M115" s="2" t="inlineStr">
        <is>
          <t>Clinic</t>
        </is>
      </c>
      <c r="N115" s="2" t="inlineStr">
        <is>
          <t>ข้อ 67 (PLE_CC1_Key_Rx20_UBU.md)</t>
        </is>
      </c>
      <c r="O115" s="2" t="n"/>
      <c r="P115" s="2" t="n"/>
    </row>
    <row r="116" ht="13.2" customHeight="1" s="49">
      <c r="A116" s="8" t="inlineStr">
        <is>
          <t>114</t>
        </is>
      </c>
      <c r="B116" s="2" t="inlineStr">
        <is>
          <t>ผู้ป่วยมีโรคซึมเศร้าร่วมด้วย ควรได้รับยาใด เพื่อรักษาอาการนอนไม่หลับและซึมเศร้า</t>
        </is>
      </c>
      <c r="C116" s="2" t="n"/>
      <c r="D116" s="2" t="inlineStr">
        <is>
          <t>Bupropion</t>
        </is>
      </c>
      <c r="E116" s="2" t="inlineStr">
        <is>
          <t>Mirtazapine</t>
        </is>
      </c>
      <c r="F116" s="2" t="inlineStr">
        <is>
          <t>Amitriptyline</t>
        </is>
      </c>
      <c r="G116" s="2" t="inlineStr">
        <is>
          <t>Venlafaxine</t>
        </is>
      </c>
      <c r="H116" s="2" t="inlineStr">
        <is>
          <t>Zolpidem</t>
        </is>
      </c>
      <c r="I116" s="8" t="n">
        <v>2</v>
      </c>
      <c r="J116" s="2"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t>
        </is>
      </c>
      <c r="K116" s="2" t="n"/>
      <c r="L116" s="2" t="inlineStr">
        <is>
          <t>Anxiety/depression</t>
        </is>
      </c>
      <c r="M116" s="2" t="inlineStr">
        <is>
          <t>Clinic</t>
        </is>
      </c>
      <c r="N116" s="2" t="inlineStr">
        <is>
          <t>ข้อ 68 (PLE_CC1_Key_Rx20_UBU.md)</t>
        </is>
      </c>
      <c r="O116" s="2" t="n"/>
      <c r="P116" s="2" t="n"/>
    </row>
    <row r="117" ht="13.2" customHeight="1" s="49">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n"/>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n">
        <v>3</v>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n"/>
      <c r="L117" s="2" t="inlineStr">
        <is>
          <t>Psychiatric</t>
        </is>
      </c>
      <c r="M117" s="2" t="inlineStr">
        <is>
          <t>Clinic</t>
        </is>
      </c>
      <c r="N117" s="2" t="inlineStr">
        <is>
          <t>PLE_CC1_2567_Key ข้อ 18</t>
        </is>
      </c>
      <c r="O117" s="2" t="n"/>
      <c r="P117" s="2" t="n"/>
    </row>
    <row r="118" ht="13.2" customHeight="1" s="49">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n"/>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n">
        <v>2</v>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n"/>
      <c r="L118" s="2" t="inlineStr">
        <is>
          <t>Psychiatric</t>
        </is>
      </c>
      <c r="M118" s="2" t="inlineStr">
        <is>
          <t>Clinic</t>
        </is>
      </c>
      <c r="N118" s="2" t="inlineStr">
        <is>
          <t>PLE_CC1_2567_Key ข้อ 20</t>
        </is>
      </c>
      <c r="O118" s="2" t="n"/>
      <c r="P118" s="2" t="n"/>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13"/>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21.6" customHeight="1" s="49">
      <c r="A3" s="13" t="n">
        <v>1</v>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n"/>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n">
        <v>2</v>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n"/>
      <c r="L3" s="2" t="inlineStr">
        <is>
          <t>Asthma</t>
        </is>
      </c>
      <c r="M3" s="2" t="inlineStr">
        <is>
          <t>1</t>
        </is>
      </c>
      <c r="N3" s="2" t="inlineStr">
        <is>
          <t>Clinic</t>
        </is>
      </c>
      <c r="O3" s="2" t="n"/>
      <c r="P3" s="2" t="n"/>
    </row>
    <row r="4" ht="13.2" customHeight="1" s="49">
      <c r="A4" s="8" t="n">
        <v>2</v>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n"/>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n">
        <v>5</v>
      </c>
      <c r="J4" s="2"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2" t="n"/>
      <c r="L4" s="2" t="inlineStr">
        <is>
          <t>Asthma</t>
        </is>
      </c>
      <c r="M4" s="2" t="inlineStr">
        <is>
          <t>1</t>
        </is>
      </c>
      <c r="N4" s="2" t="inlineStr">
        <is>
          <t>Clinic</t>
        </is>
      </c>
      <c r="O4" s="2" t="n"/>
      <c r="P4" s="2" t="n"/>
    </row>
    <row r="5" ht="13.2" customHeight="1" s="49">
      <c r="A5" s="8" t="n">
        <v>3</v>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n"/>
      <c r="D5" s="2" t="inlineStr">
        <is>
          <t>เดินขึ้นบันได 2 ชั้น</t>
        </is>
      </c>
      <c r="E5" s="2" t="inlineStr">
        <is>
          <t>อากาศร้อน</t>
        </is>
      </c>
      <c r="F5" s="2" t="inlineStr">
        <is>
          <t>ขนแมว</t>
        </is>
      </c>
      <c r="G5" s="2" t="inlineStr">
        <is>
          <t>ฝุ่น</t>
        </is>
      </c>
      <c r="H5" s="2" t="inlineStr">
        <is>
          <t>ควันบุหรี่</t>
        </is>
      </c>
      <c r="I5" s="8" t="n">
        <v>2</v>
      </c>
      <c r="J5" s="2"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2" t="n"/>
      <c r="L5" s="2" t="inlineStr">
        <is>
          <t>Asthma</t>
        </is>
      </c>
      <c r="M5" s="2" t="inlineStr">
        <is>
          <t>2</t>
        </is>
      </c>
      <c r="N5" s="2" t="inlineStr">
        <is>
          <t>Clinic</t>
        </is>
      </c>
      <c r="O5" s="2" t="n"/>
      <c r="P5" s="2" t="n"/>
    </row>
    <row r="6" ht="13.2" customHeight="1" s="49">
      <c r="A6" s="8" t="n">
        <v>4</v>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n"/>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n">
        <v>3</v>
      </c>
      <c r="J6" s="2"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2" t="n"/>
      <c r="L6" s="2" t="inlineStr">
        <is>
          <t>Asthma</t>
        </is>
      </c>
      <c r="M6" s="2" t="inlineStr">
        <is>
          <t>3</t>
        </is>
      </c>
      <c r="N6" s="2" t="inlineStr">
        <is>
          <t>Clinic</t>
        </is>
      </c>
      <c r="O6" s="2" t="n"/>
      <c r="P6" s="2" t="n"/>
    </row>
    <row r="7" ht="13.2" customHeight="1" s="49">
      <c r="A7" s="8" t="n">
        <v>5</v>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n"/>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n">
        <v>4</v>
      </c>
      <c r="J7" s="2"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2" t="n"/>
      <c r="L7" s="2" t="inlineStr">
        <is>
          <t>Asthma</t>
        </is>
      </c>
      <c r="M7" s="2" t="inlineStr">
        <is>
          <t>4</t>
        </is>
      </c>
      <c r="N7" s="2" t="inlineStr">
        <is>
          <t>Clinic</t>
        </is>
      </c>
      <c r="O7" s="2" t="n"/>
      <c r="P7" s="2" t="n"/>
    </row>
    <row r="8" ht="13.2" customHeight="1" s="49">
      <c r="A8" s="8" t="n">
        <v>6</v>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n"/>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n">
        <v>3</v>
      </c>
      <c r="J8" s="2"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2" t="n"/>
      <c r="L8" s="2" t="inlineStr">
        <is>
          <t>Asthma</t>
        </is>
      </c>
      <c r="M8" s="2" t="inlineStr">
        <is>
          <t>5</t>
        </is>
      </c>
      <c r="N8" s="2" t="inlineStr">
        <is>
          <t>Clinic</t>
        </is>
      </c>
      <c r="O8" s="2" t="n"/>
      <c r="P8" s="2" t="n"/>
    </row>
    <row r="9" ht="13.2" customHeight="1" s="49">
      <c r="A9" s="8" t="n">
        <v>7</v>
      </c>
      <c r="B9" s="2" t="inlineStr">
        <is>
          <t>การใช้น้ำกลั้วคอแล้วบ้วนทิ้งหลังพ่นยา steroid ป้องกันผลข้างเคียงใดได้มากที่สุด</t>
        </is>
      </c>
      <c r="C9" s="2" t="n"/>
      <c r="D9" s="2" t="inlineStr">
        <is>
          <t>Sore throat</t>
        </is>
      </c>
      <c r="E9" s="2" t="inlineStr">
        <is>
          <t>Pharyngitis</t>
        </is>
      </c>
      <c r="F9" s="2" t="inlineStr">
        <is>
          <t>Metallic taste</t>
        </is>
      </c>
      <c r="G9" s="2" t="inlineStr">
        <is>
          <t>Gingivitis</t>
        </is>
      </c>
      <c r="H9" s="2" t="inlineStr">
        <is>
          <t>Oral thrush</t>
        </is>
      </c>
      <c r="I9" s="8" t="n">
        <v>5</v>
      </c>
      <c r="J9" s="2"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2" t="n"/>
      <c r="L9" s="2" t="inlineStr">
        <is>
          <t>Asthma</t>
        </is>
      </c>
      <c r="M9" s="2" t="inlineStr">
        <is>
          <t>6</t>
        </is>
      </c>
      <c r="N9" s="2" t="inlineStr">
        <is>
          <t>Clinic</t>
        </is>
      </c>
      <c r="O9" s="2" t="n"/>
      <c r="P9" s="2" t="n"/>
    </row>
    <row r="10" ht="13.2" customHeight="1" s="49">
      <c r="A10" s="8" t="n">
        <v>8</v>
      </c>
      <c r="B10" s="2" t="inlineStr">
        <is>
          <t>ยาใดต่อไปนี้ไม่เกิดปฏิกิริยาเมื่อรับประทานร่วมกับ theophylline</t>
        </is>
      </c>
      <c r="C10" s="2" t="n"/>
      <c r="D10" s="2" t="inlineStr">
        <is>
          <t>Ciprofloxacin</t>
        </is>
      </c>
      <c r="E10" s="2" t="inlineStr">
        <is>
          <t>Fluvoxamine</t>
        </is>
      </c>
      <c r="F10" s="2" t="inlineStr">
        <is>
          <t>Cimetidine</t>
        </is>
      </c>
      <c r="G10" s="2" t="inlineStr">
        <is>
          <t>Amoxicillin</t>
        </is>
      </c>
      <c r="H10" s="2" t="inlineStr">
        <is>
          <t>Rifampicin</t>
        </is>
      </c>
      <c r="I10" s="8" t="n">
        <v>4</v>
      </c>
      <c r="J10" s="2"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2" t="n"/>
      <c r="L10" s="2" t="inlineStr">
        <is>
          <t>Asthma</t>
        </is>
      </c>
      <c r="M10" s="2" t="inlineStr">
        <is>
          <t>7</t>
        </is>
      </c>
      <c r="N10" s="2" t="inlineStr">
        <is>
          <t>Clinic</t>
        </is>
      </c>
      <c r="O10" s="2" t="n"/>
      <c r="P10" s="2" t="n"/>
    </row>
    <row r="11" ht="13.2" customHeight="1" s="49">
      <c r="A11" s="8" t="n">
        <v>9</v>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n"/>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n">
        <v>5</v>
      </c>
      <c r="J11" s="2" t="inlineStr">
        <is>
          <t>✅ คำตอบที่ถูกต้อง: ข้อ จ. ถูกทุกข้อ
💡 Background:
การบริบาลเภสัชกรรมในโรคระบบหายใจ (Asthma) ตามแนวทางเวชปฏิบัติ GINA และ GOLD Guidelines
🎯 ทำไมข้อนี้ถึงถูก:
ถูกทุกข้อ เป็นทางเลือกที่ถูกต้องและสอดคล้องกับแนวทางการรักษามาตรฐาน
🔍 ข้ออื่นผิดเพราะอะไร:
• ข้อ ก. (ความเย็น): ความเย็นเป็นตัวกระตุ้นทางกายภาพ (physical trigger) แต่ยังไม่ใช่คำตอบที่สมบูรณ์ที่สุดเนื่องจากควันบุหรี่และการออกกำลังกายก็เป็นตัวกระตุ้นที่สำคัญเช่นกัน
• ข้อ ข. (ควันบุหรี่): ควันบุหรี่เป็นสารระคายเคือง (irritant trigger) ต่อเยื่อบุหลอดลม แต่ยังมีปัจจัยกระตุ้นสำคัญอื่นๆ ร่วมด้วยในตัวเลือก
• ข้อ ค. (การออกกำลังกาย): การออกกำลังกายทำให้เกิด hyperventilation และทางเดินหายใจแห้งเย็น (EIB) แต่ยังไม่ใช่คำตอบที่ครอบคลุมปัจจัยทั้งหมด
• ข้อ ง. (กรรมพันธุ์): กรรมพันธุ์ (genetics) เป็นปัจจัยเสี่ยงภายในของโฮสต์ (host predisposition) ร่วมกับสิ่งกระตุ้นจากสิ่งแวดล้อมที่ทำให้เกิดอาการกำเริบ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1" s="2" t="n"/>
      <c r="L11" s="2" t="inlineStr">
        <is>
          <t>Asthma</t>
        </is>
      </c>
      <c r="M11" s="2" t="inlineStr">
        <is>
          <t>8</t>
        </is>
      </c>
      <c r="N11" s="2" t="inlineStr">
        <is>
          <t>Clinic</t>
        </is>
      </c>
      <c r="O11" s="2" t="n"/>
      <c r="P11" s="2" t="n"/>
    </row>
    <row r="12" ht="13.2" customHeight="1" s="49">
      <c r="A12" s="8" t="n">
        <v>10</v>
      </c>
      <c r="B12" s="2" t="inlineStr">
        <is>
          <t>ลักษณะอาการของผู้ที่เป็นโรคหอบหืด คือ</t>
        </is>
      </c>
      <c r="C12" s="2" t="n"/>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n">
        <v>1</v>
      </c>
      <c r="J12" s="2"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2" t="n"/>
      <c r="L12" s="2" t="inlineStr">
        <is>
          <t>Asthma</t>
        </is>
      </c>
      <c r="M12" s="2" t="inlineStr">
        <is>
          <t>9</t>
        </is>
      </c>
      <c r="N12" s="2" t="inlineStr">
        <is>
          <t>Clinic</t>
        </is>
      </c>
      <c r="O12" s="2" t="n"/>
      <c r="P12" s="2" t="n"/>
    </row>
    <row r="13" ht="13.2" customHeight="1" s="49">
      <c r="A13" s="8" t="n">
        <v>11</v>
      </c>
      <c r="B13" s="2" t="inlineStr">
        <is>
          <t>พยาธิสภาพของหลอดลมในผู้ป่วยที่เป็นโรคหอบหืด ได้แก่</t>
        </is>
      </c>
      <c r="C13" s="2" t="n"/>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n">
        <v>3</v>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2" t="n"/>
      <c r="L13" s="2" t="inlineStr">
        <is>
          <t>Asthma</t>
        </is>
      </c>
      <c r="M13" s="2" t="inlineStr">
        <is>
          <t>10</t>
        </is>
      </c>
      <c r="N13" s="2" t="inlineStr">
        <is>
          <t>Clinic</t>
        </is>
      </c>
      <c r="O13" s="2" t="n"/>
      <c r="P13" s="2" t="n"/>
    </row>
    <row r="14" ht="13.2" customHeight="1" s="49">
      <c r="A14" s="8" t="n">
        <v>12</v>
      </c>
      <c r="B14" s="2" t="inlineStr">
        <is>
          <t>ข้อใดเป็นกลไกที่ถูกต้องของการเกิดโรคหอบหืด</t>
        </is>
      </c>
      <c r="C14" s="2" t="n"/>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n">
        <v>3</v>
      </c>
      <c r="J14" s="2"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2" t="n"/>
      <c r="L14" s="2" t="inlineStr">
        <is>
          <t>Asthma</t>
        </is>
      </c>
      <c r="M14" s="2" t="inlineStr">
        <is>
          <t>11</t>
        </is>
      </c>
      <c r="N14" s="2" t="inlineStr">
        <is>
          <t>Clinic</t>
        </is>
      </c>
      <c r="O14" s="2" t="n"/>
      <c r="P14" s="2" t="n"/>
    </row>
    <row r="15" ht="13.2" customHeight="1" s="49">
      <c r="A15" s="8" t="n">
        <v>13</v>
      </c>
      <c r="B15" s="2" t="inlineStr">
        <is>
          <t>ท่านจะแนะนำการใช้ยาพ่น beclomethasone inhaler ให้แก่ นาง ก อย่างไรบ้าง</t>
        </is>
      </c>
      <c r="C15" s="2" t="n"/>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n">
        <v>1</v>
      </c>
      <c r="J15" s="2"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2" t="n"/>
      <c r="L15" s="2" t="inlineStr">
        <is>
          <t>Asthma</t>
        </is>
      </c>
      <c r="M15" s="2" t="inlineStr">
        <is>
          <t>12</t>
        </is>
      </c>
      <c r="N15" s="2" t="inlineStr">
        <is>
          <t>Clinic</t>
        </is>
      </c>
      <c r="O15" s="2" t="n"/>
      <c r="P15" s="2" t="n"/>
    </row>
    <row r="16" ht="13.2" customHeight="1" s="49">
      <c r="A16" s="8" t="n">
        <v>14</v>
      </c>
      <c r="B16" s="2" t="inlineStr">
        <is>
          <t>อาการข้างเคียงที่อาจเกิดขึ้นจากการใช้ยาพ่น beclomethasone inhaler ได้แก่</t>
        </is>
      </c>
      <c r="C16" s="2" t="n"/>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n">
        <v>1</v>
      </c>
      <c r="J16" s="2"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2" t="n"/>
      <c r="L16" s="2" t="inlineStr">
        <is>
          <t>Asthma</t>
        </is>
      </c>
      <c r="M16" s="2" t="inlineStr">
        <is>
          <t>13</t>
        </is>
      </c>
      <c r="N16" s="2" t="inlineStr">
        <is>
          <t>Clinic</t>
        </is>
      </c>
      <c r="O16" s="2" t="n"/>
      <c r="P16" s="2" t="n"/>
    </row>
    <row r="17" ht="13.2" customHeight="1" s="49">
      <c r="A17" s="8" t="n">
        <v>15</v>
      </c>
      <c r="B17" s="2" t="inlineStr">
        <is>
          <t>ยาในกลุ่มใดต่อไปนี้ใช้เป็นยาสำหรับควบคุมอาการหอบหืด</t>
        </is>
      </c>
      <c r="C17" s="2" t="n"/>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n">
        <v>2</v>
      </c>
      <c r="J17" s="2"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2" t="n"/>
      <c r="L17" s="2" t="inlineStr">
        <is>
          <t>Asthma</t>
        </is>
      </c>
      <c r="M17" s="2" t="inlineStr">
        <is>
          <t>14</t>
        </is>
      </c>
      <c r="N17" s="2" t="inlineStr">
        <is>
          <t>Clinic</t>
        </is>
      </c>
      <c r="O17" s="2" t="n"/>
      <c r="P17" s="2" t="n"/>
    </row>
    <row r="18" ht="13.2" customHeight="1" s="49">
      <c r="A18" s="8" t="n">
        <v>16</v>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n"/>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n">
        <v>2</v>
      </c>
      <c r="J18" s="2"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2" t="n"/>
      <c r="L18" s="2" t="inlineStr">
        <is>
          <t>Asthma</t>
        </is>
      </c>
      <c r="M18" s="2" t="inlineStr">
        <is>
          <t>15</t>
        </is>
      </c>
      <c r="N18" s="2" t="inlineStr">
        <is>
          <t>Clinic</t>
        </is>
      </c>
      <c r="O18" s="2" t="n"/>
      <c r="P18" s="2" t="n"/>
    </row>
    <row r="19" ht="13.2" customHeight="1" s="49">
      <c r="A19" s="8" t="n">
        <v>17</v>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n"/>
      <c r="D19" s="2" t="inlineStr">
        <is>
          <t>CK</t>
        </is>
      </c>
      <c r="E19" s="2" t="inlineStr">
        <is>
          <t>MCHC</t>
        </is>
      </c>
      <c r="F19" s="2" t="inlineStr">
        <is>
          <t>GFR</t>
        </is>
      </c>
      <c r="G19" s="2" t="inlineStr">
        <is>
          <t>PaO2</t>
        </is>
      </c>
      <c r="H19" s="2" t="inlineStr">
        <is>
          <t>PEF</t>
        </is>
      </c>
      <c r="I19" s="8" t="n">
        <v>5</v>
      </c>
      <c r="J19" s="2"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2" t="n"/>
      <c r="L19" s="2" t="inlineStr">
        <is>
          <t>Asthma</t>
        </is>
      </c>
      <c r="M19" s="2" t="inlineStr">
        <is>
          <t>16</t>
        </is>
      </c>
      <c r="N19" s="2" t="inlineStr">
        <is>
          <t>Clinic</t>
        </is>
      </c>
      <c r="O19" s="2" t="n"/>
      <c r="P19" s="2" t="n"/>
    </row>
    <row r="20" ht="13.2" customHeight="1" s="49">
      <c r="A20" s="8" t="n">
        <v>18</v>
      </c>
      <c r="B20" s="2" t="inlineStr">
        <is>
          <t>ข้อใดคือข้อดีจากการใช้ยา beta 2 - selective agonist</t>
        </is>
      </c>
      <c r="C20" s="2" t="n"/>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n">
        <v>2</v>
      </c>
      <c r="J20" s="2"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2" t="n"/>
      <c r="L20" s="2" t="inlineStr">
        <is>
          <t>Asthma</t>
        </is>
      </c>
      <c r="M20" s="2" t="inlineStr">
        <is>
          <t>17</t>
        </is>
      </c>
      <c r="N20" s="2" t="inlineStr">
        <is>
          <t>Clinic</t>
        </is>
      </c>
      <c r="O20" s="2" t="n"/>
      <c r="P20" s="2" t="n"/>
    </row>
    <row r="21" ht="13.2" customHeight="1" s="49">
      <c r="A21" s="8" t="n">
        <v>19</v>
      </c>
      <c r="B21" s="2" t="inlineStr">
        <is>
          <t>ข้อใดคือคำแนะนำการใช้ยา salbutamol inhaler ในผู้ป่วยรายนี้</t>
        </is>
      </c>
      <c r="C21" s="2" t="n"/>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n">
        <v>2</v>
      </c>
      <c r="J21" s="2"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2" t="n"/>
      <c r="L21" s="2" t="inlineStr">
        <is>
          <t>Asthma</t>
        </is>
      </c>
      <c r="M21" s="2" t="inlineStr">
        <is>
          <t>18</t>
        </is>
      </c>
      <c r="N21" s="2" t="inlineStr">
        <is>
          <t>Clinic</t>
        </is>
      </c>
      <c r="O21" s="2" t="n"/>
      <c r="P21" s="2" t="n"/>
    </row>
    <row r="22" ht="13.2" customHeight="1" s="49">
      <c r="A22" s="8" t="n">
        <v>20</v>
      </c>
      <c r="B22" s="2" t="inlineStr">
        <is>
          <t>ถ้าเภสัชกรต้องการสืบค้นแนวทางการรักษาโรคหอบหืดจะค้นจากแหล่งใด</t>
        </is>
      </c>
      <c r="C22" s="2" t="n"/>
      <c r="D22" s="2" t="inlineStr">
        <is>
          <t>JNC 7</t>
        </is>
      </c>
      <c r="E22" s="2" t="inlineStr">
        <is>
          <t>GINA</t>
        </is>
      </c>
      <c r="F22" s="2" t="inlineStr">
        <is>
          <t>GOLD</t>
        </is>
      </c>
      <c r="G22" s="2" t="inlineStr">
        <is>
          <t>NCEP III</t>
        </is>
      </c>
      <c r="H22" s="2" t="inlineStr">
        <is>
          <t>Stanford</t>
        </is>
      </c>
      <c r="I22" s="8" t="n">
        <v>2</v>
      </c>
      <c r="J22" s="2"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2" t="n"/>
      <c r="L22" s="2" t="inlineStr">
        <is>
          <t>Asthma</t>
        </is>
      </c>
      <c r="M22" s="2" t="inlineStr">
        <is>
          <t>19</t>
        </is>
      </c>
      <c r="N22" s="2" t="inlineStr">
        <is>
          <t>Clinic</t>
        </is>
      </c>
      <c r="O22" s="2" t="n"/>
      <c r="P22" s="2" t="n"/>
    </row>
    <row r="23" ht="13.2" customHeight="1" s="49">
      <c r="A23" s="8" t="n">
        <v>21</v>
      </c>
      <c r="B23" s="2" t="inlineStr">
        <is>
          <t>ข้อใดกล่าวถูกต้องเกี่ยวกับวิธีการเก็บรักษายา salbutamol MDI</t>
        </is>
      </c>
      <c r="C23" s="2" t="n"/>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n">
        <v>1</v>
      </c>
      <c r="J23" s="2"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2" t="n"/>
      <c r="L23" s="2" t="inlineStr">
        <is>
          <t>Asthma</t>
        </is>
      </c>
      <c r="M23" s="2" t="inlineStr">
        <is>
          <t>20</t>
        </is>
      </c>
      <c r="N23" s="2" t="inlineStr">
        <is>
          <t>Clinic</t>
        </is>
      </c>
      <c r="O23" s="2" t="n"/>
      <c r="P23" s="2" t="n"/>
    </row>
    <row r="24" ht="13.2" customHeight="1" s="49">
      <c r="A24" s="8" t="n">
        <v>22</v>
      </c>
      <c r="B24" s="2" t="inlineStr">
        <is>
          <t>ผู้ป่วยใช้ยาแล้วเกิดคราบฝ้าขาวที่ลิ้น ซึ่งเป็นผลจากการใช้ยาในข้อใด</t>
        </is>
      </c>
      <c r="C24" s="2" t="n"/>
      <c r="D24" s="2" t="inlineStr">
        <is>
          <t>Salbutamol inhaler</t>
        </is>
      </c>
      <c r="E24" s="2" t="inlineStr">
        <is>
          <t>Budesonide inhaler</t>
        </is>
      </c>
      <c r="F24" s="2" t="inlineStr">
        <is>
          <t>Amoxicillin</t>
        </is>
      </c>
      <c r="G24" s="2" t="inlineStr">
        <is>
          <t>Loratadine</t>
        </is>
      </c>
      <c r="H24" s="2" t="inlineStr">
        <is>
          <t>Salbutamol syrup</t>
        </is>
      </c>
      <c r="I24" s="8" t="n">
        <v>2</v>
      </c>
      <c r="J24" s="2"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2" t="n"/>
      <c r="L24" s="2" t="inlineStr">
        <is>
          <t>Asthma</t>
        </is>
      </c>
      <c r="M24" s="2" t="inlineStr">
        <is>
          <t>21</t>
        </is>
      </c>
      <c r="N24" s="2" t="inlineStr">
        <is>
          <t>Clinic</t>
        </is>
      </c>
      <c r="O24" s="2" t="n"/>
      <c r="P24" s="2" t="n"/>
    </row>
    <row r="25" ht="13.2" customHeight="1" s="49">
      <c r="A25" s="8" t="n">
        <v>23</v>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n"/>
      <c r="D25" s="2" t="inlineStr">
        <is>
          <t>Bronchoconstriction</t>
        </is>
      </c>
      <c r="E25" s="2" t="inlineStr">
        <is>
          <t>Hypokalemia</t>
        </is>
      </c>
      <c r="F25" s="2" t="inlineStr">
        <is>
          <t>Constipation</t>
        </is>
      </c>
      <c r="G25" s="2" t="inlineStr">
        <is>
          <t>Blurred vision</t>
        </is>
      </c>
      <c r="H25" s="2" t="inlineStr">
        <is>
          <t>Hypotension</t>
        </is>
      </c>
      <c r="I25" s="8" t="n">
        <v>2</v>
      </c>
      <c r="J25" s="2"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2" t="n"/>
      <c r="L25" s="2" t="inlineStr">
        <is>
          <t>Asthma</t>
        </is>
      </c>
      <c r="M25" s="2" t="inlineStr">
        <is>
          <t>22</t>
        </is>
      </c>
      <c r="N25" s="2" t="inlineStr">
        <is>
          <t>Clinic</t>
        </is>
      </c>
      <c r="O25" s="2" t="n"/>
      <c r="P25" s="2" t="n"/>
    </row>
    <row r="26" ht="13.2" customHeight="1" s="49">
      <c r="A26" s="8" t="n">
        <v>24</v>
      </c>
      <c r="B26" s="2" t="inlineStr">
        <is>
          <t>ข้อใดไม่ใช่ปัจจัยเสี่ยงต่อการเกิด COPD</t>
        </is>
      </c>
      <c r="C26" s="2" t="n"/>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n">
        <v>5</v>
      </c>
      <c r="J26" s="2"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2" t="n"/>
      <c r="L26" s="2" t="inlineStr">
        <is>
          <t>Asthma</t>
        </is>
      </c>
      <c r="M26" s="2" t="inlineStr">
        <is>
          <t>23</t>
        </is>
      </c>
      <c r="N26" s="2" t="inlineStr">
        <is>
          <t>Clinic</t>
        </is>
      </c>
      <c r="O26" s="2" t="n"/>
      <c r="P26" s="2" t="n"/>
    </row>
    <row r="27" ht="13.2" customHeight="1" s="49">
      <c r="A27" s="8" t="n">
        <v>25</v>
      </c>
      <c r="B27" s="2" t="inlineStr">
        <is>
          <t>ข้อใดต่อไปนี้กล่าวถูก</t>
        </is>
      </c>
      <c r="C27" s="2" t="n"/>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n">
        <v>3</v>
      </c>
      <c r="J27" s="2"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2" t="n"/>
      <c r="L27" s="2" t="inlineStr">
        <is>
          <t>Asthma</t>
        </is>
      </c>
      <c r="M27" s="2" t="inlineStr">
        <is>
          <t>24</t>
        </is>
      </c>
      <c r="N27" s="2" t="inlineStr">
        <is>
          <t>Clinic</t>
        </is>
      </c>
      <c r="O27" s="2" t="n"/>
      <c r="P27" s="2" t="n"/>
    </row>
    <row r="28" ht="13.2" customHeight="1" s="49">
      <c r="A28" s="8" t="n">
        <v>26</v>
      </c>
      <c r="B28" s="2" t="inlineStr">
        <is>
          <t>เครื่องมือใดต่อไปนี้ใช้ตรวจสมรรถภาพปอด เพื่อใช้ในการวินิจฉัยโรค COPD</t>
        </is>
      </c>
      <c r="C28" s="2" t="n"/>
      <c r="D28" s="2" t="inlineStr">
        <is>
          <t>Peak flow meter</t>
        </is>
      </c>
      <c r="E28" s="2" t="inlineStr">
        <is>
          <t>Computed tomography</t>
        </is>
      </c>
      <c r="F28" s="2" t="inlineStr">
        <is>
          <t>Spirometer</t>
        </is>
      </c>
      <c r="G28" s="2" t="inlineStr">
        <is>
          <t>Chest x-ray</t>
        </is>
      </c>
      <c r="H28" s="2" t="inlineStr">
        <is>
          <t>MRI</t>
        </is>
      </c>
      <c r="I28" s="8" t="n">
        <v>3</v>
      </c>
      <c r="J28" s="2"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2" t="n"/>
      <c r="L28" s="2" t="inlineStr">
        <is>
          <t>COPD</t>
        </is>
      </c>
      <c r="M28" s="2" t="inlineStr">
        <is>
          <t>25</t>
        </is>
      </c>
      <c r="N28" s="2" t="inlineStr">
        <is>
          <t>Clinic</t>
        </is>
      </c>
      <c r="O28" s="2" t="n"/>
      <c r="P28" s="2" t="n"/>
    </row>
    <row r="29" ht="13.2" customHeight="1" s="49">
      <c r="A29" s="8" t="n">
        <v>27</v>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n"/>
      <c r="D29" s="2" t="inlineStr">
        <is>
          <t>Hydroxyzine</t>
        </is>
      </c>
      <c r="E29" s="2" t="inlineStr">
        <is>
          <t>Ephedrine Intranasal</t>
        </is>
      </c>
      <c r="F29" s="2" t="inlineStr">
        <is>
          <t>Prednisolone</t>
        </is>
      </c>
      <c r="G29" s="2" t="inlineStr">
        <is>
          <t>Pseudoephedrine</t>
        </is>
      </c>
      <c r="H29" s="2" t="inlineStr">
        <is>
          <t>Loratadine + pseudoephedrine</t>
        </is>
      </c>
      <c r="I29" s="8" t="n">
        <v>5</v>
      </c>
      <c r="J29" s="2"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2" t="n"/>
      <c r="L29" s="2" t="inlineStr">
        <is>
          <t>Asthma</t>
        </is>
      </c>
      <c r="M29" s="2" t="inlineStr">
        <is>
          <t>26</t>
        </is>
      </c>
      <c r="N29" s="2" t="inlineStr">
        <is>
          <t>Clinic</t>
        </is>
      </c>
      <c r="O29" s="2" t="n"/>
      <c r="P29" s="2" t="n"/>
    </row>
    <row r="30" ht="13.2" customHeight="1" s="49">
      <c r="A30" s="8" t="n">
        <v>28</v>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n"/>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n">
        <v>3</v>
      </c>
      <c r="J30" s="2"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2" t="n"/>
      <c r="L30" s="2" t="inlineStr">
        <is>
          <t>Asthma</t>
        </is>
      </c>
      <c r="M30" s="2" t="inlineStr">
        <is>
          <t>27</t>
        </is>
      </c>
      <c r="N30" s="2" t="inlineStr">
        <is>
          <t>Clinic</t>
        </is>
      </c>
      <c r="O30" s="2" t="n"/>
      <c r="P30" s="2" t="n"/>
    </row>
    <row r="31" ht="13.2" customHeight="1" s="49">
      <c r="A31" s="8" t="n">
        <v>29</v>
      </c>
      <c r="B31" s="2" t="inlineStr">
        <is>
          <t>ข้อใดเป็นกลไกการออกฤทธิ์ของยา prednisolone</t>
        </is>
      </c>
      <c r="C31" s="2" t="n"/>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n">
        <v>3</v>
      </c>
      <c r="J31" s="2"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2" t="n"/>
      <c r="L31" s="2" t="inlineStr">
        <is>
          <t>Asthma</t>
        </is>
      </c>
      <c r="M31" s="2" t="inlineStr">
        <is>
          <t>28</t>
        </is>
      </c>
      <c r="N31" s="2" t="inlineStr">
        <is>
          <t>Clinic</t>
        </is>
      </c>
      <c r="O31" s="2" t="n"/>
      <c r="P31" s="2" t="n"/>
    </row>
    <row r="32" ht="13.2" customHeight="1" s="49">
      <c r="A32" s="8" t="n">
        <v>30</v>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n"/>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n">
        <v>5</v>
      </c>
      <c r="J32" s="2"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2" t="n"/>
      <c r="L32" s="2" t="inlineStr">
        <is>
          <t>Asthma</t>
        </is>
      </c>
      <c r="M32" s="2" t="inlineStr">
        <is>
          <t>29</t>
        </is>
      </c>
      <c r="N32" s="2" t="inlineStr">
        <is>
          <t>Clinic</t>
        </is>
      </c>
      <c r="O32" s="2" t="n"/>
      <c r="P32" s="2" t="n"/>
    </row>
    <row r="33" ht="13.2" customHeight="1" s="49">
      <c r="A33" s="8" t="n">
        <v>31</v>
      </c>
      <c r="B33" s="2" t="inlineStr">
        <is>
          <t>ผลทางห้องปฏิบัติการที่แสดงว่าผู้ป่วยเป็นโรคหอบหืด คือ</t>
        </is>
      </c>
      <c r="C33" s="2" t="n"/>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n">
        <v>1</v>
      </c>
      <c r="J33" s="2"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2" t="n"/>
      <c r="L33" s="2" t="inlineStr">
        <is>
          <t>Asthma</t>
        </is>
      </c>
      <c r="M33" s="2" t="inlineStr">
        <is>
          <t>30</t>
        </is>
      </c>
      <c r="N33" s="2" t="inlineStr">
        <is>
          <t>Clinic</t>
        </is>
      </c>
      <c r="O33" s="2" t="n"/>
      <c r="P33" s="2" t="n"/>
    </row>
    <row r="34" ht="13.2" customHeight="1" s="49">
      <c r="A34" s="8" t="n">
        <v>32</v>
      </c>
      <c r="B34" s="2" t="inlineStr">
        <is>
          <t>เราควรแนะนำผู้ป่วยเมื่อมีการใช้ยาพ่น Budecort อย่างไร</t>
        </is>
      </c>
      <c r="C34" s="2" t="n"/>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n">
        <v>4</v>
      </c>
      <c r="J34" s="2"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2" t="n"/>
      <c r="L34" s="2" t="inlineStr">
        <is>
          <t>Asthma</t>
        </is>
      </c>
      <c r="M34" s="2" t="inlineStr">
        <is>
          <t>31</t>
        </is>
      </c>
      <c r="N34" s="2" t="inlineStr">
        <is>
          <t>Clinic</t>
        </is>
      </c>
      <c r="O34" s="2" t="n"/>
      <c r="P34" s="2" t="n"/>
    </row>
    <row r="35" ht="13.2" customHeight="1" s="49">
      <c r="A35" s="8" t="n">
        <v>33</v>
      </c>
      <c r="B35" s="2" t="inlineStr">
        <is>
          <t>เกี่ยวกับ Ventolin ข้อใดผิด</t>
        </is>
      </c>
      <c r="C35" s="2" t="n"/>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n">
        <v>3</v>
      </c>
      <c r="J35" s="2"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2" t="n"/>
      <c r="L35" s="2" t="inlineStr">
        <is>
          <t>Asthma</t>
        </is>
      </c>
      <c r="M35" s="2" t="inlineStr">
        <is>
          <t>32</t>
        </is>
      </c>
      <c r="N35" s="2" t="inlineStr">
        <is>
          <t>Clinic</t>
        </is>
      </c>
      <c r="O35" s="2" t="n"/>
      <c r="P35" s="2" t="n"/>
    </row>
    <row r="36" ht="13.2" customHeight="1" s="49">
      <c r="A36" s="8" t="n">
        <v>34</v>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n"/>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n">
        <v>4</v>
      </c>
      <c r="J36" s="2"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2" t="n"/>
      <c r="L36" s="2" t="inlineStr">
        <is>
          <t>Asthma</t>
        </is>
      </c>
      <c r="M36" s="2" t="inlineStr">
        <is>
          <t>33</t>
        </is>
      </c>
      <c r="N36" s="2" t="inlineStr">
        <is>
          <t>Clinic</t>
        </is>
      </c>
      <c r="O36" s="2" t="n"/>
      <c r="P36" s="2" t="n"/>
    </row>
    <row r="37" ht="13.2" customHeight="1" s="49">
      <c r="A37" s="8" t="n">
        <v>35</v>
      </c>
      <c r="B37" s="2" t="inlineStr">
        <is>
          <t>เกี่ยวกับยา theophylline ข้อใดไม่ถูกต้อง</t>
        </is>
      </c>
      <c r="C37" s="2" t="n"/>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n">
        <v>4</v>
      </c>
      <c r="J37" s="2"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2" t="n"/>
      <c r="L37" s="2" t="inlineStr">
        <is>
          <t>Asthma</t>
        </is>
      </c>
      <c r="M37" s="2" t="inlineStr">
        <is>
          <t>34</t>
        </is>
      </c>
      <c r="N37" s="2" t="inlineStr">
        <is>
          <t>Clinic</t>
        </is>
      </c>
      <c r="O37" s="2" t="n"/>
      <c r="P37" s="2" t="n"/>
    </row>
    <row r="38" ht="13.2" customHeight="1" s="49">
      <c r="A38" s="8" t="n">
        <v>36</v>
      </c>
      <c r="B38" s="2" t="inlineStr">
        <is>
          <t>ยาเหล่านี้มีข้อบ่งใช้สำหรับควบคุมอาการของโรคหอบหืด ยกเว้น</t>
        </is>
      </c>
      <c r="C38" s="2" t="n"/>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n">
        <v>5</v>
      </c>
      <c r="J38" s="2"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2" t="n"/>
      <c r="L38" s="2" t="inlineStr">
        <is>
          <t>Asthma</t>
        </is>
      </c>
      <c r="M38" s="2" t="inlineStr">
        <is>
          <t>35</t>
        </is>
      </c>
      <c r="N38" s="2" t="inlineStr">
        <is>
          <t>Clinic</t>
        </is>
      </c>
      <c r="O38" s="2" t="n"/>
      <c r="P38" s="2" t="n"/>
    </row>
    <row r="39" ht="13.2" customHeight="1" s="49">
      <c r="A39" s="8" t="n">
        <v>37</v>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n"/>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n">
        <v>2</v>
      </c>
      <c r="J39" s="2"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2" t="n"/>
      <c r="L39" s="2" t="inlineStr">
        <is>
          <t>Asthma</t>
        </is>
      </c>
      <c r="M39" s="2" t="inlineStr">
        <is>
          <t>36</t>
        </is>
      </c>
      <c r="N39" s="2" t="inlineStr">
        <is>
          <t>Clinic</t>
        </is>
      </c>
      <c r="O39" s="2" t="n"/>
      <c r="P39" s="2" t="n"/>
    </row>
    <row r="40" ht="13.2" customHeight="1" s="49">
      <c r="A40" s="8" t="n">
        <v>38</v>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n"/>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n">
        <v>4</v>
      </c>
      <c r="J40" s="2"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2" t="n"/>
      <c r="L40" s="2" t="inlineStr">
        <is>
          <t>Asthma</t>
        </is>
      </c>
      <c r="M40" s="2" t="inlineStr">
        <is>
          <t>37</t>
        </is>
      </c>
      <c r="N40" s="2" t="inlineStr">
        <is>
          <t>Clinic</t>
        </is>
      </c>
      <c r="O40" s="2" t="n"/>
      <c r="P40" s="2" t="n"/>
    </row>
    <row r="41" ht="13.2" customHeight="1" s="49">
      <c r="A41" s="8" t="n">
        <v>39</v>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n"/>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n">
        <v>1</v>
      </c>
      <c r="J41" s="2"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2" t="n"/>
      <c r="L41" s="2" t="inlineStr">
        <is>
          <t>Asthma</t>
        </is>
      </c>
      <c r="M41" s="2" t="inlineStr">
        <is>
          <t>38</t>
        </is>
      </c>
      <c r="N41" s="2" t="inlineStr">
        <is>
          <t>Clinic</t>
        </is>
      </c>
      <c r="O41" s="2" t="n"/>
      <c r="P41" s="2" t="n"/>
    </row>
    <row r="42" ht="13.2" customHeight="1" s="49">
      <c r="A42" s="8" t="n">
        <v>40</v>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n"/>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n">
        <v>1</v>
      </c>
      <c r="J42" s="2"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2" t="n"/>
      <c r="L42" s="2" t="inlineStr">
        <is>
          <t>Asthma</t>
        </is>
      </c>
      <c r="M42" s="2" t="inlineStr">
        <is>
          <t>39</t>
        </is>
      </c>
      <c r="N42" s="2" t="inlineStr">
        <is>
          <t>Clinic</t>
        </is>
      </c>
      <c r="O42" s="2" t="n"/>
      <c r="P42" s="2" t="n"/>
    </row>
    <row r="43" ht="13.2" customHeight="1" s="49">
      <c r="A43" s="8" t="n">
        <v>41</v>
      </c>
      <c r="B43" s="2" t="inlineStr">
        <is>
          <t>ข้อใดกล่าวผิดเกี่ยวกับ salmeterol</t>
        </is>
      </c>
      <c r="C43" s="2" t="n"/>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n">
        <v>1</v>
      </c>
      <c r="J43" s="2"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2" t="n"/>
      <c r="L43" s="2" t="inlineStr">
        <is>
          <t>Asthma</t>
        </is>
      </c>
      <c r="M43" s="2" t="inlineStr">
        <is>
          <t>40</t>
        </is>
      </c>
      <c r="N43" s="2" t="inlineStr">
        <is>
          <t>Clinic</t>
        </is>
      </c>
      <c r="O43" s="2" t="n"/>
      <c r="P43" s="2" t="n"/>
    </row>
    <row r="44" ht="13.2" customHeight="1" s="49">
      <c r="A44" s="8" t="n">
        <v>42</v>
      </c>
      <c r="B44" s="2" t="inlineStr">
        <is>
          <t>ข้อใดคือกลไกการออกฤทธิ์ของ ipratropium MDI</t>
        </is>
      </c>
      <c r="C44" s="2" t="n"/>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n">
        <v>3</v>
      </c>
      <c r="J44" s="2"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2" t="n"/>
      <c r="L44" s="2" t="inlineStr">
        <is>
          <t>COPD</t>
        </is>
      </c>
      <c r="M44" s="2" t="inlineStr">
        <is>
          <t>41</t>
        </is>
      </c>
      <c r="N44" s="2" t="inlineStr">
        <is>
          <t>Clinic</t>
        </is>
      </c>
      <c r="O44" s="2" t="n"/>
      <c r="P44" s="2" t="n"/>
    </row>
    <row r="45" ht="13.2" customHeight="1" s="49">
      <c r="A45" s="8" t="n">
        <v>43</v>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n"/>
      <c r="D45" s="2" t="inlineStr">
        <is>
          <t>Sinusitis</t>
        </is>
      </c>
      <c r="E45" s="2" t="inlineStr">
        <is>
          <t>Allergic rhinitis</t>
        </is>
      </c>
      <c r="F45" s="2" t="inlineStr">
        <is>
          <t>Cystitis</t>
        </is>
      </c>
      <c r="G45" s="2" t="inlineStr">
        <is>
          <t>Common cold</t>
        </is>
      </c>
      <c r="H45" s="2" t="inlineStr">
        <is>
          <t>Bronchitis</t>
        </is>
      </c>
      <c r="I45" s="8" t="n">
        <v>2</v>
      </c>
      <c r="J45" s="2"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2" t="n"/>
      <c r="L45" s="2" t="inlineStr">
        <is>
          <t>Asthma</t>
        </is>
      </c>
      <c r="M45" s="2" t="inlineStr">
        <is>
          <t>42</t>
        </is>
      </c>
      <c r="N45" s="2" t="inlineStr">
        <is>
          <t>Clinic</t>
        </is>
      </c>
      <c r="O45" s="2" t="n"/>
      <c r="P45" s="2" t="n"/>
    </row>
    <row r="46" ht="13.2" customHeight="1" s="49">
      <c r="A46" s="8" t="n">
        <v>44</v>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n"/>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n">
        <v>4</v>
      </c>
      <c r="J46" s="2"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2" t="n"/>
      <c r="L46" s="2" t="inlineStr">
        <is>
          <t>Asthma</t>
        </is>
      </c>
      <c r="M46" s="2" t="inlineStr">
        <is>
          <t>43</t>
        </is>
      </c>
      <c r="N46" s="2" t="inlineStr">
        <is>
          <t>Clinic</t>
        </is>
      </c>
      <c r="O46" s="2" t="n"/>
      <c r="P46" s="2" t="n"/>
    </row>
    <row r="47" ht="13.2" customHeight="1" s="49">
      <c r="A47" s="8" t="n">
        <v>45</v>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n"/>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n">
        <v>4</v>
      </c>
      <c r="J47" s="2"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2" t="n"/>
      <c r="L47" s="2" t="inlineStr">
        <is>
          <t>Asthma</t>
        </is>
      </c>
      <c r="M47" s="2" t="inlineStr">
        <is>
          <t>44</t>
        </is>
      </c>
      <c r="N47" s="2" t="inlineStr">
        <is>
          <t>Clinic</t>
        </is>
      </c>
      <c r="O47" s="2" t="n"/>
      <c r="P47" s="2" t="n"/>
    </row>
    <row r="48" ht="13.2" customHeight="1" s="49">
      <c r="A48" s="8" t="n">
        <v>46</v>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n"/>
      <c r="D48" s="2" t="inlineStr">
        <is>
          <t>ฟ้าทลายโจร</t>
        </is>
      </c>
      <c r="E48" s="2" t="inlineStr">
        <is>
          <t>ไพล</t>
        </is>
      </c>
      <c r="F48" s="2" t="inlineStr">
        <is>
          <t>ขิง</t>
        </is>
      </c>
      <c r="G48" s="2" t="inlineStr">
        <is>
          <t>ชุมเห็ดเทศ</t>
        </is>
      </c>
      <c r="H48" s="2" t="inlineStr">
        <is>
          <t>เสลดพังพอน</t>
        </is>
      </c>
      <c r="I48" s="8" t="n">
        <v>3</v>
      </c>
      <c r="J48" s="2"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2" t="n"/>
      <c r="L48" s="2" t="inlineStr">
        <is>
          <t>Asthma</t>
        </is>
      </c>
      <c r="M48" s="2" t="inlineStr">
        <is>
          <t>45</t>
        </is>
      </c>
      <c r="N48" s="2" t="inlineStr">
        <is>
          <t>Clinic</t>
        </is>
      </c>
      <c r="O48" s="2" t="n"/>
      <c r="P48" s="2" t="n"/>
    </row>
    <row r="49" ht="13.2" customHeight="1" s="49">
      <c r="A49" s="8" t="n">
        <v>47</v>
      </c>
      <c r="B49" s="2" t="inlineStr">
        <is>
          <t>สมุนไพรแก้ไออื่นๆ นอกจากสมุนไพรข้อข้างต้น
สมุนไพรข้อใดที่มีสรรพคุณช่วยบรรเทาอาการไอ ขับเสมหะ</t>
        </is>
      </c>
      <c r="C49" s="2" t="n"/>
      <c r="D49" s="2" t="inlineStr">
        <is>
          <t>ข่า</t>
        </is>
      </c>
      <c r="E49" s="2" t="inlineStr">
        <is>
          <t>ตะไคร้</t>
        </is>
      </c>
      <c r="F49" s="2" t="inlineStr">
        <is>
          <t>ดีปลี</t>
        </is>
      </c>
      <c r="G49" s="2" t="inlineStr">
        <is>
          <t>กระเทียม</t>
        </is>
      </c>
      <c r="H49" s="2" t="inlineStr">
        <is>
          <t>กะเพรา</t>
        </is>
      </c>
      <c r="I49" s="8" t="n">
        <v>3</v>
      </c>
      <c r="J49" s="2"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2" t="n"/>
      <c r="L49" s="2" t="inlineStr">
        <is>
          <t>Asthma</t>
        </is>
      </c>
      <c r="M49" s="2" t="inlineStr">
        <is>
          <t>46</t>
        </is>
      </c>
      <c r="N49" s="2" t="inlineStr">
        <is>
          <t>Clinic</t>
        </is>
      </c>
      <c r="O49" s="2" t="n"/>
      <c r="P49" s="2" t="n"/>
    </row>
    <row r="50" ht="13.2" customHeight="1" s="49">
      <c r="A50" s="8" t="n">
        <v>48</v>
      </c>
      <c r="B50" s="2" t="inlineStr">
        <is>
          <t>ข้อใดไม่ใช่อาการข้างเคียงของการใช้ยา salbutamol</t>
        </is>
      </c>
      <c r="C50" s="2" t="n"/>
      <c r="D50" s="2" t="inlineStr">
        <is>
          <t>ใจสั่น</t>
        </is>
      </c>
      <c r="E50" s="2" t="inlineStr">
        <is>
          <t>ปัสสาวะคั่ง</t>
        </is>
      </c>
      <c r="F50" s="2" t="inlineStr">
        <is>
          <t>ปากแห้ง</t>
        </is>
      </c>
      <c r="G50" s="2" t="inlineStr">
        <is>
          <t>รับรสผิดปกติ</t>
        </is>
      </c>
      <c r="H50" s="2" t="inlineStr">
        <is>
          <t>ปวดศีรษะ</t>
        </is>
      </c>
      <c r="I50" s="8" t="n">
        <v>2</v>
      </c>
      <c r="J50" s="2"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2" t="n"/>
      <c r="L50" s="2" t="inlineStr">
        <is>
          <t>Asthma</t>
        </is>
      </c>
      <c r="M50" s="2" t="inlineStr">
        <is>
          <t>47</t>
        </is>
      </c>
      <c r="N50" s="2" t="inlineStr">
        <is>
          <t>Clinic</t>
        </is>
      </c>
      <c r="O50" s="2" t="n"/>
      <c r="P50" s="2" t="n"/>
    </row>
    <row r="51" ht="13.2" customHeight="1" s="49">
      <c r="A51" s="8" t="n">
        <v>49</v>
      </c>
      <c r="B51" s="2" t="inlineStr">
        <is>
          <t>การใช้ salbutamol ข้อใดถูกต้อง</t>
        </is>
      </c>
      <c r="C51" s="2" t="n"/>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n">
        <v>1</v>
      </c>
      <c r="J51" s="2"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2" t="n"/>
      <c r="L51" s="2" t="inlineStr">
        <is>
          <t>Asthma</t>
        </is>
      </c>
      <c r="M51" s="2" t="inlineStr">
        <is>
          <t>48</t>
        </is>
      </c>
      <c r="N51" s="2" t="inlineStr">
        <is>
          <t>Clinic</t>
        </is>
      </c>
      <c r="O51" s="2" t="n"/>
      <c r="P51" s="2" t="n"/>
    </row>
    <row r="52" ht="13.2" customHeight="1" s="49">
      <c r="A52" s="8" t="n">
        <v>50</v>
      </c>
      <c r="B52" s="2" t="inlineStr">
        <is>
          <t>ข้อใดไม่ถูกต้องเกี่ยวกับ seretide accuhaler</t>
        </is>
      </c>
      <c r="C52" s="2" t="n"/>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n">
        <v>5</v>
      </c>
      <c r="J52" s="2"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2" t="n"/>
      <c r="L52" s="2" t="inlineStr">
        <is>
          <t>Asthma</t>
        </is>
      </c>
      <c r="M52" s="2" t="inlineStr">
        <is>
          <t>49</t>
        </is>
      </c>
      <c r="N52" s="2" t="inlineStr">
        <is>
          <t>Clinic</t>
        </is>
      </c>
      <c r="O52" s="2" t="n"/>
      <c r="P52" s="2" t="n"/>
    </row>
    <row r="53" ht="13.2" customHeight="1" s="49">
      <c r="A53" s="8" t="n">
        <v>51</v>
      </c>
      <c r="B53" s="2" t="inlineStr">
        <is>
          <t>เมื่อใดที่ต้องหยุดใช้ seretide accuhaler ชั่วคราว</t>
        </is>
      </c>
      <c r="C53" s="2" t="n"/>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n">
        <v>4</v>
      </c>
      <c r="J53" s="2"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2" t="n"/>
      <c r="L53" s="2" t="inlineStr">
        <is>
          <t>Asthma</t>
        </is>
      </c>
      <c r="M53" s="2" t="inlineStr">
        <is>
          <t>50</t>
        </is>
      </c>
      <c r="N53" s="2" t="inlineStr">
        <is>
          <t>Clinic</t>
        </is>
      </c>
      <c r="O53" s="2" t="n"/>
      <c r="P53" s="2" t="n"/>
    </row>
    <row r="54" ht="13.2" customHeight="1" s="49">
      <c r="A54" s="8" t="n">
        <v>52</v>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n"/>
      <c r="D54" s="2" t="inlineStr">
        <is>
          <t>ใจสั่น</t>
        </is>
      </c>
      <c r="E54" s="2" t="inlineStr">
        <is>
          <t>ปวดท้อง</t>
        </is>
      </c>
      <c r="F54" s="2" t="inlineStr">
        <is>
          <t>ชัก</t>
        </is>
      </c>
      <c r="G54" s="2" t="inlineStr">
        <is>
          <t>คลื่นไส้ อาเจียน</t>
        </is>
      </c>
      <c r="H54" s="2" t="inlineStr">
        <is>
          <t>มองเห็นภาพซ้อน</t>
        </is>
      </c>
      <c r="I54" s="8" t="n">
        <v>2</v>
      </c>
      <c r="J54" s="2"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2" t="n"/>
      <c r="L54" s="2" t="inlineStr">
        <is>
          <t>Asthma</t>
        </is>
      </c>
      <c r="M54" s="2" t="inlineStr">
        <is>
          <t>51</t>
        </is>
      </c>
      <c r="N54" s="2" t="inlineStr">
        <is>
          <t>Clinic</t>
        </is>
      </c>
      <c r="O54" s="2" t="n"/>
      <c r="P54" s="2" t="n"/>
    </row>
    <row r="55" ht="13.2" customHeight="1" s="49">
      <c r="A55" s="8" t="n">
        <v>53</v>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n"/>
      <c r="D55" s="2" t="inlineStr">
        <is>
          <t>Clarithromycin</t>
        </is>
      </c>
      <c r="E55" s="2" t="inlineStr">
        <is>
          <t>Carbocysteine</t>
        </is>
      </c>
      <c r="F55" s="2" t="inlineStr">
        <is>
          <t>Ipratropium</t>
        </is>
      </c>
      <c r="G55" s="2" t="inlineStr">
        <is>
          <t>Montelukast</t>
        </is>
      </c>
      <c r="H55" s="2" t="inlineStr">
        <is>
          <t>Prednisolone</t>
        </is>
      </c>
      <c r="I55" s="8" t="n">
        <v>1</v>
      </c>
      <c r="J55" s="2"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2" t="n"/>
      <c r="L55" s="2" t="inlineStr">
        <is>
          <t>Asthma</t>
        </is>
      </c>
      <c r="M55" s="2" t="inlineStr">
        <is>
          <t>52</t>
        </is>
      </c>
      <c r="N55" s="2" t="inlineStr">
        <is>
          <t>Clinic</t>
        </is>
      </c>
      <c r="O55" s="2" t="n"/>
      <c r="P55" s="2" t="n"/>
    </row>
    <row r="56" ht="13.2" customHeight="1" s="49">
      <c r="A56" s="8" t="n">
        <v>54</v>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n"/>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c r="I56" s="8" t="n">
        <v>1</v>
      </c>
      <c r="J56" s="2"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6" s="2" t="n"/>
      <c r="L56" s="2" t="inlineStr">
        <is>
          <t>Asthma</t>
        </is>
      </c>
      <c r="M56" s="2" t="inlineStr">
        <is>
          <t>55</t>
        </is>
      </c>
      <c r="N56" s="2" t="inlineStr">
        <is>
          <t>COPD / Asthma</t>
        </is>
      </c>
      <c r="O56" s="2" t="n"/>
      <c r="P56" s="2" t="n"/>
      <c r="Q56" s="2" t="n"/>
    </row>
    <row r="57" ht="13.2" customHeight="1" s="49">
      <c r="A57" s="8" t="n">
        <v>55</v>
      </c>
      <c r="B57" s="2" t="inlineStr">
        <is>
          <t>การใช้ LAMA ในคนไข้ asthma มีประโยชน์อย่างไร</t>
        </is>
      </c>
      <c r="C57" s="2" t="n"/>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n">
        <v>1</v>
      </c>
      <c r="J57" s="2"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2" t="n"/>
      <c r="L57" s="2" t="inlineStr">
        <is>
          <t>Asthma</t>
        </is>
      </c>
      <c r="M57" s="2" t="inlineStr">
        <is>
          <t>56</t>
        </is>
      </c>
      <c r="N57" s="2" t="inlineStr">
        <is>
          <t>COPD / Asthma</t>
        </is>
      </c>
      <c r="O57" s="2" t="n"/>
      <c r="P57" s="2" t="n"/>
      <c r="Q57" s="2" t="n"/>
    </row>
    <row r="58" ht="13.2" customHeight="1" s="49">
      <c r="A58" s="8" t="n">
        <v>56</v>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n"/>
      <c r="D58" s="2" t="inlineStr">
        <is>
          <t>Well control</t>
        </is>
      </c>
      <c r="E58" s="2" t="inlineStr">
        <is>
          <t>Partial control</t>
        </is>
      </c>
      <c r="F58" s="2" t="inlineStr">
        <is>
          <t>uncontrolled</t>
        </is>
      </c>
      <c r="G58" s="2" t="inlineStr">
        <is>
          <t>Poor control</t>
        </is>
      </c>
      <c r="H58" s="2" t="inlineStr">
        <is>
          <t>Severe uncontrolled</t>
        </is>
      </c>
      <c r="I58" s="8" t="n">
        <v>1</v>
      </c>
      <c r="J58" s="2"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ไม่ใช่คำจำกัดความมาตรฐานตามแนวทางเวชปฏิบัติสากลของ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2" t="n"/>
      <c r="L58" s="2" t="inlineStr">
        <is>
          <t>Asthma</t>
        </is>
      </c>
      <c r="M58" s="2" t="inlineStr">
        <is>
          <t>57</t>
        </is>
      </c>
      <c r="N58" s="2" t="inlineStr">
        <is>
          <t>COPD / Asthma</t>
        </is>
      </c>
      <c r="O58" s="2" t="n"/>
      <c r="P58" s="2" t="n"/>
    </row>
    <row r="59" ht="13.2" customHeight="1" s="49">
      <c r="A59" s="8" t="n">
        <v>57</v>
      </c>
      <c r="B59" s="2" t="inlineStr">
        <is>
          <t>ต่อจาก56 non pharmaco asthma ตัวเลือก</t>
        </is>
      </c>
      <c r="C59" s="2" t="n"/>
      <c r="D59" s="2" t="inlineStr">
        <is>
          <t>หลีกเลี่ยงสิ่งที่ทำให้แพ้</t>
        </is>
      </c>
      <c r="E59" s="2" t="inlineStr">
        <is>
          <t>ออกกำลังกายหักโหมในที่อากาศเย็น</t>
        </is>
      </c>
      <c r="F59" s="2" t="inlineStr">
        <is>
          <t>ใช้พรมปูพื้นและเลี้ยงสัตว์เลี้ยงในห้องนอน</t>
        </is>
      </c>
      <c r="G59" s="2" t="inlineStr">
        <is>
          <t>เปิดหน้าต่างรับควันบุหรี่และมลภาวะ</t>
        </is>
      </c>
      <c r="H59" s="2" t="inlineStr">
        <is>
          <t>ใช้น้ำหอมและสเปรย์ปรับอากาศกลิ่นฉุนในห้องนอน</t>
        </is>
      </c>
      <c r="I59" s="8" t="n">
        <v>1</v>
      </c>
      <c r="J59" s="2"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2" t="n"/>
      <c r="L59" s="2" t="inlineStr">
        <is>
          <t>Asthma</t>
        </is>
      </c>
      <c r="M59" s="2" t="inlineStr">
        <is>
          <t>58</t>
        </is>
      </c>
      <c r="N59" s="2" t="inlineStr">
        <is>
          <t>COPD / Asthma</t>
        </is>
      </c>
      <c r="O59" s="2" t="n"/>
      <c r="P59" s="2" t="n"/>
    </row>
    <row r="60" ht="13.2" customHeight="1" s="49">
      <c r="A60" s="8" t="n">
        <v>58</v>
      </c>
      <c r="B60" s="2" t="inlineStr">
        <is>
          <t>Copd ออกstage กับgrade FEV = 35 FEV/FVC = 65% ตัวเลือก</t>
        </is>
      </c>
      <c r="C60" s="2" t="n"/>
      <c r="D60" s="2" t="inlineStr">
        <is>
          <t>GOLD 3 (Severe airflow limitation)</t>
        </is>
      </c>
      <c r="E60" s="2" t="inlineStr">
        <is>
          <t>GOLD 1 (Mild airflow limitation)</t>
        </is>
      </c>
      <c r="F60" s="2" t="inlineStr">
        <is>
          <t>GOLD 2 (Moderate airflow limitation)</t>
        </is>
      </c>
      <c r="G60" s="2" t="inlineStr">
        <is>
          <t>GOLD 4 (Very severe airflow limitation)</t>
        </is>
      </c>
      <c r="H60" s="2" t="inlineStr">
        <is>
          <t>Unclassified</t>
        </is>
      </c>
      <c r="I60" s="8" t="n">
        <v>1</v>
      </c>
      <c r="J60" s="2"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2" t="n"/>
      <c r="L60" s="2" t="inlineStr">
        <is>
          <t>COPD</t>
        </is>
      </c>
      <c r="M60" s="2" t="inlineStr">
        <is>
          <t>59</t>
        </is>
      </c>
      <c r="N60" s="2" t="inlineStr">
        <is>
          <t>COPD / Asthma</t>
        </is>
      </c>
      <c r="O60" s="2" t="n"/>
      <c r="P60" s="2" t="n"/>
    </row>
    <row r="61" ht="13.2" customHeight="1" s="49">
      <c r="A61" s="8" t="n">
        <v>59</v>
      </c>
      <c r="B61" s="2"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2" t="n"/>
      <c r="D61" s="2" t="inlineStr">
        <is>
          <t>Azithromycin</t>
        </is>
      </c>
      <c r="E61" s="2" t="inlineStr">
        <is>
          <t>Ciprofloxacin</t>
        </is>
      </c>
      <c r="F61" s="2" t="inlineStr">
        <is>
          <t>Doxycycline</t>
        </is>
      </c>
      <c r="G61" s="2" t="inlineStr">
        <is>
          <t>Amoxicillin/Clavulanate</t>
        </is>
      </c>
      <c r="H61" s="2" t="inlineStr">
        <is>
          <t>Levofloxacin</t>
        </is>
      </c>
      <c r="I61" s="8" t="n">
        <v>1</v>
      </c>
      <c r="J61" s="2"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2" t="n"/>
      <c r="L61" s="2" t="inlineStr">
        <is>
          <t>COPD</t>
        </is>
      </c>
      <c r="M61" s="2" t="inlineStr">
        <is>
          <t>60</t>
        </is>
      </c>
      <c r="N61" s="2" t="inlineStr">
        <is>
          <t>COPD / Asthma</t>
        </is>
      </c>
      <c r="O61" s="2" t="n"/>
      <c r="P61" s="2" t="n"/>
      <c r="Q61" s="2" t="n"/>
    </row>
    <row r="62" ht="13.2" customHeight="1" s="49">
      <c r="A62" s="8" t="n">
        <v>60</v>
      </c>
      <c r="B62" s="2" t="inlineStr">
        <is>
          <t>สารช่วยในข้อใดช่วยให้ผงยา tiotropium bromide เปียกง่ายขึ้น (wetting agent) เมื่อผงยาสัมผัสกับของเหลวในทางเดินหายใจ</t>
        </is>
      </c>
      <c r="C62" s="2" t="n"/>
      <c r="D62" s="2" t="inlineStr">
        <is>
          <t>Alginic acid</t>
        </is>
      </c>
      <c r="E62" s="2" t="inlineStr">
        <is>
          <t>Citric acid</t>
        </is>
      </c>
      <c r="F62" s="2" t="inlineStr">
        <is>
          <t>Lecithin</t>
        </is>
      </c>
      <c r="G62" s="2" t="inlineStr">
        <is>
          <t>Calcium stearate</t>
        </is>
      </c>
      <c r="H62" s="2" t="inlineStr">
        <is>
          <t>Titanium dioxide</t>
        </is>
      </c>
      <c r="I62" s="8" t="n">
        <v>1</v>
      </c>
      <c r="J62" s="2"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2" t="n"/>
      <c r="L62" s="2" t="inlineStr">
        <is>
          <t>COPD</t>
        </is>
      </c>
      <c r="M62" s="2" t="inlineStr">
        <is>
          <t>61</t>
        </is>
      </c>
      <c r="N62" s="2" t="inlineStr">
        <is>
          <t>COPD / Asthma</t>
        </is>
      </c>
      <c r="O62" s="2" t="n"/>
      <c r="P62" s="2" t="n"/>
      <c r="Q62" s="2" t="n"/>
    </row>
    <row r="63" ht="13.2" customHeight="1" s="49">
      <c r="A63" s="8" t="n">
        <v>61</v>
      </c>
      <c r="B63" s="2" t="inlineStr">
        <is>
          <t>ผู้ป่วย COPD มีอาการหอบเหนื่อยรุนแรงเฉียบพลัน ยาพ่นสูดในข้อใดเหมาะสมในการบรรเทาอาการกำเริบเฉียบพลัน</t>
        </is>
      </c>
      <c r="C63" s="2" t="n"/>
      <c r="D63" s="2" t="inlineStr">
        <is>
          <t>Ipratropium/Fenoterol MDI</t>
        </is>
      </c>
      <c r="E63" s="2" t="inlineStr">
        <is>
          <t>Montelukast 10 mg HS</t>
        </is>
      </c>
      <c r="F63" s="2" t="inlineStr">
        <is>
          <t>Theophylline 200 mg BID</t>
        </is>
      </c>
      <c r="G63" s="2" t="inlineStr">
        <is>
          <t>Prednisolone 40 mg OD x 5 days</t>
        </is>
      </c>
      <c r="H63" s="2" t="inlineStr">
        <is>
          <t>N-acetylcysteine 600 mg OD</t>
        </is>
      </c>
      <c r="I63" s="8" t="n">
        <v>1</v>
      </c>
      <c r="J63" s="2"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2" t="n"/>
      <c r="L63" s="2" t="inlineStr">
        <is>
          <t>COPD</t>
        </is>
      </c>
      <c r="M63" s="2" t="inlineStr">
        <is>
          <t>62</t>
        </is>
      </c>
      <c r="N63" s="2" t="inlineStr">
        <is>
          <t>COPD / Asthma</t>
        </is>
      </c>
      <c r="O63" s="2" t="n"/>
      <c r="P63" s="2" t="n"/>
    </row>
    <row r="64" ht="13.2" customHeight="1" s="49">
      <c r="A64" s="8" t="n">
        <v>62</v>
      </c>
      <c r="B64" s="2" t="inlineStr">
        <is>
          <t>การแพ้ยาในลักษณะใดเป็นภาวะที่รุนแรงถึงแก่ชีวิตและห้ามทำ rechallenge ยาแก่ผู้ป่วยโดยเด็ดขาด</t>
        </is>
      </c>
      <c r="C64" s="2" t="n"/>
      <c r="D64" s="2" t="inlineStr">
        <is>
          <t>Toxic epidermal necrolysis (TEN)</t>
        </is>
      </c>
      <c r="E64" s="2" t="inlineStr">
        <is>
          <t>Maculopapular rash</t>
        </is>
      </c>
      <c r="F64" s="2" t="inlineStr">
        <is>
          <t>Macular rash</t>
        </is>
      </c>
      <c r="G64" s="2" t="inlineStr">
        <is>
          <t>Acneiform drug eruption</t>
        </is>
      </c>
      <c r="H64" s="2" t="inlineStr">
        <is>
          <t>Urticaria เล็กน้อย</t>
        </is>
      </c>
      <c r="I64" s="8" t="n">
        <v>1</v>
      </c>
      <c r="J64" s="2"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2" t="n"/>
      <c r="L64" s="2" t="inlineStr">
        <is>
          <t>Asthma</t>
        </is>
      </c>
      <c r="M64" s="2" t="inlineStr">
        <is>
          <t>63</t>
        </is>
      </c>
      <c r="N64" s="2" t="inlineStr">
        <is>
          <t>COPD / Asthma</t>
        </is>
      </c>
      <c r="O64" s="2" t="n"/>
      <c r="P64" s="2" t="n"/>
      <c r="Q64" s="2" t="n"/>
    </row>
    <row r="65" ht="13.2" customHeight="1" s="49">
      <c r="A65" s="8" t="n">
        <v>63</v>
      </c>
      <c r="B65" s="2" t="inlineStr">
        <is>
          <t>ข้อใดคืออาการไม่พึงประสงค์ที่พบบ่อย หากผู้ป่วยใช้ salbutamol MDI บ่อยหรือเกินปริมาณที่แนะนำ</t>
        </is>
      </c>
      <c r="C65" s="2" t="n"/>
      <c r="D65" s="2" t="inlineStr">
        <is>
          <t>Tachycardia and Tremor</t>
        </is>
      </c>
      <c r="E65" s="2" t="inlineStr">
        <is>
          <t>Drowsiness</t>
        </is>
      </c>
      <c r="F65" s="2" t="inlineStr">
        <is>
          <t>Hyperkalemia</t>
        </is>
      </c>
      <c r="G65" s="2" t="inlineStr">
        <is>
          <t>Hypermagnesemia</t>
        </is>
      </c>
      <c r="H65" s="2" t="inlineStr">
        <is>
          <t>Metabolic alkalosis</t>
        </is>
      </c>
      <c r="I65" s="8" t="n">
        <v>1</v>
      </c>
      <c r="J65" s="2"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2" t="n"/>
      <c r="L65" s="2" t="inlineStr">
        <is>
          <t>Asthma</t>
        </is>
      </c>
      <c r="M65" s="2" t="inlineStr">
        <is>
          <t>64</t>
        </is>
      </c>
      <c r="N65" s="2" t="inlineStr">
        <is>
          <t>COPD / Asthma</t>
        </is>
      </c>
      <c r="O65" s="2" t="n"/>
      <c r="P65" s="2" t="n"/>
      <c r="Q65" s="2" t="n"/>
    </row>
    <row r="66" ht="13.2" customHeight="1" s="49">
      <c r="A66" s="8" t="n">
        <v>64</v>
      </c>
      <c r="B66" s="2" t="inlineStr">
        <is>
          <t>Salbutamol เป็น chiral molecule ที่ประกอบด้วย (R)-salbutamol และ (S)-salbutamol ในอัตราส่วน 50:50 สารผสมในลักษณะนี้เรียกว่าอะไร</t>
        </is>
      </c>
      <c r="C66" s="2" t="n"/>
      <c r="D66" s="2" t="inlineStr">
        <is>
          <t>Racemic mixture</t>
        </is>
      </c>
      <c r="E66" s="2" t="inlineStr">
        <is>
          <t>Cis/Trans mixture</t>
        </is>
      </c>
      <c r="F66" s="2" t="inlineStr">
        <is>
          <t>Conformational mixture</t>
        </is>
      </c>
      <c r="G66" s="2" t="inlineStr">
        <is>
          <t>Diastereomeric mixture</t>
        </is>
      </c>
      <c r="H66" s="2" t="inlineStr">
        <is>
          <t>Meso compound</t>
        </is>
      </c>
      <c r="I66" s="8" t="n">
        <v>1</v>
      </c>
      <c r="J66" s="2"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2" t="n"/>
      <c r="L66" s="2" t="inlineStr">
        <is>
          <t>Asthma</t>
        </is>
      </c>
      <c r="M66" s="2" t="inlineStr">
        <is>
          <t>65</t>
        </is>
      </c>
      <c r="N66" s="2" t="inlineStr">
        <is>
          <t>COPD / Asthma</t>
        </is>
      </c>
      <c r="O66" s="2" t="n"/>
      <c r="P66" s="2" t="n"/>
      <c r="Q66" s="2" t="n"/>
    </row>
    <row r="67" ht="13.2" customHeight="1" s="49">
      <c r="A67" s="8" t="n">
        <v>65</v>
      </c>
      <c r="B67" s="2" t="inlineStr">
        <is>
          <t>COPD ข้อใดไม่ใช่สาเหตุ เฉลยข้อสอบ PLE-CC1 ครั้งที่12/2564 วันที่ 1-2 : MUPY 50 เฉลยข้อสอบ PLE-CC1 ครั้งที่12/2564 วันที่ 1-2 : MUPY 50</t>
        </is>
      </c>
      <c r="C67" s="2" t="n"/>
      <c r="D67" s="2" t="inlineStr">
        <is>
          <t>การรับประทานอาหารที่มีไขมันสูง</t>
        </is>
      </c>
      <c r="E67" s="2" t="inlineStr">
        <is>
          <t>การสูบบุหรี่ (Cigarette smoking)</t>
        </is>
      </c>
      <c r="F67" s="2" t="inlineStr">
        <is>
          <t>มลพิษทางอากาศและควันจากการเผาไหม้ (Air pollution)</t>
        </is>
      </c>
      <c r="G67" s="2" t="inlineStr">
        <is>
          <t>ภาวะพร่อง Alpha-1 antitrypsin deficiency</t>
        </is>
      </c>
      <c r="H67" s="2" t="inlineStr">
        <is>
          <t>การสัมผัสฝุ่นและสารเคมีในที่ทำงาน (Occupational dust)</t>
        </is>
      </c>
      <c r="I67" s="8" t="n">
        <v>1</v>
      </c>
      <c r="J67" s="2"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2" t="n"/>
      <c r="L67" s="2" t="inlineStr">
        <is>
          <t>COPD</t>
        </is>
      </c>
      <c r="M67" s="2" t="inlineStr">
        <is>
          <t>66</t>
        </is>
      </c>
      <c r="N67" s="2" t="inlineStr">
        <is>
          <t>COPD / Asthma</t>
        </is>
      </c>
      <c r="O67" s="2" t="n"/>
      <c r="P67" s="2" t="n"/>
    </row>
    <row r="68" ht="13.2" customHeight="1" s="49">
      <c r="A68" s="8" t="n">
        <v>66</v>
      </c>
      <c r="B68" s="2" t="inlineStr">
        <is>
          <t>ข้อไม่ใช่ปัจจัยเสี่ยงกำเริบของ COPD</t>
        </is>
      </c>
      <c r="C68" s="2" t="n"/>
      <c r="D68" s="2" t="inlineStr">
        <is>
          <t>การใช้ยาพ่นจมูกแก้แพ้</t>
        </is>
      </c>
      <c r="E68" s="2" t="inlineStr">
        <is>
          <t>การติดเชื้อในระบบทางเดินหายใจ (Respiratory tract infection)</t>
        </is>
      </c>
      <c r="F68" s="2" t="inlineStr">
        <is>
          <t>มลภาวะทางอากาศและฝุ่นละอองขนาดเล็ก (PM2.5)</t>
        </is>
      </c>
      <c r="G68" s="2" t="inlineStr">
        <is>
          <t>การหยุดยาพ่นขยายหลอดลมควบคุมอาการกะทันหัน</t>
        </is>
      </c>
      <c r="H68" s="2" t="inlineStr">
        <is>
          <t>การสัมผัสควันบุหรี่มือสอง</t>
        </is>
      </c>
      <c r="I68" s="8" t="n">
        <v>1</v>
      </c>
      <c r="J68" s="2"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2" t="n"/>
      <c r="L68" s="2" t="inlineStr">
        <is>
          <t>COPD</t>
        </is>
      </c>
      <c r="M68" s="2" t="inlineStr">
        <is>
          <t>67</t>
        </is>
      </c>
      <c r="N68" s="2" t="inlineStr">
        <is>
          <t>COPD / Asthma</t>
        </is>
      </c>
      <c r="O68" s="2" t="n"/>
      <c r="P68" s="2" t="n"/>
    </row>
    <row r="69" ht="13.2" customHeight="1" s="49">
      <c r="A69" s="8" t="n">
        <v>67</v>
      </c>
      <c r="B69" s="2" t="inlineStr">
        <is>
          <t>ข้อใดเป็นผลข้างเคียงของ salbutamol</t>
        </is>
      </c>
      <c r="C69" s="2" t="n"/>
      <c r="D69" s="2" t="inlineStr">
        <is>
          <t>Tremor (มือสั่น)</t>
        </is>
      </c>
      <c r="E69" s="2" t="inlineStr">
        <is>
          <t>Bradycardia (หัวใจเต้นช้า)</t>
        </is>
      </c>
      <c r="F69" s="2" t="inlineStr">
        <is>
          <t>Diarrhea (ท้องเสีย)</t>
        </is>
      </c>
      <c r="G69" s="2" t="inlineStr">
        <is>
          <t>Hypotension (ความดันต่ำ)</t>
        </is>
      </c>
      <c r="H69" s="2" t="inlineStr">
        <is>
          <t>Constipation (ท้องผูก)</t>
        </is>
      </c>
      <c r="I69" s="8" t="n">
        <v>1</v>
      </c>
      <c r="J69" s="2"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2" t="n"/>
      <c r="L69" s="2" t="inlineStr">
        <is>
          <t>Asthma</t>
        </is>
      </c>
      <c r="M69" s="2" t="inlineStr">
        <is>
          <t>68</t>
        </is>
      </c>
      <c r="N69" s="2" t="inlineStr">
        <is>
          <t>COPD / Asthma</t>
        </is>
      </c>
      <c r="O69" s="2" t="n"/>
      <c r="P69" s="2" t="n"/>
    </row>
    <row r="70" ht="13.2" customHeight="1" s="49">
      <c r="A70" s="8" t="n">
        <v>68</v>
      </c>
      <c r="B70" s="2" t="inlineStr">
        <is>
          <t>ข้อใดเป็นส่วนประกอบที่สำคัญที่สุดในการขับดันตัวยาออกมาในรูปแบบ aerosol inhalations (MDI)</t>
        </is>
      </c>
      <c r="C70" s="2" t="n"/>
      <c r="D70" s="2" t="inlineStr">
        <is>
          <t>Propellant</t>
        </is>
      </c>
      <c r="E70" s="2" t="inlineStr">
        <is>
          <t>Glidant</t>
        </is>
      </c>
      <c r="F70" s="2" t="inlineStr">
        <is>
          <t>Cosolvent</t>
        </is>
      </c>
      <c r="G70" s="2" t="inlineStr">
        <is>
          <t>Antioxidant</t>
        </is>
      </c>
      <c r="H70" s="2" t="inlineStr">
        <is>
          <t>Wetting agent</t>
        </is>
      </c>
      <c r="I70" s="8" t="n">
        <v>1</v>
      </c>
      <c r="J70" s="2"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2" t="n"/>
      <c r="L70" s="2" t="inlineStr">
        <is>
          <t>Asthma</t>
        </is>
      </c>
      <c r="M70" s="2" t="inlineStr">
        <is>
          <t>68</t>
        </is>
      </c>
      <c r="N70" s="2" t="inlineStr">
        <is>
          <t>Clinic</t>
        </is>
      </c>
      <c r="O70" s="2" t="n"/>
      <c r="P70" s="2" t="n"/>
    </row>
    <row r="71" ht="13.2" customHeight="1" s="49">
      <c r="A71" s="8" t="n">
        <v>69</v>
      </c>
      <c r="B71" s="2"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2" t="n"/>
      <c r="D71" s="2" t="inlineStr">
        <is>
          <t>1 ถึง 5 ไมโครเมตร</t>
        </is>
      </c>
      <c r="E71" s="2" t="inlineStr">
        <is>
          <t>5 ถึง 30 ไมโครเมตร</t>
        </is>
      </c>
      <c r="F71" s="2" t="inlineStr">
        <is>
          <t>31 ถึง 49 ไมโครเมตร</t>
        </is>
      </c>
      <c r="G71" s="2" t="inlineStr">
        <is>
          <t>50 ถึง 100 ไมโครเมตร</t>
        </is>
      </c>
      <c r="H71" s="2" t="inlineStr">
        <is>
          <t>มากกว่า 100 ไมโครเมตร</t>
        </is>
      </c>
      <c r="I71" s="8" t="n">
        <v>1</v>
      </c>
      <c r="J71" s="2"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2" t="n"/>
      <c r="L71" s="2" t="inlineStr">
        <is>
          <t>Asthma</t>
        </is>
      </c>
      <c r="M71" s="2" t="inlineStr">
        <is>
          <t>69</t>
        </is>
      </c>
      <c r="N71" s="2" t="inlineStr">
        <is>
          <t>Clinic</t>
        </is>
      </c>
      <c r="O71" s="2" t="n"/>
      <c r="P71" s="2" t="n"/>
    </row>
    <row r="72" ht="13.2" customHeight="1" s="49">
      <c r="A72" s="8" t="n">
        <v>70</v>
      </c>
      <c r="B72" s="2"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2" t="n"/>
      <c r="D72" s="2" t="inlineStr">
        <is>
          <t>Salmeterol monotherapy</t>
        </is>
      </c>
      <c r="E72" s="2" t="inlineStr">
        <is>
          <t>Inhaled Budesonide</t>
        </is>
      </c>
      <c r="F72" s="2" t="inlineStr">
        <is>
          <t>Inhaled Fluticasone</t>
        </is>
      </c>
      <c r="G72" s="2" t="inlineStr">
        <is>
          <t>Montelukast</t>
        </is>
      </c>
      <c r="H72" s="2" t="inlineStr">
        <is>
          <t>Budesonide/Formoterol</t>
        </is>
      </c>
      <c r="I72" s="8" t="n">
        <v>1</v>
      </c>
      <c r="J72" s="2"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2" t="n"/>
      <c r="L72" s="2" t="inlineStr">
        <is>
          <t>Asthma</t>
        </is>
      </c>
      <c r="M72" s="2" t="inlineStr">
        <is>
          <t>70</t>
        </is>
      </c>
      <c r="N72" s="2" t="inlineStr">
        <is>
          <t>Clinic</t>
        </is>
      </c>
      <c r="O72" s="2" t="n"/>
      <c r="P72" s="2" t="n"/>
    </row>
    <row r="73" ht="13.2" customHeight="1" s="49">
      <c r="A73" s="8" t="n">
        <v>71</v>
      </c>
      <c r="B73" s="2"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2" t="n"/>
      <c r="D73" s="2" t="inlineStr">
        <is>
          <t>2 ng/L</t>
        </is>
      </c>
      <c r="E73" s="2" t="inlineStr">
        <is>
          <t>0.2 ng/L</t>
        </is>
      </c>
      <c r="F73" s="2" t="inlineStr">
        <is>
          <t>10 ng/L</t>
        </is>
      </c>
      <c r="G73" s="2" t="inlineStr">
        <is>
          <t>18 ng/L</t>
        </is>
      </c>
      <c r="H73" s="2" t="inlineStr">
        <is>
          <t>20 ng/L</t>
        </is>
      </c>
      <c r="I73" s="8" t="n">
        <v>1</v>
      </c>
      <c r="J73" s="2"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2" t="n"/>
      <c r="L73" s="2" t="inlineStr">
        <is>
          <t>Asthma</t>
        </is>
      </c>
      <c r="M73" s="2" t="inlineStr">
        <is>
          <t>71</t>
        </is>
      </c>
      <c r="N73" s="2" t="inlineStr">
        <is>
          <t>Clinic</t>
        </is>
      </c>
      <c r="O73" s="2" t="n"/>
      <c r="P73" s="2" t="n"/>
    </row>
    <row r="74" ht="13.2" customHeight="1" s="49">
      <c r="A74" s="8" t="n">
        <v>72</v>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n"/>
      <c r="D74" s="2" t="inlineStr">
        <is>
          <t>Sputum culture</t>
        </is>
      </c>
      <c r="E74" s="2" t="inlineStr">
        <is>
          <t>Physical Examination</t>
        </is>
      </c>
      <c r="F74" s="2" t="inlineStr">
        <is>
          <t>Complete blood count</t>
        </is>
      </c>
      <c r="G74" s="2" t="inlineStr">
        <is>
          <t>Peak flow meter</t>
        </is>
      </c>
      <c r="H74" s="2" t="inlineStr">
        <is>
          <t>Lung function Spirometry</t>
        </is>
      </c>
      <c r="I74" s="8" t="n">
        <v>5</v>
      </c>
      <c r="J74" s="2"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2" t="n"/>
      <c r="L74" s="2" t="inlineStr">
        <is>
          <t>Asthma</t>
        </is>
      </c>
      <c r="M74" s="2" t="inlineStr">
        <is>
          <t>72</t>
        </is>
      </c>
      <c r="N74" s="2" t="inlineStr">
        <is>
          <t>Clinic</t>
        </is>
      </c>
      <c r="O74" s="2" t="n"/>
      <c r="P74" s="2" t="n"/>
    </row>
    <row r="75" ht="13.2" customHeight="1" s="49">
      <c r="A75" s="8" t="n">
        <v>73</v>
      </c>
      <c r="B75" s="2" t="inlineStr">
        <is>
          <t>ข้อใดคือเกณฑ์ในการวินิจฉัยที่จำเป็นที่สุดในการแยกโรคของผู้ป่วยปอดอักเสบ</t>
        </is>
      </c>
      <c r="C75" s="2" t="n"/>
      <c r="D75" s="2" t="inlineStr">
        <is>
          <t>Blood Culture</t>
        </is>
      </c>
      <c r="E75" s="2" t="inlineStr">
        <is>
          <t>Sputum Culture</t>
        </is>
      </c>
      <c r="F75" s="2" t="inlineStr">
        <is>
          <t>Chest-X Ray</t>
        </is>
      </c>
      <c r="G75" s="2" t="inlineStr">
        <is>
          <t>Serology</t>
        </is>
      </c>
      <c r="H75" s="2" t="inlineStr">
        <is>
          <t>Arterial blood gas</t>
        </is>
      </c>
      <c r="I75" s="8" t="n">
        <v>3</v>
      </c>
      <c r="J75" s="2"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2" t="n"/>
      <c r="L75" s="2" t="inlineStr">
        <is>
          <t>Asthma</t>
        </is>
      </c>
      <c r="M75" s="2" t="inlineStr">
        <is>
          <t>73</t>
        </is>
      </c>
      <c r="N75" s="2" t="inlineStr">
        <is>
          <t>Clinic</t>
        </is>
      </c>
      <c r="O75" s="2" t="n"/>
      <c r="P75" s="2" t="n"/>
    </row>
    <row r="76" ht="13.2" customHeight="1" s="49">
      <c r="A76" s="8" t="n">
        <v>74</v>
      </c>
      <c r="B76" s="2" t="inlineStr">
        <is>
          <t>จากโครงสร้างของ salbutamol ที่กำหนดให้ หมู่ฟังก์ชั่นใดที่ทำให้ salbutamol ออกฤทธิ์จำเพาะต่อ β receptor</t>
        </is>
      </c>
      <c r="C76" s="2" t="n"/>
      <c r="D76" s="2" t="inlineStr">
        <is>
          <t>A – hydroxyl group</t>
        </is>
      </c>
      <c r="E76" s="2" t="inlineStr">
        <is>
          <t>B – methanol group</t>
        </is>
      </c>
      <c r="F76" s="2" t="inlineStr">
        <is>
          <t>C – aromatic ring</t>
        </is>
      </c>
      <c r="G76" s="2" t="inlineStr">
        <is>
          <t>D – hydroxyl group</t>
        </is>
      </c>
      <c r="H76" s="2" t="inlineStr">
        <is>
          <t>E – tert-butyl group</t>
        </is>
      </c>
      <c r="I76" s="8" t="n">
        <v>5</v>
      </c>
      <c r="J76" s="2"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2" t="n"/>
      <c r="L76" s="2" t="inlineStr">
        <is>
          <t>Asthma</t>
        </is>
      </c>
      <c r="M76" s="2" t="inlineStr">
        <is>
          <t>74</t>
        </is>
      </c>
      <c r="N76" s="2" t="inlineStr">
        <is>
          <t>Clinic</t>
        </is>
      </c>
      <c r="O76" s="2" t="n"/>
      <c r="P76" s="2" t="n"/>
    </row>
    <row r="77" ht="13.2" customHeight="1" s="49">
      <c r="A77" s="8" t="n">
        <v>75</v>
      </c>
      <c r="B77" s="2" t="inlineStr">
        <is>
          <t>ยาพ่นสูด ในรูปแบบ β2-selective adrenergic receptor agonists MDI (metered dose inhalers) ควรมีลักษณะ แบบใด</t>
        </is>
      </c>
      <c r="C77" s="2" t="n"/>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n">
        <v>1</v>
      </c>
      <c r="J77" s="2"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2" t="n"/>
      <c r="L77" s="2" t="inlineStr">
        <is>
          <t>Asthma</t>
        </is>
      </c>
      <c r="M77" s="2" t="inlineStr">
        <is>
          <t>75</t>
        </is>
      </c>
      <c r="N77" s="2" t="inlineStr">
        <is>
          <t>Clinic</t>
        </is>
      </c>
      <c r="O77" s="2" t="n"/>
      <c r="P77" s="2" t="n"/>
    </row>
    <row r="78" ht="13.2" customHeight="1" s="49">
      <c r="A78" s="8" t="n">
        <v>76</v>
      </c>
      <c r="B78" s="2" t="inlineStr">
        <is>
          <t>ข้อใดคือข้อแนะนำของการใช้ Salbutamol MDI</t>
        </is>
      </c>
      <c r="C78" s="2" t="n"/>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n">
        <v>3</v>
      </c>
      <c r="J78" s="2"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2" t="n"/>
      <c r="L78" s="2" t="inlineStr">
        <is>
          <t>Asthma</t>
        </is>
      </c>
      <c r="M78" s="2" t="inlineStr">
        <is>
          <t>76</t>
        </is>
      </c>
      <c r="N78" s="2" t="inlineStr">
        <is>
          <t>Clinic</t>
        </is>
      </c>
      <c r="O78" s="2" t="n"/>
      <c r="P78" s="2" t="n"/>
    </row>
    <row r="79" ht="13.2" customHeight="1" s="49">
      <c r="A79" s="8" t="n">
        <v>77</v>
      </c>
      <c r="B79" s="2" t="inlineStr">
        <is>
          <t>ในการตั้งตำหรับ Dry powder inhaler (DPI) ข้อใดต่อไปนี้ไม่ถูกต้อง</t>
        </is>
      </c>
      <c r="C79" s="2" t="n"/>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n">
        <v>2</v>
      </c>
      <c r="J79" s="2"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2" t="n"/>
      <c r="L79" s="2" t="inlineStr">
        <is>
          <t>Asthma</t>
        </is>
      </c>
      <c r="M79" s="2" t="inlineStr">
        <is>
          <t>77</t>
        </is>
      </c>
      <c r="N79" s="2" t="inlineStr">
        <is>
          <t>Clinic</t>
        </is>
      </c>
      <c r="O79" s="2" t="n"/>
      <c r="P79" s="2" t="n"/>
    </row>
    <row r="80" ht="13.2" customHeight="1" s="49">
      <c r="A80" s="8" t="n">
        <v>78</v>
      </c>
      <c r="B80" s="2" t="inlineStr">
        <is>
          <t>ข้อใดกล่าวถึงลักษณะของ Metered dose inhaler (MDI) ได้ถูกต้อง</t>
        </is>
      </c>
      <c r="C80" s="2" t="n"/>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n">
        <v>3</v>
      </c>
      <c r="J80" s="2"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2" t="n"/>
      <c r="L80" s="2" t="inlineStr">
        <is>
          <t>Asthma</t>
        </is>
      </c>
      <c r="M80" s="2" t="inlineStr">
        <is>
          <t>78</t>
        </is>
      </c>
      <c r="N80" s="2" t="inlineStr">
        <is>
          <t>Clinic</t>
        </is>
      </c>
      <c r="O80" s="2" t="n"/>
      <c r="P80" s="2" t="n"/>
    </row>
    <row r="81" ht="13.2" customHeight="1" s="49">
      <c r="A81" s="8" t="n">
        <v>79</v>
      </c>
      <c r="B81" s="2" t="inlineStr">
        <is>
          <t>หัวข้อใดกล่าวถูกต้องเกี่ยวกับการนำส่งยาทางปอด</t>
        </is>
      </c>
      <c r="C81" s="2" t="n"/>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n">
        <v>1</v>
      </c>
      <c r="J81" s="2"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2" t="n"/>
      <c r="L81" s="2" t="inlineStr">
        <is>
          <t>Asthma</t>
        </is>
      </c>
      <c r="M81" s="2" t="inlineStr">
        <is>
          <t>79</t>
        </is>
      </c>
      <c r="N81" s="2" t="inlineStr">
        <is>
          <t>Clinic</t>
        </is>
      </c>
      <c r="O81" s="2" t="n"/>
      <c r="P81" s="2" t="n"/>
    </row>
    <row r="82" ht="13.2" customHeight="1" s="49">
      <c r="A82" s="8" t="n">
        <v>80</v>
      </c>
      <c r="B82" s="2" t="inlineStr">
        <is>
          <t>การตรวจร่างกายในผู้ป่วย chronic obstructive pulmonary disease (COPD) จะพบผลตรวจดังนี้
ยกเว้น</t>
        </is>
      </c>
      <c r="C82" s="2" t="n"/>
      <c r="D82" s="2" t="inlineStr">
        <is>
          <t>หายใจเหนื่อยอย่างเรื้อรังและความรุนแรงของอาการเหนื่อยมากขึ้นเรื่อยๆ</t>
        </is>
      </c>
      <c r="E82" s="2" t="inlineStr">
        <is>
          <t>มีอาการไอแบบเรื้อรัง</t>
        </is>
      </c>
      <c r="F82" s="2" t="inlineStr">
        <is>
          <t>ค่า FEV1/FVC เพิ่มขึ้น</t>
        </is>
      </c>
      <c r="G82" s="2" t="inlineStr">
        <is>
          <t>ค่า FEV1/FVC ลดลง</t>
        </is>
      </c>
      <c r="H82" s="2" t="inlineStr">
        <is>
          <t>ค่า FEV1 ลดลง 22</t>
        </is>
      </c>
      <c r="I82" s="8" t="n">
        <v>3</v>
      </c>
      <c r="J82" s="2" t="inlineStr">
        <is>
          <t>✅ คำตอบที่ถูกต้อง: ข้อ ค. ค่า FEV1/FVC เพิ่มขึ้น
💡 Background:
ข้อสอบความรู้ทางวิชาชีพเภสัชกรรม (</t>
        </is>
      </c>
      <c r="K82" s="2" t="n"/>
      <c r="L82" s="2" t="inlineStr">
        <is>
          <t>Asthma/COPD</t>
        </is>
      </c>
      <c r="M82" s="2" t="inlineStr">
        <is>
          <t>Clinic</t>
        </is>
      </c>
      <c r="N82" s="2" t="inlineStr">
        <is>
          <t>ข้อสอบ ม.รังสิต ข้อ 15</t>
        </is>
      </c>
      <c r="O82" s="2" t="n"/>
      <c r="P82" s="2" t="n"/>
    </row>
    <row r="83" ht="13.2" customHeight="1" s="49">
      <c r="A83" s="8" t="n">
        <v>81</v>
      </c>
      <c r="B83" s="2" t="inlineStr">
        <is>
          <t>ผู้ป่วยในข้อใดต่อไปนี้ที่มีโอกาสเป็น chronic obstructive pulmonary disease (COPD)</t>
        </is>
      </c>
      <c r="C83" s="2" t="n"/>
      <c r="D83" s="2" t="inlineStr">
        <is>
          <t>นาย ก สูบบุหรี่วันละ 25 มวน เป็นเวลา 7 ปี</t>
        </is>
      </c>
      <c r="E83" s="2" t="inlineStr">
        <is>
          <t>นาย ข สูบบุหรี่วันละ 2 ซอง เป็นเวลา 15 ปี</t>
        </is>
      </c>
      <c r="F83" s="2" t="inlineStr">
        <is>
          <t>นาย ค สูบบุหรี่วันละ 1 ซอง เป็นเวลา 10 ปี</t>
        </is>
      </c>
      <c r="G83" s="2" t="inlineStr">
        <is>
          <t>นาย ง สูบบุหรี่วันละ 15 มวน เป็นเวลา 5 ปี</t>
        </is>
      </c>
      <c r="H83" s="2" t="inlineStr">
        <is>
          <t>นาย จ สูบบุหรี่วันละ 3 ซอง เป็นเวลา 6 ปี</t>
        </is>
      </c>
      <c r="I83" s="8" t="n">
        <v>2</v>
      </c>
      <c r="J83" s="2" t="inlineStr">
        <is>
          <t>✅ คำตอบที่ถูกต้อง: ข้อ ข. นาย ข สูบบุหรี่วันละ 2 ซอง เป็นเวลา 15 ปี
💡 Background:
ข้อสอบความรู้ทางวิชาชีพเภสัชกรรม (</t>
        </is>
      </c>
      <c r="K83" s="2" t="n"/>
      <c r="L83" s="2" t="inlineStr">
        <is>
          <t>Asthma/COPD</t>
        </is>
      </c>
      <c r="M83" s="2" t="inlineStr">
        <is>
          <t>Clinic</t>
        </is>
      </c>
      <c r="N83" s="2" t="inlineStr">
        <is>
          <t>ข้อสอบ ม.รังสิต ข้อ 16</t>
        </is>
      </c>
      <c r="O83" s="2" t="n"/>
      <c r="P83" s="2" t="n"/>
    </row>
    <row r="84" ht="13.2" customHeight="1" s="49">
      <c r="A84" s="8" t="n">
        <v>82</v>
      </c>
      <c r="B84" s="2" t="inlineStr">
        <is>
          <t>เบื้องต้นสันนิษฐานว่าผู้ป่วยเป็น COPD จากสาเหตุต่อไปนี้ ยกเว้น</t>
        </is>
      </c>
      <c r="C84" s="2" t="n"/>
      <c r="D84" s="2" t="inlineStr">
        <is>
          <t>สูบบุหรี่วันละ 25 มวน ตั้งแต่อายุ 35 ปี</t>
        </is>
      </c>
      <c r="E84" s="2" t="inlineStr">
        <is>
          <t>ภรรยาสูบบุหรี่ด้วย</t>
        </is>
      </c>
      <c r="F84" s="2" t="inlineStr">
        <is>
          <t>ดื่มสุรา</t>
        </is>
      </c>
      <c r="G84" s="2" t="inlineStr">
        <is>
          <t>เป็นโรคความดันโลหิตสูง</t>
        </is>
      </c>
      <c r="H84" s="2" t="inlineStr">
        <is>
          <t>ค และ ง</t>
        </is>
      </c>
      <c r="I84" s="8" t="n">
        <v>5</v>
      </c>
      <c r="J84" s="2" t="inlineStr">
        <is>
          <t>✅ คำตอบที่ถูกต้อง: ข้อ จ. ค และ ง
💡 Background:
ข้อสอบความรู้ทางวิชาชีพเภสัชกรรม (</t>
        </is>
      </c>
      <c r="K84" s="2" t="n"/>
      <c r="L84" s="2" t="inlineStr">
        <is>
          <t>Asthma/COPD</t>
        </is>
      </c>
      <c r="M84" s="2" t="inlineStr">
        <is>
          <t>Clinic</t>
        </is>
      </c>
      <c r="N84" s="2" t="inlineStr">
        <is>
          <t>ข้อสอบ ม.รังสิต ข้อ 17</t>
        </is>
      </c>
      <c r="O84" s="2" t="n"/>
      <c r="P84" s="2" t="n"/>
    </row>
    <row r="85" ht="13.2" customHeight="1" s="49">
      <c r="A85" s="8" t="n">
        <v>83</v>
      </c>
      <c r="B85" s="2" t="inlineStr">
        <is>
          <t>ผู้ป่วยรายนี้ควรได้รับการรักษาด้วยยาเริ่มแรก (first-choice) ด้วยวิธีใดถึงจะเหมาะสมที่สุด</t>
        </is>
      </c>
      <c r="C85" s="2" t="n"/>
      <c r="D85" s="2" t="inlineStr">
        <is>
          <t>LABA or LAMA</t>
        </is>
      </c>
      <c r="E85" s="2" t="inlineStr">
        <is>
          <t>LABA and LAMA</t>
        </is>
      </c>
      <c r="F85" s="2" t="inlineStr">
        <is>
          <t>SABA and/or SAMA theophylline</t>
        </is>
      </c>
      <c r="G85" s="2" t="inlineStr">
        <is>
          <t>ข และ ค</t>
        </is>
      </c>
      <c r="H85" s="2" t="inlineStr">
        <is>
          <t>ก, ข และ ค 24</t>
        </is>
      </c>
      <c r="I85" s="8" t="n">
        <v>1</v>
      </c>
      <c r="J85" s="2" t="inlineStr">
        <is>
          <t>✅ คำตอบที่ถูกต้อง: ข้อ ก. LABA or LAMA
💡 Background:
ข้อสอบความรู้ทางวิชาชีพเภสัชกรรม (</t>
        </is>
      </c>
      <c r="K85" s="2" t="n"/>
      <c r="L85" s="2" t="inlineStr">
        <is>
          <t>Asthma/COPD</t>
        </is>
      </c>
      <c r="M85" s="2" t="inlineStr">
        <is>
          <t>Clinic</t>
        </is>
      </c>
      <c r="N85" s="2" t="inlineStr">
        <is>
          <t>ข้อสอบ ม.รังสิต ข้อ 18</t>
        </is>
      </c>
      <c r="O85" s="2" t="n"/>
      <c r="P85" s="2" t="n"/>
    </row>
    <row r="86" ht="13.2" customHeight="1" s="49">
      <c r="A86" s="8" t="n">
        <v>84</v>
      </c>
      <c r="B86" s="2" t="inlineStr">
        <is>
          <t>จากข้อ 18 ยาใดเหมาะสมที่สุดที่ผู้ป่วยรายนี้ควรได้รับ</t>
        </is>
      </c>
      <c r="C86" s="2" t="n"/>
      <c r="D86" s="2" t="inlineStr">
        <is>
          <t>Salbutamol+Terbutaline</t>
        </is>
      </c>
      <c r="E86" s="2" t="inlineStr">
        <is>
          <t>Salbutamol+Budesonide</t>
        </is>
      </c>
      <c r="F86" s="2" t="inlineStr">
        <is>
          <t>Salmeterol+Tiotropium</t>
        </is>
      </c>
      <c r="G86" s="2" t="inlineStr">
        <is>
          <t>Salmeterol or Tiotropium</t>
        </is>
      </c>
      <c r="H86" s="2" t="inlineStr">
        <is>
          <t>ค และ ง</t>
        </is>
      </c>
      <c r="I86" s="8" t="n">
        <v>4</v>
      </c>
      <c r="J86" s="2" t="inlineStr">
        <is>
          <t>✅ คำตอบที่ถูกต้อง: ข้อ ง. Salmeterol or Tiotropium
💡 Background:
ข้อสอบความรู้ทางวิชาชีพเภสัชกรรม (</t>
        </is>
      </c>
      <c r="K86" s="2" t="n"/>
      <c r="L86" s="2" t="inlineStr">
        <is>
          <t>Asthma/COPD</t>
        </is>
      </c>
      <c r="M86" s="2" t="inlineStr">
        <is>
          <t>Clinic</t>
        </is>
      </c>
      <c r="N86" s="2" t="inlineStr">
        <is>
          <t>ข้อสอบ ม.รังสิต ข้อ 19</t>
        </is>
      </c>
      <c r="O86" s="2" t="n"/>
      <c r="P86" s="2" t="n"/>
    </row>
    <row r="87" ht="13.2" customHeight="1" s="49">
      <c r="A87" s="8" t="n">
        <v>85</v>
      </c>
      <c r="B87"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87" s="2" t="n"/>
      <c r="D87" s="2" t="inlineStr">
        <is>
          <t>จ่าย salbutamol เพิ่ม</t>
        </is>
      </c>
      <c r="E87" s="2" t="inlineStr">
        <is>
          <t>จ่าย ICS เพิ่ม</t>
        </is>
      </c>
      <c r="F87" s="2" t="inlineStr">
        <is>
          <t>จ่าย salmeterol + tiotropium 2 ตัวคู่กัน</t>
        </is>
      </c>
      <c r="G87" s="2" t="inlineStr">
        <is>
          <t>จ่าย theophylline เพิ่ม</t>
        </is>
      </c>
      <c r="H87" s="2" t="inlineStr">
        <is>
          <t>ค และ ง</t>
        </is>
      </c>
      <c r="I87" s="8" t="n">
        <v>3</v>
      </c>
      <c r="J87" s="2" t="inlineStr">
        <is>
          <t>✅ คำตอบที่ถูกต้อง: ข้อ ค. จ่าย salmeterol + tiotropium 2 ตัวคู่กัน
💡 Background:
ข้อสอบความรู้ทางวิชาชีพเภสัชกรรม (</t>
        </is>
      </c>
      <c r="K87" s="2" t="n"/>
      <c r="L87" s="2" t="inlineStr">
        <is>
          <t>Asthma/COPD</t>
        </is>
      </c>
      <c r="M87" s="2" t="inlineStr">
        <is>
          <t>Clinic</t>
        </is>
      </c>
      <c r="N87" s="2" t="inlineStr">
        <is>
          <t>ข้อสอบ ม.รังสิต ข้อ 20</t>
        </is>
      </c>
      <c r="O87" s="2" t="n"/>
      <c r="P87" s="2" t="n"/>
    </row>
    <row r="88" ht="13.2" customHeight="1" s="49">
      <c r="A88" s="8" t="n">
        <v>86</v>
      </c>
      <c r="B88" s="2" t="inlineStr">
        <is>
          <t>ข้อใดคือคำแนะนำในการใช้ยาพ่น corticosteroid DPI</t>
        </is>
      </c>
      <c r="C88" s="2" t="n"/>
      <c r="D88" s="2" t="inlineStr">
        <is>
          <t>เขย่าขวดก่อนใช้</t>
        </is>
      </c>
      <c r="E88" s="2" t="inlineStr">
        <is>
          <t>เงยหน้าขึ้นสูงขณะพ่นยา</t>
        </is>
      </c>
      <c r="F88" s="2" t="inlineStr">
        <is>
          <t>หลังพ่นยา ให้กลั้วปาก และคอด้วยน้ าแล้วบ้วนทิ้ง</t>
        </is>
      </c>
      <c r="G88" s="2" t="inlineStr">
        <is>
          <t>หลังพ่นยา ให้ดื่มน้ าตามมากๆ</t>
        </is>
      </c>
      <c r="H88" s="2" t="inlineStr">
        <is>
          <t>หลังพ่นยา ให้ล้างน้ าทำความสะอาดเครื่องพ่นยาทุกครั้ง</t>
        </is>
      </c>
      <c r="I88" s="8" t="n">
        <v>3</v>
      </c>
      <c r="J88" s="2" t="inlineStr">
        <is>
          <t>✅ คำตอบที่ถูกต้อง: ข้อ ค. หลังพ่นยา ให้กลั้วปาก และคอด้วยน้ าแล้วบ้วนทิ้ง
💡 Background:
ข้อสอบความรู้ทางวิชาชีพเภสัชกรรม (</t>
        </is>
      </c>
      <c r="K88" s="2" t="n"/>
      <c r="L88" s="2" t="inlineStr">
        <is>
          <t>Asthma/COPD</t>
        </is>
      </c>
      <c r="M88" s="2" t="inlineStr">
        <is>
          <t>Clinic</t>
        </is>
      </c>
      <c r="N88" s="2" t="inlineStr">
        <is>
          <t>ข้อสอบ ม.รังสิต ข้อ 21</t>
        </is>
      </c>
      <c r="O88" s="2" t="n"/>
      <c r="P88" s="2" t="n"/>
    </row>
    <row r="89" ht="13.2" customHeight="1" s="49">
      <c r="A89" s="8" t="n">
        <v>87</v>
      </c>
      <c r="B89" s="2" t="inlineStr">
        <is>
          <t>หมู่ฟังก์ชันใดบนโครงสร้างของ corticosteroid ที่ไม่จำเป็นต่อการจับกับ glucocorticoid receptor</t>
        </is>
      </c>
      <c r="C89" s="2" t="n"/>
      <c r="D89" s="2" t="inlineStr">
        <is>
          <t>3-carbonyl</t>
        </is>
      </c>
      <c r="E89" s="2" t="inlineStr">
        <is>
          <t>Double bond ตำแหน่งที่ 4-5</t>
        </is>
      </c>
      <c r="F89" s="2" t="inlineStr">
        <is>
          <t>9-methyl</t>
        </is>
      </c>
      <c r="G89" s="2" t="inlineStr">
        <is>
          <t>O-atom ตำแหน่งที่ 11 25</t>
        </is>
      </c>
      <c r="H89" s="2" t="inlineStr">
        <is>
          <t>17-beta ketone-side chain</t>
        </is>
      </c>
      <c r="I89" s="8" t="n">
        <v>3</v>
      </c>
      <c r="J89" s="2" t="inlineStr">
        <is>
          <t>✅ คำตอบที่ถูกต้อง: ข้อ ค. 9-methyl
💡 Background:
ข้อสอบความรู้ทางวิชาชีพเภสัชกรรม (</t>
        </is>
      </c>
      <c r="K89" s="2" t="n"/>
      <c r="L89" s="2" t="inlineStr">
        <is>
          <t>Asthma/COPD</t>
        </is>
      </c>
      <c r="M89" s="2" t="inlineStr">
        <is>
          <t>Clinic</t>
        </is>
      </c>
      <c r="N89" s="2" t="inlineStr">
        <is>
          <t>ข้อสอบ ม.รังสิต ข้อ 22</t>
        </is>
      </c>
      <c r="O89" s="2" t="n"/>
      <c r="P89" s="2" t="n"/>
    </row>
    <row r="90" ht="13.2" customHeight="1" s="49">
      <c r="A90" s="8" t="n">
        <v>88</v>
      </c>
      <c r="B90" s="2" t="inlineStr">
        <is>
          <t>เทคนิคทางโครมาโตรกราฟีใดต่อไปนี้สามารถแยกความแตกต่างระหว่าง theophylline และ
caffeine ได้
caffeine                                     theophylline</t>
        </is>
      </c>
      <c r="C90" s="2" t="n"/>
      <c r="D90" s="2" t="inlineStr">
        <is>
          <t>Chiral chromatography</t>
        </is>
      </c>
      <c r="E90" s="2" t="inlineStr">
        <is>
          <t>Countercurrent chromatography</t>
        </is>
      </c>
      <c r="F90" s="2" t="inlineStr">
        <is>
          <t>Ion exchange chromatography</t>
        </is>
      </c>
      <c r="G90" s="2" t="inlineStr">
        <is>
          <t>Reverse phase chromatography</t>
        </is>
      </c>
      <c r="H90" s="2" t="inlineStr">
        <is>
          <t>Size exclusion chromatography</t>
        </is>
      </c>
      <c r="I90" s="8" t="n">
        <v>4</v>
      </c>
      <c r="J90" s="2" t="inlineStr">
        <is>
          <t>✅ คำตอบที่ถูกต้อง: ข้อ ง. Reverse phase chromatography
💡 Background:
ข้อสอบความรู้ทางวิชาชีพเภสัชกรรม (</t>
        </is>
      </c>
      <c r="K90" s="2" t="n"/>
      <c r="L90" s="2" t="inlineStr">
        <is>
          <t>Asthma/COPD</t>
        </is>
      </c>
      <c r="M90" s="2" t="inlineStr">
        <is>
          <t>Clinic</t>
        </is>
      </c>
      <c r="N90" s="2" t="inlineStr">
        <is>
          <t>ข้อสอบ ม.รังสิต ข้อ 23</t>
        </is>
      </c>
      <c r="O90" s="2" t="n"/>
      <c r="P90" s="2" t="n"/>
    </row>
    <row r="91" ht="13.2" customHeight="1" s="49">
      <c r="A91" s="8" t="n">
        <v>89</v>
      </c>
      <c r="B91" s="2" t="inlineStr">
        <is>
          <t>ข้อใดต่อไปนี้ ที่ไม่ถูกต้องเกี่ยวกับการวินิจฉัยโรคข้างต้น</t>
        </is>
      </c>
      <c r="C91" s="2" t="n"/>
      <c r="D91" s="2" t="inlineStr">
        <is>
          <t>มีอาการไอเรื้อรัง</t>
        </is>
      </c>
      <c r="E91" s="2" t="inlineStr">
        <is>
          <t>มีประวัติการสูบบุหรี่</t>
        </is>
      </c>
      <c r="F91" s="2" t="inlineStr">
        <is>
          <t>ใช้ GOLD guideline ในการประเมินความรุนแรง</t>
        </is>
      </c>
      <c r="G91" s="2" t="inlineStr">
        <is>
          <t>มีการตอบสนองภายหลังการใช้ยาขยายหลอดลม น้อยกว่า ร้อยละ 12</t>
        </is>
      </c>
      <c r="H91" s="2" t="inlineStr">
        <is>
          <t>หลังการใช้ยาขยายหลอดลม จะมีค่า FEV1/FVC เพิ่มขึ้น 26</t>
        </is>
      </c>
      <c r="I91" s="8" t="n">
        <v>5</v>
      </c>
      <c r="J91" s="2" t="inlineStr">
        <is>
          <t>✅ คำตอบที่ถูกต้อง: ข้อ จ. หลังการใช้ยาขยายหลอดลม จะมีค่า FEV1/FVC เพิ่มขึ้น 26
💡 Background:
ข้อสอบความรู้ทางวิชาชีพเภสัชกรรม (</t>
        </is>
      </c>
      <c r="K91" s="2" t="n"/>
      <c r="L91" s="2" t="inlineStr">
        <is>
          <t>Asthma/COPD</t>
        </is>
      </c>
      <c r="M91" s="2" t="inlineStr">
        <is>
          <t>Clinic</t>
        </is>
      </c>
      <c r="N91" s="2" t="inlineStr">
        <is>
          <t>ข้อสอบ ม.รังสิต ข้อ 24</t>
        </is>
      </c>
      <c r="O91" s="2" t="n"/>
      <c r="P91" s="2" t="n"/>
    </row>
    <row r="92" ht="13.2" customHeight="1" s="49">
      <c r="A92" s="8" t="n">
        <v>90</v>
      </c>
      <c r="B92" s="2" t="inlineStr">
        <is>
          <t>ข้อใดเป็นผลข้างเคียงของยาพ่น salbutamol</t>
        </is>
      </c>
      <c r="C92" s="2" t="n"/>
      <c r="D92" s="2" t="inlineStr">
        <is>
          <t>ใจสั่น</t>
        </is>
      </c>
      <c r="E92" s="2" t="inlineStr">
        <is>
          <t>Hyperkalemia</t>
        </is>
      </c>
      <c r="F92" s="2" t="inlineStr">
        <is>
          <t>Bradycardia</t>
        </is>
      </c>
      <c r="G92" s="2" t="inlineStr">
        <is>
          <t>Oral trush</t>
        </is>
      </c>
      <c r="H92" s="2" t="inlineStr">
        <is>
          <t>Osteoporosis</t>
        </is>
      </c>
      <c r="I92" s="8" t="n">
        <v>1</v>
      </c>
      <c r="J92" s="2" t="inlineStr">
        <is>
          <t>✅ คำตอบที่ถูกต้อง: ข้อ ก. ใจสั่น
💡 Background:
ข้อสอบความรู้ทางวิชาชีพเภสัชกรรม (</t>
        </is>
      </c>
      <c r="K92" s="2" t="n"/>
      <c r="L92" s="2" t="inlineStr">
        <is>
          <t>Asthma/COPD</t>
        </is>
      </c>
      <c r="M92" s="2" t="inlineStr">
        <is>
          <t>Clinic</t>
        </is>
      </c>
      <c r="N92" s="2" t="inlineStr">
        <is>
          <t>ข้อสอบ ม.รังสิต ข้อ 25</t>
        </is>
      </c>
      <c r="O92" s="2" t="n"/>
      <c r="P92" s="2" t="n"/>
    </row>
    <row r="93" ht="13.2" customHeight="1" s="49">
      <c r="A93" s="8" t="n">
        <v>91</v>
      </c>
      <c r="B93" s="2" t="inlineStr">
        <is>
          <t>ต่อมาผู้ป่วยอาการไม่ดีขึ้น โดยแพทย์ประเมินว่าอยู่ใน Group B COPD ยาในข้อใดต่อไปนี้ที่ควรได้รับ
เพิ่มเติมจาก salbutamol prn</t>
        </is>
      </c>
      <c r="C93" s="2" t="n"/>
      <c r="D93" s="2" t="inlineStr">
        <is>
          <t>Fenoterol</t>
        </is>
      </c>
      <c r="E93" s="2" t="inlineStr">
        <is>
          <t>Ipratropium Br</t>
        </is>
      </c>
      <c r="F93" s="2" t="inlineStr">
        <is>
          <t>Tiotropium Br</t>
        </is>
      </c>
      <c r="G93" s="2" t="inlineStr">
        <is>
          <t>Budesonide</t>
        </is>
      </c>
      <c r="H93" s="2" t="inlineStr">
        <is>
          <t>Sodium cromoglycolate</t>
        </is>
      </c>
      <c r="I93" s="8" t="n">
        <v>3</v>
      </c>
      <c r="J93" s="2" t="inlineStr">
        <is>
          <t>✅ คำตอบที่ถูกต้อง: ข้อ ค. Tiotropium Br
💡 Background:
ข้อสอบความรู้ทางวิชาชีพเภสัชกรรม (</t>
        </is>
      </c>
      <c r="K93" s="2" t="n"/>
      <c r="L93" s="2" t="inlineStr">
        <is>
          <t>Asthma/COPD</t>
        </is>
      </c>
      <c r="M93" s="2" t="inlineStr">
        <is>
          <t>Clinic</t>
        </is>
      </c>
      <c r="N93" s="2" t="inlineStr">
        <is>
          <t>ข้อสอบ ม.รังสิต ข้อ 26</t>
        </is>
      </c>
      <c r="O93" s="2" t="n"/>
      <c r="P93" s="2" t="n"/>
    </row>
    <row r="94" ht="13.2" customHeight="1" s="49">
      <c r="A94" s="8" t="n">
        <v>92</v>
      </c>
      <c r="B94" s="2" t="inlineStr">
        <is>
          <t>ข้อใดผิดเกี่ยวกับยาพ่นชนิด MDIs</t>
        </is>
      </c>
      <c r="C94" s="2" t="n"/>
      <c r="D94" s="2" t="inlineStr">
        <is>
          <t>การกดยาและสูดยา ต้องมีความสัมพันธ์กัน</t>
        </is>
      </c>
      <c r="E94" s="2" t="inlineStr">
        <is>
          <t>ตัวยามักเป็นของเหลว</t>
        </is>
      </c>
      <c r="F94" s="2" t="inlineStr">
        <is>
          <t>มีการผสมสารขับดัน (propellant)</t>
        </is>
      </c>
      <c r="G94" s="2" t="inlineStr">
        <is>
          <t>ควรสูดหายใจช้า ๆ และลึก ๆ</t>
        </is>
      </c>
      <c r="H94" s="2" t="inlineStr">
        <is>
          <t>เครื่องพ่นมีตัวยา จึงไม่ควรล้างน้ า</t>
        </is>
      </c>
      <c r="I94" s="8" t="n">
        <v>5</v>
      </c>
      <c r="J94" s="2" t="inlineStr">
        <is>
          <t>✅ คำตอบที่ถูกต้อง: ข้อ จ. เครื่องพ่นมีตัวยา จึงไม่ควรล้างน้ า
💡 Background:
ข้อสอบความรู้ทางวิชาชีพเภสัชกรรม (</t>
        </is>
      </c>
      <c r="K94" s="2" t="n"/>
      <c r="L94" s="2" t="inlineStr">
        <is>
          <t>Asthma/COPD</t>
        </is>
      </c>
      <c r="M94" s="2" t="inlineStr">
        <is>
          <t>Clinic</t>
        </is>
      </c>
      <c r="N94" s="2" t="inlineStr">
        <is>
          <t>ข้อสอบ ม.รังสิต ข้อ 27</t>
        </is>
      </c>
      <c r="O94" s="2" t="n"/>
      <c r="P94" s="2" t="n"/>
    </row>
    <row r="95" ht="13.2" customHeight="1" s="49">
      <c r="A95" s="8" t="n">
        <v>93</v>
      </c>
      <c r="B95" s="2" t="inlineStr">
        <is>
          <t>ข้อใดถูกต้องเกี่ยวกับ ยา Seretideหaccuhaler (salmeterol + fluticasone)</t>
        </is>
      </c>
      <c r="C95" s="2" t="n"/>
      <c r="D95" s="2" t="inlineStr">
        <is>
          <t>ไม่จำเป็นต้องกลั้วปากและคอหลังพ่นยาเสร็จ</t>
        </is>
      </c>
      <c r="E95" s="2" t="inlineStr">
        <is>
          <t>แนะนำให้พ่นยาต่อเนื่องทุกวัน เพื่อควบคุมอาการ</t>
        </is>
      </c>
      <c r="F95" s="2" t="inlineStr">
        <is>
          <t>ควรเขย่าอุปกรณ์ก่อนพ่นยา เพื่อให้สารขับดันออกฤทธิ์ดีขึ้น</t>
        </is>
      </c>
      <c r="G95" s="2" t="inlineStr">
        <is>
          <t>สามารถใช้พ่นเมื่อเกิดอาการจับหืด เนื่องจากมีการผสมตัวยาแบบออกฤทธิ์เร็วไว้ด้วย</t>
        </is>
      </c>
      <c r="H95" s="2" t="inlineStr">
        <is>
          <t>ขนาดอนุภาคควรเล็กกว่า 1 ไมโครเมตร เพื่อให้ไม่ตกค้างในช่องปาก 27 หัวข้อเรื่อง Asthma</t>
        </is>
      </c>
      <c r="I95" s="8" t="n">
        <v>2</v>
      </c>
      <c r="J95" s="2" t="inlineStr">
        <is>
          <t>✅ คำตอบที่ถูกต้อง: ข้อ ข. แนะนำให้พ่นยาต่อเนื่องทุกวัน เพื่อควบคุมอาการ
💡 Background:
ข้อสอบความรู้ทางวิชาชีพเภสัชกรรม (</t>
        </is>
      </c>
      <c r="K95" s="2" t="n"/>
      <c r="L95" s="2" t="inlineStr">
        <is>
          <t>Asthma/COPD</t>
        </is>
      </c>
      <c r="M95" s="2" t="inlineStr">
        <is>
          <t>Clinic</t>
        </is>
      </c>
      <c r="N95" s="2" t="inlineStr">
        <is>
          <t>ข้อสอบ ม.รังสิต ข้อ 28</t>
        </is>
      </c>
      <c r="O95" s="2" t="n"/>
      <c r="P95" s="2" t="n"/>
    </row>
    <row r="96" ht="13.2" customHeight="1" s="49">
      <c r="A96" s="8" t="n">
        <v>94</v>
      </c>
      <c r="B96" s="2" t="inlineStr">
        <is>
          <t>ข้อใดไม่ใช่คำถามที่ใช้ในการประเมินความรุนแรงของผู้ป่วยโรคหืดใน GINA assessment of symptom
control</t>
        </is>
      </c>
      <c r="C96" s="2" t="n"/>
      <c r="D96" s="2" t="inlineStr">
        <is>
          <t>มีอาการจับหืดตอนกลางวันมากกว่า 2 ครั้งต่อสัปดาห์</t>
        </is>
      </c>
      <c r="E96" s="2" t="inlineStr">
        <is>
          <t>ต้องใช้ยาพ่นขยายหลอดลมมากกว่า 2 ครั้งต่อสัปดาห์</t>
        </is>
      </c>
      <c r="F96" s="2" t="inlineStr">
        <is>
          <t>อาการรบกวนชีวิตประจำวันหรือไม่</t>
        </is>
      </c>
      <c r="G96" s="2" t="inlineStr">
        <is>
          <t>ค่า FEV1 สูงกว่า 60% predicted มีความเสี่ยงต่อการเกิด exacerbation มาก</t>
        </is>
      </c>
      <c r="H96" s="2" t="inlineStr">
        <is>
          <t>ตื่นกลางดึกเนื่องจากหืด</t>
        </is>
      </c>
      <c r="I96" s="8" t="n">
        <v>4</v>
      </c>
      <c r="J96" s="2" t="inlineStr">
        <is>
          <t>✅ คำตอบที่ถูกต้อง: ข้อ ง. ค่า FEV1 สูงกว่า 60% predicted มีความเสี่ยงต่อการเกิด exacerbation มาก
💡 Background:
ข้อสอบความรู้ทางวิชาชีพเภสัชกรรม (</t>
        </is>
      </c>
      <c r="K96" s="2" t="n"/>
      <c r="L96" s="2" t="inlineStr">
        <is>
          <t>Asthma/COPD</t>
        </is>
      </c>
      <c r="M96" s="2" t="inlineStr">
        <is>
          <t>Clinic</t>
        </is>
      </c>
      <c r="N96" s="2" t="inlineStr">
        <is>
          <t>ข้อสอบ ม.รังสิต ข้อ 29</t>
        </is>
      </c>
      <c r="O96" s="2" t="n"/>
      <c r="P96" s="2" t="n"/>
    </row>
    <row r="97" ht="13.2" customHeight="1" s="49">
      <c r="A97" s="8" t="n">
        <v>95</v>
      </c>
      <c r="B97" s="2" t="inlineStr">
        <is>
          <t>จากกรณีศึกษาดังกล่าว ควรพิจารณาเปลี่ยนแปลงการรักษาใดให้ผู้ป่วยหรือไม่</t>
        </is>
      </c>
      <c r="C97" s="2" t="n"/>
      <c r="D97" s="2" t="inlineStr">
        <is>
          <t>ควรพิจารณาการ step down</t>
        </is>
      </c>
      <c r="E97" s="2" t="inlineStr">
        <is>
          <t>ควรพิจารณาการ step up</t>
        </is>
      </c>
      <c r="F97" s="2" t="inlineStr">
        <is>
          <t>ไม่ต้องเปลี่ยนแปลงการรักษา</t>
        </is>
      </c>
      <c r="G97" s="2" t="inlineStr">
        <is>
          <t>เปลี่ยนจาก salbutamol ไปใช้ salmeterol</t>
        </is>
      </c>
      <c r="H97" s="2" t="inlineStr">
        <is>
          <t>ตัด theophylline ออก</t>
        </is>
      </c>
      <c r="I97" s="8" t="n">
        <v>2</v>
      </c>
      <c r="J97" s="2" t="inlineStr">
        <is>
          <t>✅ คำตอบที่ถูกต้อง: ข้อ ข. ควรพิจารณาการ step up
💡 Background:
ข้อสอบความรู้ทางวิชาชีพเภสัชกรรม (</t>
        </is>
      </c>
      <c r="K97" s="2" t="n"/>
      <c r="L97" s="2" t="inlineStr">
        <is>
          <t>Asthma/COPD</t>
        </is>
      </c>
      <c r="M97" s="2" t="inlineStr">
        <is>
          <t>Clinic</t>
        </is>
      </c>
      <c r="N97" s="2" t="inlineStr">
        <is>
          <t>ข้อสอบ ม.รังสิต ข้อ 30</t>
        </is>
      </c>
      <c r="O97" s="2" t="n"/>
      <c r="P97" s="2" t="n"/>
    </row>
    <row r="98" ht="13.2" customHeight="1" s="49">
      <c r="A98" s="8" t="n">
        <v>96</v>
      </c>
      <c r="B98" s="2" t="inlineStr">
        <is>
          <t>เมื่อเลือกการรักษาจากข้อ 30 แล้ว คิดว่าควรให้ยาในข้อใด</t>
        </is>
      </c>
      <c r="C98" s="2" t="n"/>
      <c r="D98" s="2" t="inlineStr">
        <is>
          <t>Beclometasone dipropionate 200 mcg + Salbutamol</t>
        </is>
      </c>
      <c r="E98" s="2" t="inlineStr">
        <is>
          <t>Fluticasone propionate 200 mcg + Symbicortห (Budesonide/Formoterol)</t>
        </is>
      </c>
      <c r="F98" s="2" t="inlineStr">
        <is>
          <t>Omalizumab + Symbicortห (Budesonide/Formoterol)</t>
        </is>
      </c>
      <c r="G98" s="2" t="inlineStr">
        <is>
          <t>Fluticasone propionate 400 mcg +  Symbicortห ( Budesonide/ Formoterol)  + Tiotropium</t>
        </is>
      </c>
      <c r="H98" s="2" t="inlineStr">
        <is>
          <t>Beclometasone dipropionate 200 mcg เพียงอย่างเดียว 28</t>
        </is>
      </c>
      <c r="I98" s="8" t="n">
        <v>2</v>
      </c>
      <c r="J98" s="2" t="inlineStr">
        <is>
          <t>✅ คำตอบที่ถูกต้อง: ข้อ ข. Fluticasone propionate 200 mcg + Symbicortห (Budesonide/Formoterol)
💡 Background:
ข้อสอบความรู้ทางวิชาชีพเภสัชกรรม (</t>
        </is>
      </c>
      <c r="K98" s="2" t="n"/>
      <c r="L98" s="2" t="inlineStr">
        <is>
          <t>Asthma/COPD</t>
        </is>
      </c>
      <c r="M98" s="2" t="inlineStr">
        <is>
          <t>Clinic</t>
        </is>
      </c>
      <c r="N98" s="2" t="inlineStr">
        <is>
          <t>ข้อสอบ ม.รังสิต ข้อ 31</t>
        </is>
      </c>
      <c r="O98" s="2" t="n"/>
      <c r="P98" s="2" t="n"/>
    </row>
    <row r="99" ht="13.2" customHeight="1" s="49">
      <c r="A99" s="8" t="n">
        <v>97</v>
      </c>
      <c r="B99" s="2" t="inlineStr">
        <is>
          <t>ข้อใดผิดเกี่ยวกับหลักการพิจารณาการ step down</t>
        </is>
      </c>
      <c r="C99" s="2" t="n"/>
      <c r="D99" s="2" t="inlineStr">
        <is>
          <t>ผู้ป่วยสามารถควบคุมอาการได้อย่างน้อย 3 เดือน</t>
        </is>
      </c>
      <c r="E99" s="2" t="inlineStr">
        <is>
          <t>ไม่อยู่ระหว่างการตั้งครรภ์</t>
        </is>
      </c>
      <c r="F99" s="2" t="inlineStr">
        <is>
          <t>บันทึก baseline status</t>
        </is>
      </c>
      <c r="G99" s="2" t="inlineStr">
        <is>
          <t>หยุด ICS ทันที</t>
        </is>
      </c>
      <c r="H99" s="2" t="inlineStr">
        <is>
          <t>พิจารณา step down ในขณะที่ไม่อยู่ระหว่างการติดเชื้อทางเดินหายใจในระหว่างการท่องเที่ยว</t>
        </is>
      </c>
      <c r="I99" s="8" t="n">
        <v>4</v>
      </c>
      <c r="J99" s="2" t="inlineStr">
        <is>
          <t>✅ คำตอบที่ถูกต้อง: ข้อ ง. หยุด ICS ทันที
💡 Background:
ข้อสอบความรู้ทางวิชาชีพเภสัชกรรม (</t>
        </is>
      </c>
      <c r="K99" s="2" t="n"/>
      <c r="L99" s="2" t="inlineStr">
        <is>
          <t>Asthma/COPD</t>
        </is>
      </c>
      <c r="M99" s="2" t="inlineStr">
        <is>
          <t>Clinic</t>
        </is>
      </c>
      <c r="N99" s="2" t="inlineStr">
        <is>
          <t>ข้อสอบ ม.รังสิต ข้อ 32</t>
        </is>
      </c>
      <c r="O99" s="2" t="n"/>
      <c r="P99" s="2" t="n"/>
    </row>
    <row r="100" ht="13.2" customHeight="1" s="49">
      <c r="A100" s="8" t="n">
        <v>98</v>
      </c>
      <c r="B100" s="2" t="inlineStr">
        <is>
          <t>ข้อใดไม่ใช่ short-acting beta 2 agonist</t>
        </is>
      </c>
      <c r="C100" s="2" t="n"/>
      <c r="D100" s="2" t="inlineStr">
        <is>
          <t>Fenoterol</t>
        </is>
      </c>
      <c r="E100" s="2" t="inlineStr">
        <is>
          <t>Terbutaline</t>
        </is>
      </c>
      <c r="F100" s="2" t="inlineStr">
        <is>
          <t>Procaterol</t>
        </is>
      </c>
      <c r="G100" s="2" t="inlineStr">
        <is>
          <t>Bambuterol</t>
        </is>
      </c>
      <c r="H100" s="2" t="inlineStr">
        <is>
          <t>Salmeterol</t>
        </is>
      </c>
      <c r="I100" s="8" t="n">
        <v>5</v>
      </c>
      <c r="J100" s="2" t="inlineStr">
        <is>
          <t>✅ คำตอบที่ถูกต้อง: ข้อ จ. Salmeterol
💡 Background:
ข้อสอบความรู้ทางวิชาชีพเภสัชกรรม (</t>
        </is>
      </c>
      <c r="K100" s="2" t="n"/>
      <c r="L100" s="2" t="inlineStr">
        <is>
          <t>Asthma/COPD</t>
        </is>
      </c>
      <c r="M100" s="2" t="inlineStr">
        <is>
          <t>Clinic</t>
        </is>
      </c>
      <c r="N100" s="2" t="inlineStr">
        <is>
          <t>ข้อสอบ ม.รังสิต ข้อ 33</t>
        </is>
      </c>
      <c r="O100" s="2" t="n"/>
      <c r="P100" s="2" t="n"/>
    </row>
    <row r="101" ht="13.2" customHeight="1" s="49">
      <c r="A101" s="8" t="n">
        <v>99</v>
      </c>
      <c r="B101" s="2" t="inlineStr">
        <is>
          <t>ข้อใดถูกต้องเกี่ยวกับการใช้ beta2 agonist ในโรคหืด</t>
        </is>
      </c>
      <c r="C101" s="2" t="n"/>
      <c r="D101" s="2" t="inlineStr">
        <is>
          <t>ใช้เพื่อป้องกันอาการเท่านั้น</t>
        </is>
      </c>
      <c r="E101" s="2" t="inlineStr">
        <is>
          <t>ความถี่ของการใช้ short-acting beta-2 agonist เป็นตัวบ่งบอกถึงผลการรักษา</t>
        </is>
      </c>
      <c r="F101" s="2" t="inlineStr">
        <is>
          <t>อาจทำให้ดื้อยาหากใช้เป็นประจำ</t>
        </is>
      </c>
      <c r="G101" s="2" t="inlineStr">
        <is>
          <t>มีประสิทธิภาพมากที่สุด ใช้เป็นยาควบคุม และลดอาการกำเริบของหอบหืดเฉียบพลัน</t>
        </is>
      </c>
      <c r="H101" s="2" t="inlineStr">
        <is>
          <t>เพิ่มความเสี่ยงการเสียชีวิตหากใช้เป็นประจำ</t>
        </is>
      </c>
      <c r="I101" s="8" t="n">
        <v>2</v>
      </c>
      <c r="J101" s="2" t="inlineStr">
        <is>
          <t>✅ คำตอบที่ถูกต้อง: ข้อ ข. ความถี่ของการใช้ short-acting beta-2 agonist เป็นตัวบ่งบอกถึงผลการรักษา
💡 Background:
ข้อสอบความรู้ทางวิชาชีพเภสัชกรรม (</t>
        </is>
      </c>
      <c r="K101" s="2" t="n"/>
      <c r="L101" s="2" t="inlineStr">
        <is>
          <t>Asthma/COPD</t>
        </is>
      </c>
      <c r="M101" s="2" t="inlineStr">
        <is>
          <t>Clinic</t>
        </is>
      </c>
      <c r="N101" s="2" t="inlineStr">
        <is>
          <t>ข้อสอบ ม.รังสิต ข้อ 34</t>
        </is>
      </c>
      <c r="O101" s="2" t="n"/>
      <c r="P101" s="2" t="n"/>
    </row>
    <row r="102" ht="13.2" customHeight="1" s="49">
      <c r="A102" s="8" t="n">
        <v>100</v>
      </c>
      <c r="B102" s="2" t="inlineStr">
        <is>
          <t>ข้อใดคือกลไกการออกฤทธิ์ของยา Theophylline ในการขยายหลอดลม</t>
        </is>
      </c>
      <c r="C102" s="2" t="n"/>
      <c r="D102" s="2" t="inlineStr">
        <is>
          <t>กระตุ้น β2-adrenergic receptor ที่กล้ามเนื้อเรียบของหลอดลม ทำให้ Adenylyl cyclase เพิ่มขึ้น</t>
        </is>
      </c>
      <c r="E102" s="2" t="inlineStr">
        <is>
          <t>ยับยั้งเอนไซม์ Phosphodiesterase</t>
        </is>
      </c>
      <c r="F102" s="2" t="inlineStr">
        <is>
          <t>จับกับ M3 receptor ที่กล้ามเนื้อเรียบของหลอดลม</t>
        </is>
      </c>
      <c r="G102" s="2" t="inlineStr">
        <is>
          <t>ยับยั้งเอนไซม์ 5-Lipoxygenase</t>
        </is>
      </c>
      <c r="H102" s="2" t="inlineStr">
        <is>
          <t>ออกฤทธิ์เป็น Leukotriene receptor antagonist</t>
        </is>
      </c>
      <c r="I102" s="8" t="n">
        <v>2</v>
      </c>
      <c r="J102" s="2" t="inlineStr">
        <is>
          <t>✅ คำตอบที่ถูกต้อง: ข้อ ข. ยับยั้งเอนไซม์ Phosphodiesterase
💡 Background:
ข้อสอบความรู้ทางวิชาชีพเภสัชกรรม (</t>
        </is>
      </c>
      <c r="K102" s="2" t="n"/>
      <c r="L102" s="2" t="inlineStr">
        <is>
          <t>Asthma/COPD</t>
        </is>
      </c>
      <c r="M102" s="2" t="inlineStr">
        <is>
          <t>Clinic</t>
        </is>
      </c>
      <c r="N102" s="2" t="inlineStr">
        <is>
          <t>ข้อสอบ ม.รังสิต ข้อ 35</t>
        </is>
      </c>
      <c r="O102" s="2" t="n"/>
      <c r="P102" s="2" t="n"/>
    </row>
    <row r="103" ht="13.2" customHeight="1" s="49">
      <c r="A103" s="8" t="n">
        <v>101</v>
      </c>
      <c r="B103" s="2" t="inlineStr">
        <is>
          <t>ข้อใดไม่ใช่กลไกลการออกฤทธิ์ของยากลุ่ม Inhaled corticosteroids</t>
        </is>
      </c>
      <c r="C103" s="2" t="n"/>
      <c r="D103" s="2" t="inlineStr">
        <is>
          <t>ต้าน IgE</t>
        </is>
      </c>
      <c r="E103" s="2" t="inlineStr">
        <is>
          <t>ป้องกันการสร้างและหลั่ง cytokine</t>
        </is>
      </c>
      <c r="F103" s="2" t="inlineStr">
        <is>
          <t>กระตุ้นกระบวนการสร้าง leukotriene</t>
        </is>
      </c>
      <c r="G103" s="2" t="inlineStr">
        <is>
          <t>รบกวนกระบวนการสร้าง prostaglandin 29</t>
        </is>
      </c>
      <c r="H103" s="2" t="inlineStr">
        <is>
          <t>รบกวน arachidonic acid metabolism</t>
        </is>
      </c>
      <c r="I103" s="8" t="n">
        <v>3</v>
      </c>
      <c r="J103" s="2" t="inlineStr">
        <is>
          <t>✅ คำตอบที่ถูกต้อง: ข้อ ค. กระตุ้นกระบวนการสร้าง leukotriene
💡 Background:
ข้อสอบความรู้ทางวิชาชีพเภสัชกรรม (</t>
        </is>
      </c>
      <c r="K103" s="2" t="n"/>
      <c r="L103" s="2" t="inlineStr">
        <is>
          <t>Asthma/COPD</t>
        </is>
      </c>
      <c r="M103" s="2" t="inlineStr">
        <is>
          <t>Clinic</t>
        </is>
      </c>
      <c r="N103" s="2" t="inlineStr">
        <is>
          <t>ข้อสอบ ม.รังสิต ข้อ 36</t>
        </is>
      </c>
      <c r="O103" s="2" t="n"/>
      <c r="P103" s="2" t="n"/>
    </row>
    <row r="104" ht="13.2" customHeight="1" s="49">
      <c r="A104" s="8" t="n">
        <v>102</v>
      </c>
      <c r="B104" s="2" t="inlineStr">
        <is>
          <t>ข้อใดผิดเกี่ยวกับอาการไม่พึงประสงค์ของยากลุ่ม Inhaled corticosteroids</t>
        </is>
      </c>
      <c r="C104" s="2" t="n"/>
      <c r="D104" s="2" t="inlineStr">
        <is>
          <t>ข.                                  ค.</t>
        </is>
      </c>
      <c r="E104" s="2" t="inlineStr">
        <is>
          <t>ปากแห้ง คอแห้ง</t>
        </is>
      </c>
      <c r="F104" s="2" t="inlineStr">
        <is>
          <t>มีอาการเสียงแหบ</t>
        </is>
      </c>
      <c r="G104" s="2" t="inlineStr">
        <is>
          <t>จ.</t>
        </is>
      </c>
      <c r="H104" s="2" t="inlineStr">
        <is>
          <t>เกิดเชื้อราในช่องปาก จากโครงสร้างให้เลือกตอบข้อ 38 – 39</t>
        </is>
      </c>
      <c r="I104" s="8" t="n">
        <v>1</v>
      </c>
      <c r="J104" s="2" t="inlineStr">
        <is>
          <t>✅ คำตอบที่ถูกต้อง: ข้อ ก. ข.                                  ค.
💡 Background:
ข้อสอบความรู้ทางวิชาชีพเภสัชกรรม (</t>
        </is>
      </c>
      <c r="K104" s="2" t="n"/>
      <c r="L104" s="2" t="inlineStr">
        <is>
          <t>Asthma/COPD</t>
        </is>
      </c>
      <c r="M104" s="2" t="inlineStr">
        <is>
          <t>Clinic</t>
        </is>
      </c>
      <c r="N104" s="2" t="inlineStr">
        <is>
          <t>ข้อสอบ ม.รังสิต ข้อ 37</t>
        </is>
      </c>
      <c r="O104" s="2" t="n"/>
      <c r="P104" s="2" t="n"/>
    </row>
    <row r="105" ht="13.2" customHeight="1" s="49">
      <c r="A105" s="8" t="n">
        <v>103</v>
      </c>
      <c r="B105" s="2" t="inlineStr">
        <is>
          <t>จากโครงสร้าง salmeterol และ formoterol ซึ่งเป็นยากลุ่ม long-acting beta-2 agonist ข้อใดถูกต้อง</t>
        </is>
      </c>
      <c r="C105" s="2" t="n"/>
      <c r="D105" s="2" t="inlineStr">
        <is>
          <t>Salmeterol ออกฤทธิ์เร็วกว่า formoterol เพราะ lipophilicity สูงกว่า</t>
        </is>
      </c>
      <c r="E105" s="2" t="inlineStr">
        <is>
          <t>Salmeterol ออกฤทธิ์เร็วกว่า formoterol เพราะ lipophilicity ต่ำกว่า</t>
        </is>
      </c>
      <c r="F105" s="2" t="inlineStr">
        <is>
          <t>Formoterol ออกฤทธิ์เร็วกว่า salmeterol เพราะ lipophilicity สูงกว่า</t>
        </is>
      </c>
      <c r="G105" s="2" t="inlineStr">
        <is>
          <t>Formoterol ออกฤทธิ์เร็วกว่า salmeterol เพราะ lipophilicity ต่ำกว่า (ละลายน้ำได้ปานกลาง เข้าสู่ receptor ได้เร็วกว่า)</t>
        </is>
      </c>
      <c r="H105" s="2" t="inlineStr">
        <is>
          <t>การออกฤทธิ์เร็วหรือช้าไม่เกี่ยวข้องกับคุณสมบัติ lipophilicity ของตัวยา</t>
        </is>
      </c>
      <c r="I105" s="8" t="n">
        <v>4</v>
      </c>
      <c r="J105" s="2"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2" t="n"/>
      <c r="L105" s="2" t="inlineStr">
        <is>
          <t>Asthma/COPD</t>
        </is>
      </c>
      <c r="M105" s="2" t="inlineStr">
        <is>
          <t>Clinic</t>
        </is>
      </c>
      <c r="N105" s="2" t="inlineStr">
        <is>
          <t>ข้อสอบมาตรฐาน PLE-CC</t>
        </is>
      </c>
      <c r="O105" s="2" t="n"/>
      <c r="P105" s="2" t="n"/>
    </row>
    <row r="106" ht="13.2" customHeight="1" s="49">
      <c r="A106" s="8" t="n">
        <v>104</v>
      </c>
      <c r="B106" s="2" t="inlineStr">
        <is>
          <t>ผลตรวจทางห้องปฏิบัติการในข้อใดบ่งชี้ว่าผู้ป่วยไม่ได้เป็นโรคปอดอุดกั้นเรื้อรัง (COPD)</t>
        </is>
      </c>
      <c r="C106" s="2" t="n"/>
      <c r="D106" s="2" t="inlineStr">
        <is>
          <t>FEV1/FVC &gt; 0.70 หลังพ่นยาขยายหลอดลม</t>
        </is>
      </c>
      <c r="E106" s="2" t="inlineStr">
        <is>
          <t>มีค่า Post-bronchodilator FEV1 = 60% ของค่ามาตรฐาน</t>
        </is>
      </c>
      <c r="F106" s="2" t="inlineStr">
        <is>
          <t>ตรวจพบ Eosinophil ในเลือดสูง</t>
        </is>
      </c>
      <c r="G106" s="2" t="inlineStr">
        <is>
          <t>มีประวัติโรคประจำตัวเป็น Allergic rhinitis ร่วมด้วย</t>
        </is>
      </c>
      <c r="H106" s="2" t="inlineStr">
        <is>
          <t>มีอาการไอเรื้อรัง หอบเหนื่อย และมีเสมหะต่อเนื่อง</t>
        </is>
      </c>
      <c r="I106" s="8" t="n">
        <v>1</v>
      </c>
      <c r="J106" s="2"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2" t="n"/>
      <c r="L106" s="2" t="inlineStr">
        <is>
          <t>Asthma/COPD</t>
        </is>
      </c>
      <c r="M106" s="2" t="inlineStr">
        <is>
          <t>Clinic</t>
        </is>
      </c>
      <c r="N106" s="2" t="inlineStr">
        <is>
          <t>ข้อสอบมาตรฐาน PLE-CC</t>
        </is>
      </c>
      <c r="O106" s="2" t="n"/>
      <c r="P106" s="2" t="n"/>
    </row>
    <row r="107" ht="13.2" customHeight="1" s="49">
      <c r="A107" s="8" t="n">
        <v>105</v>
      </c>
      <c r="B107" s="2" t="inlineStr">
        <is>
          <t>ข้อใดไม่ใช่ผลข้างเคียงของยาพ่นสูด Inhaled Salmeterol ร่วมกับ Inhaled Fluticasone (Seretide)</t>
        </is>
      </c>
      <c r="C107" s="2" t="n"/>
      <c r="D107" s="2" t="inlineStr">
        <is>
          <t>ใจสั่น (Palpitations จากฤทธิ์กระตุ้น beta adrenergic)</t>
        </is>
      </c>
      <c r="E107" s="2" t="inlineStr">
        <is>
          <t>มือสั่น (Tremor จากการกระตุ้น beta-2 receptor ที่กล้ามเนื้อลาย)</t>
        </is>
      </c>
      <c r="F107" s="2" t="inlineStr">
        <is>
          <t>ติดเชื้อราในช่องปาก (Oral candidiasis จากสเตียรอยด์พ่นสูด)</t>
        </is>
      </c>
      <c r="G107" s="2" t="inlineStr">
        <is>
          <t>เสียงแหบ (Dysphonia จากการระคายเคืองและ myopathy ที่กล่องเสียง)</t>
        </is>
      </c>
      <c r="H107" s="2" t="inlineStr">
        <is>
          <t>ปากแห้ง คอแห้ง รุนแรงจากการกดระบบประสาทพาราซิมพาเทติก</t>
        </is>
      </c>
      <c r="I107" s="8" t="n">
        <v>5</v>
      </c>
      <c r="J107" s="2"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2" t="n"/>
      <c r="L107" s="2" t="inlineStr">
        <is>
          <t>Asthma/COPD</t>
        </is>
      </c>
      <c r="M107" s="2" t="inlineStr">
        <is>
          <t>Clinic</t>
        </is>
      </c>
      <c r="N107" s="2" t="inlineStr">
        <is>
          <t>ข้อสอบมาตรฐาน PLE-CC</t>
        </is>
      </c>
      <c r="O107" s="2" t="n"/>
      <c r="P107" s="2" t="n"/>
    </row>
    <row r="108" ht="13.2" customHeight="1" s="49">
      <c r="A108" s="8" t="n">
        <v>106</v>
      </c>
      <c r="B108" s="2"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2" t="n"/>
      <c r="D108" s="2" t="inlineStr">
        <is>
          <t>สภาพภูมิอากาศและมลพิษทางอากาศภายนอกโรงงาน</t>
        </is>
      </c>
      <c r="E108" s="2" t="inlineStr">
        <is>
          <t>ประวัติการสูบบุหรี่ในอดีตที่เลิกไปแล้ว 10 ปี</t>
        </is>
      </c>
      <c r="F108" s="2" t="inlineStr">
        <is>
          <t>ภาวะอ้วนและดัชนีมวลกายที่สูงเกินเกณฑ์</t>
        </is>
      </c>
      <c r="G108" s="2" t="inlineStr">
        <is>
          <t>ขนาดยาควบคุมอาการ Inhaled Corticosteroid (ICS) ที่ไม่เหมาะสมและการตรวจสอบเทคนิคการพ่นยา</t>
        </is>
      </c>
      <c r="H108" s="2" t="inlineStr">
        <is>
          <t>เพศหญิงและอายุที่เข้าสู่วัยหมดประจำเดือน</t>
        </is>
      </c>
      <c r="I108" s="8" t="n">
        <v>4</v>
      </c>
      <c r="J108" s="2"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2" t="n"/>
      <c r="L108" s="2" t="inlineStr">
        <is>
          <t>Asthma/COPD</t>
        </is>
      </c>
      <c r="M108" s="2" t="inlineStr">
        <is>
          <t>Clinic</t>
        </is>
      </c>
      <c r="N108" s="2" t="inlineStr">
        <is>
          <t>ข้อสอบมาตรฐาน PLE-CC</t>
        </is>
      </c>
      <c r="O108" s="2" t="n"/>
      <c r="P108" s="2" t="n"/>
    </row>
    <row r="109" ht="13.2" customHeight="1" s="49">
      <c r="A109" s="8" t="n">
        <v>107</v>
      </c>
      <c r="B109" s="2" t="inlineStr">
        <is>
          <t>ข้อใดอธิบายกลไกการออกฤทธิ์ระดับเซลล์ของยา Salmeterol ได้อย่างถูกต้อง</t>
        </is>
      </c>
      <c r="C109" s="2" t="n"/>
      <c r="D109" s="2" t="inlineStr">
        <is>
          <t>กระตุ้น Phospholipase C เพิ่มการหลั่ง intracellular Calcium</t>
        </is>
      </c>
      <c r="E109" s="2" t="inlineStr">
        <is>
          <t>กระตุ้น Adenylyl cyclase เพิ่มระดับ cyclic AMP (cAMP) ในเซลล์กล้ามเนื้อเรียบหลอดลม</t>
        </is>
      </c>
      <c r="F109" s="2" t="inlineStr">
        <is>
          <t>ยับยั้งเอนไซม์ Phosphodiesterase (PDE) ลดการสลายตัวของ cyclic GMP</t>
        </is>
      </c>
      <c r="G109" s="2" t="inlineStr">
        <is>
          <t>ปิดกั้นตัวรับ Muscarinic M3 receptor ยับยั้งการหดเกร็งของหลอดลม</t>
        </is>
      </c>
      <c r="H109" s="2" t="inlineStr">
        <is>
          <t>กระตุ้นการเปิด Voltage-gated Calcium channels ในเซลล์ทางเดินหายใจ</t>
        </is>
      </c>
      <c r="I109" s="8" t="n">
        <v>2</v>
      </c>
      <c r="J109" s="2"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2" t="n"/>
      <c r="L109" s="2" t="inlineStr">
        <is>
          <t>Asthma/COPD</t>
        </is>
      </c>
      <c r="M109" s="2" t="inlineStr">
        <is>
          <t>Clinic</t>
        </is>
      </c>
      <c r="N109" s="2" t="inlineStr">
        <is>
          <t>ข้อสอบมาตรฐาน PLE-CC</t>
        </is>
      </c>
      <c r="O109" s="2" t="n"/>
      <c r="P109" s="2" t="n"/>
    </row>
    <row r="110" ht="13.2" customHeight="1" s="49">
      <c r="A110" t="n">
        <v>108</v>
      </c>
      <c r="B110"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D110" t="inlineStr">
        <is>
          <t>GOLD 1</t>
        </is>
      </c>
      <c r="E110" t="inlineStr">
        <is>
          <t>GOLD 2</t>
        </is>
      </c>
      <c r="F110" t="inlineStr">
        <is>
          <t>GOLD 3</t>
        </is>
      </c>
      <c r="G110" t="inlineStr">
        <is>
          <t>GOLD 4</t>
        </is>
      </c>
      <c r="H110" t="inlineStr">
        <is>
          <t>GOLD 5</t>
        </is>
      </c>
      <c r="I110" t="inlineStr">
        <is>
          <t>1</t>
        </is>
      </c>
      <c r="J110"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0" t="inlineStr">
        <is>
          <t>Hypertension</t>
        </is>
      </c>
      <c r="M110" t="inlineStr">
        <is>
          <t>Clinic</t>
        </is>
      </c>
      <c r="N110" t="inlineStr">
        <is>
          <t>ข้อ 61 (Pharmtutor_2024_Set1.md)</t>
        </is>
      </c>
    </row>
    <row r="111" ht="13.2" customHeight="1" s="49">
      <c r="A111" t="n">
        <v>109</v>
      </c>
      <c r="B111"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D111" t="inlineStr">
        <is>
          <t>Mycoplasma pneumoniae</t>
        </is>
      </c>
      <c r="E111" t="inlineStr">
        <is>
          <t>Staphylococcus aureus</t>
        </is>
      </c>
      <c r="F111" t="inlineStr">
        <is>
          <t>Pseudomonas aeruginosa</t>
        </is>
      </c>
      <c r="G111" t="inlineStr">
        <is>
          <t>Klebsiella pneumoniae</t>
        </is>
      </c>
      <c r="H111" t="inlineStr">
        <is>
          <t>Acinetobacter baumannii</t>
        </is>
      </c>
      <c r="I111" t="inlineStr">
        <is>
          <t>1</t>
        </is>
      </c>
      <c r="J111"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1" t="inlineStr">
        <is>
          <t>Hypertension</t>
        </is>
      </c>
      <c r="M111" t="inlineStr">
        <is>
          <t>Clinic</t>
        </is>
      </c>
      <c r="N111" t="inlineStr">
        <is>
          <t>ข้อ 44 (Pharmtutor_2024_Set2.md)</t>
        </is>
      </c>
    </row>
    <row r="112" ht="13.2" customHeight="1" s="49">
      <c r="A112" t="n">
        <v>110</v>
      </c>
      <c r="B112" t="inlineStr">
        <is>
          <t>โดยผู้ป่วยดังกล่าวมีการวัดสมรรถปอดได้ค่า FEV1 เท่ากับ 68 mMRc = 3 ผู้ป่วยรายนี้จัดมีการทำงานของปอดอยู่ระดับใดตาม GOLD guildline</t>
        </is>
      </c>
      <c r="D112" t="inlineStr">
        <is>
          <t>Gold 1</t>
        </is>
      </c>
      <c r="E112" t="inlineStr">
        <is>
          <t>Gold 2</t>
        </is>
      </c>
      <c r="F112" t="inlineStr">
        <is>
          <t>Gold 3</t>
        </is>
      </c>
      <c r="G112" t="inlineStr">
        <is>
          <t>Gold 4</t>
        </is>
      </c>
      <c r="H112" t="inlineStr">
        <is>
          <t>Gold 5</t>
        </is>
      </c>
      <c r="I112" t="inlineStr">
        <is>
          <t>1</t>
        </is>
      </c>
      <c r="J112"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2" t="inlineStr">
        <is>
          <t>Hypertension</t>
        </is>
      </c>
      <c r="M112" t="inlineStr">
        <is>
          <t>Clinic</t>
        </is>
      </c>
      <c r="N112" t="inlineStr">
        <is>
          <t>ข้อ 59 (Pharmtutor_2024_Set2.md)</t>
        </is>
      </c>
    </row>
    <row r="113" ht="13.2" customHeight="1" s="49">
      <c r="A113" t="n">
        <v>111</v>
      </c>
      <c r="B113"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D113" t="inlineStr">
        <is>
          <t>3 g Myristyl alcohol 33.3 g</t>
        </is>
      </c>
      <c r="E113" t="inlineStr">
        <is>
          <t>Warfarin 3 mg OD (target INR 2.0-3.0)</t>
        </is>
      </c>
      <c r="F113" t="inlineStr">
        <is>
          <t>Furosemide 40 mg OD</t>
        </is>
      </c>
      <c r="G113" t="inlineStr">
        <is>
          <t>Amlodipine 5 mg OD</t>
        </is>
      </c>
      <c r="H113" t="inlineStr">
        <is>
          <t>Losartan 50 mg OD</t>
        </is>
      </c>
      <c r="I113" t="inlineStr">
        <is>
          <t>1</t>
        </is>
      </c>
      <c r="J113"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113" t="inlineStr">
        <is>
          <t>Hypertension</t>
        </is>
      </c>
      <c r="M113" t="inlineStr">
        <is>
          <t>Clinic</t>
        </is>
      </c>
      <c r="N113" t="inlineStr">
        <is>
          <t>ข้อ 5 (PLE_CC1_Key_Rx20_UBU.md)</t>
        </is>
      </c>
    </row>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n"/>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n">
        <v>1</v>
      </c>
      <c r="J3"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n"/>
      <c r="L3" s="2" t="inlineStr">
        <is>
          <t>Oral contraceptive</t>
        </is>
      </c>
      <c r="M3" s="2" t="inlineStr">
        <is>
          <t>Clinic</t>
        </is>
      </c>
      <c r="N3" s="2" t="inlineStr">
        <is>
          <t>ข้อ 1 Pharma Plus เล่มม่วง (เฉลยข้อ ก)</t>
        </is>
      </c>
      <c r="O3" s="2" t="n"/>
      <c r="P3" s="2" t="n"/>
    </row>
    <row r="4" ht="13.2" customHeight="1" s="49">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n"/>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n">
        <v>4</v>
      </c>
      <c r="J4" s="2"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2" t="n"/>
      <c r="L4" s="2" t="inlineStr">
        <is>
          <t>Oral contraceptive</t>
        </is>
      </c>
      <c r="M4" s="2" t="inlineStr">
        <is>
          <t>Clinic</t>
        </is>
      </c>
      <c r="N4" s="2" t="inlineStr">
        <is>
          <t>ข้อ 2 Pharma Plus เล่มม่วง (เฉลยข้อ )</t>
        </is>
      </c>
      <c r="O4" s="2" t="n"/>
      <c r="P4" s="2" t="n"/>
    </row>
    <row r="5" ht="13.2" customHeight="1" s="49">
      <c r="A5" s="8" t="inlineStr">
        <is>
          <t>3</t>
        </is>
      </c>
      <c r="B5" s="2" t="inlineStr">
        <is>
          <t>ใช้ยาคุมที่มี ethinyl estradiol ไม่มีปัญหาในการเกิดปฏิกิริยาระหว่างยากรณีใดบ้าง</t>
        </is>
      </c>
      <c r="C5" s="2" t="n"/>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n">
        <v>5</v>
      </c>
      <c r="J5" s="2" t="inlineStr">
        <is>
          <t>✅ คำตอบที่ถูกต้อง: ข้อ จ. ในผู้ป่วยที่ได้รับ aspirin อย่างต่อเนื่อง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n"/>
      <c r="L5" s="2" t="inlineStr">
        <is>
          <t>Oral contraceptive</t>
        </is>
      </c>
      <c r="M5" s="2" t="inlineStr">
        <is>
          <t>Clinic</t>
        </is>
      </c>
      <c r="N5" s="2" t="inlineStr">
        <is>
          <t>ข้อ 3 Pharma Plus เล่มม่วง (เฉลยข้อ จ)</t>
        </is>
      </c>
      <c r="O5" s="2" t="n"/>
      <c r="P5" s="2" t="n"/>
    </row>
    <row r="6" ht="13.2" customHeight="1" s="49">
      <c r="A6" s="8" t="inlineStr">
        <is>
          <t>4</t>
        </is>
      </c>
      <c r="B6" s="2" t="inlineStr">
        <is>
          <t>ข้อใดไม่ถูกต้องเกี่ยวกับ ethinyl estradiol + levonorgestrel</t>
        </is>
      </c>
      <c r="C6" s="2" t="n"/>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n">
        <v>3</v>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n"/>
      <c r="L6" s="2" t="inlineStr">
        <is>
          <t>Oral contraceptive</t>
        </is>
      </c>
      <c r="M6" s="2" t="inlineStr">
        <is>
          <t>Clinic</t>
        </is>
      </c>
      <c r="N6" s="2" t="inlineStr">
        <is>
          <t>ข้อ 4 Pharma Plus เล่มม่วง (เฉลยข้อ ค)</t>
        </is>
      </c>
      <c r="O6" s="2" t="n"/>
      <c r="P6" s="2" t="n"/>
    </row>
    <row r="7" ht="13.2" customHeight="1" s="49">
      <c r="A7" s="8" t="inlineStr">
        <is>
          <t>5</t>
        </is>
      </c>
      <c r="B7" s="2" t="inlineStr">
        <is>
          <t>ข้อใดผิดเกี่ยวกับยาคุมกำเนิด 2 ชนิดนี้
- Lynestrenol
- Norethindrone
ข้อใดผิดเกี่ยวกับยาคุมกำเนิด 2 ชนิดนี้</t>
        </is>
      </c>
      <c r="C7" s="2" t="n"/>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n">
        <v>1</v>
      </c>
      <c r="J7" s="2" t="inlineStr">
        <is>
          <t>✅ คำตอบที่ถูกต้อง: ข้อ ก. Lynestrenol เป็นยาในกลุ่ม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n"/>
      <c r="L7" s="2" t="inlineStr">
        <is>
          <t>Oral contraceptive</t>
        </is>
      </c>
      <c r="M7" s="2" t="inlineStr">
        <is>
          <t>Clinic</t>
        </is>
      </c>
      <c r="N7" s="2" t="inlineStr">
        <is>
          <t>ข้อ 5 Pharma Plus เล่มม่วง (เฉลยข้อ ก)</t>
        </is>
      </c>
      <c r="O7" s="2" t="n"/>
      <c r="P7" s="2" t="n"/>
    </row>
    <row r="8" ht="13.2" customHeight="1" s="49">
      <c r="A8" s="8" t="inlineStr">
        <is>
          <t>6</t>
        </is>
      </c>
      <c r="B8" s="2" t="inlineStr">
        <is>
          <t>Rx. Levonorgestrel 0.75 mg/tab จำนวน 2 กล่อง
คำแนะนำของการใช้ยาคุมกำเนิดฉุกเฉินข้อใดถูกต้อง</t>
        </is>
      </c>
      <c r="C8" s="2" t="n"/>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n">
        <v>1</v>
      </c>
      <c r="J8" s="2" t="inlineStr">
        <is>
          <t>✅ คำตอบที่ถูกต้อง: ข้อ ก. กินครั้งเดียว 2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n"/>
      <c r="L8" s="2" t="inlineStr">
        <is>
          <t>Oral contraceptive</t>
        </is>
      </c>
      <c r="M8" s="2" t="inlineStr">
        <is>
          <t>Clinic</t>
        </is>
      </c>
      <c r="N8" s="2" t="inlineStr">
        <is>
          <t>ข้อ 6 Pharma Plus เล่มม่วง (เฉลยข้อ ก ค)</t>
        </is>
      </c>
      <c r="O8" s="2" t="n"/>
      <c r="P8" s="2" t="n"/>
    </row>
    <row r="9" ht="13.2" customHeight="1" s="49">
      <c r="A9" s="8" t="inlineStr">
        <is>
          <t>7</t>
        </is>
      </c>
      <c r="B9" s="2" t="inlineStr">
        <is>
          <t>ฮอร์โมนคุมกำเนิดไม่ใช่ในการรักษาอะไร</t>
        </is>
      </c>
      <c r="C9" s="2" t="n"/>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n">
        <v>3</v>
      </c>
      <c r="J9" s="2" t="inlineStr">
        <is>
          <t>✅ คำตอบที่ถูกต้อง: ข้อ ค. ฝ้า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n"/>
      <c r="L9" s="2" t="inlineStr">
        <is>
          <t>Oral contraceptive</t>
        </is>
      </c>
      <c r="M9" s="2" t="inlineStr">
        <is>
          <t>Clinic</t>
        </is>
      </c>
      <c r="N9" s="2" t="inlineStr">
        <is>
          <t>ข้อ 7 Pharma Plus เล่มม่วง (เฉลยข้อ ค)</t>
        </is>
      </c>
      <c r="O9" s="2" t="n"/>
      <c r="P9" s="2" t="n"/>
    </row>
    <row r="10" ht="13.2" customHeight="1" s="49">
      <c r="A10" s="8" t="inlineStr">
        <is>
          <t>8</t>
        </is>
      </c>
      <c r="B10" s="2" t="inlineStr">
        <is>
          <t>ทุกข้อเป็นประโยชน์ของ progestogen ยกเว้นข้อใด</t>
        </is>
      </c>
      <c r="C10" s="2" t="n"/>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n">
        <v>2</v>
      </c>
      <c r="J10" s="2" t="inlineStr">
        <is>
          <t>✅ คำตอบที่ถูกต้อง: ข้อ ข. ฆ่า sperm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n"/>
      <c r="L10" s="2" t="inlineStr">
        <is>
          <t>Oral contraceptive</t>
        </is>
      </c>
      <c r="M10" s="2" t="inlineStr">
        <is>
          <t>Clinic</t>
        </is>
      </c>
      <c r="N10" s="2" t="inlineStr">
        <is>
          <t>ข้อ 8 Pharma Plus เล่มม่วง (เฉลยข้อ ข ค)</t>
        </is>
      </c>
      <c r="O10" s="2" t="n"/>
      <c r="P10" s="2" t="n"/>
    </row>
    <row r="11" ht="13.2" customHeight="1" s="49">
      <c r="A11" s="8" t="inlineStr">
        <is>
          <t>9</t>
        </is>
      </c>
      <c r="B11" s="2" t="inlineStr">
        <is>
          <t>ผู้ป่วยภาวะต่อไปนี้สามารถใช้ยาคุมกำเนิดชนิดฮอร์โมนรวมได้</t>
        </is>
      </c>
      <c r="C11" s="2" t="n"/>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n">
        <v>5</v>
      </c>
      <c r="J11" s="2" t="inlineStr">
        <is>
          <t>✅ คำตอบที่ถูกต้อง: ข้อ จ. หญิงสูบบุหรี่ ที่มีอายุ &lt; 35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n"/>
      <c r="L11" s="2" t="inlineStr">
        <is>
          <t>Oral contraceptive</t>
        </is>
      </c>
      <c r="M11" s="2" t="inlineStr">
        <is>
          <t>Clinic</t>
        </is>
      </c>
      <c r="N11" s="2" t="inlineStr">
        <is>
          <t>ข้อ 9 Pharma Plus เล่มม่วง (เฉลยข้อ จ)</t>
        </is>
      </c>
      <c r="O11" s="2" t="n"/>
      <c r="P11" s="2" t="n"/>
    </row>
    <row r="12" ht="13.2" customHeight="1" s="49">
      <c r="A12" s="8" t="inlineStr">
        <is>
          <t>10</t>
        </is>
      </c>
      <c r="B12" s="2" t="inlineStr">
        <is>
          <t>ถ้าผู้ป่วยใช้ conjugate estrogen + medroxyprogesterone acetate การให้คู่กันเพื่อเหตุผลใด</t>
        </is>
      </c>
      <c r="C12" s="2" t="n"/>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n">
        <v>5</v>
      </c>
      <c r="J12" s="2" t="inlineStr">
        <is>
          <t>✅ คำตอบที่ถูกต้อง: ข้อ จ. มี progesterone เพื่อช่วยป้องกันมะเร็งมดลูก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Hormonal replacement</t>
        </is>
      </c>
      <c r="M12" s="2" t="inlineStr">
        <is>
          <t>Clinic</t>
        </is>
      </c>
      <c r="N12" s="2" t="inlineStr">
        <is>
          <t>ข้อ 10 Pharma Plus เล่มม่วง (เฉลยข้อ จ)</t>
        </is>
      </c>
      <c r="O12" s="2" t="n"/>
      <c r="P12" s="2" t="n"/>
    </row>
    <row r="13" ht="13.2" customHeight="1" s="49">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n"/>
      <c r="D13" s="2" t="inlineStr">
        <is>
          <t>Intramuscular injection</t>
        </is>
      </c>
      <c r="E13" s="2" t="inlineStr">
        <is>
          <t>Oral tablet</t>
        </is>
      </c>
      <c r="F13" s="2" t="inlineStr">
        <is>
          <t>Transdermal patch</t>
        </is>
      </c>
      <c r="G13" s="2" t="inlineStr">
        <is>
          <t>Vagina cream</t>
        </is>
      </c>
      <c r="H13" s="2" t="inlineStr">
        <is>
          <t>ได้ทุกรูปแบบ</t>
        </is>
      </c>
      <c r="I13" s="8" t="n">
        <v>4</v>
      </c>
      <c r="J13" s="2" t="inlineStr">
        <is>
          <t>✅ คำตอบที่ถูกต้อง: ข้อ ง. Vagina cream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n"/>
      <c r="L13" s="2" t="inlineStr">
        <is>
          <t>Oral contraceptive</t>
        </is>
      </c>
      <c r="M13" s="2" t="inlineStr">
        <is>
          <t>Clinic</t>
        </is>
      </c>
      <c r="N13" s="2" t="inlineStr">
        <is>
          <t>ข้อ 11 Pharma Plus เล่มม่วง (เฉลยข้อ ง)</t>
        </is>
      </c>
      <c r="O13" s="2" t="n"/>
      <c r="P13" s="2" t="n"/>
    </row>
    <row r="14" ht="13.2" customHeight="1" s="49">
      <c r="A14" s="8" t="inlineStr">
        <is>
          <t>12</t>
        </is>
      </c>
      <c r="B14" s="2" t="inlineStr">
        <is>
          <t>Progestogen ใดที่มีฤทธิ์ anti-androgen</t>
        </is>
      </c>
      <c r="C14" s="2" t="n"/>
      <c r="D14" s="2" t="inlineStr">
        <is>
          <t>Norethisterone acetate</t>
        </is>
      </c>
      <c r="E14" s="2" t="inlineStr">
        <is>
          <t>Norethisterone enanthate</t>
        </is>
      </c>
      <c r="F14" s="2" t="inlineStr">
        <is>
          <t>Cyproterone acetate</t>
        </is>
      </c>
      <c r="G14" s="2" t="inlineStr">
        <is>
          <t>Levonorgestrel</t>
        </is>
      </c>
      <c r="H14" s="2" t="inlineStr">
        <is>
          <t>Mestranol</t>
        </is>
      </c>
      <c r="I14" s="8" t="n">
        <v>3</v>
      </c>
      <c r="J14" s="2" t="inlineStr">
        <is>
          <t>✅ คำตอบที่ถูกต้อง: ข้อ ค. Cyproterone acetate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n"/>
      <c r="L14" s="2" t="inlineStr">
        <is>
          <t>Oral contraceptive</t>
        </is>
      </c>
      <c r="M14" s="2" t="inlineStr">
        <is>
          <t>Clinic</t>
        </is>
      </c>
      <c r="N14" s="2" t="inlineStr">
        <is>
          <t>ข้อ 12 Pharma Plus เล่มม่วง (เฉลยข้อ ค)</t>
        </is>
      </c>
      <c r="O14" s="2" t="n"/>
      <c r="P14" s="2" t="n"/>
    </row>
    <row r="15" ht="13.2" customHeight="1" s="49">
      <c r="A15" s="8" t="inlineStr">
        <is>
          <t>13</t>
        </is>
      </c>
      <c r="B15" s="2" t="inlineStr">
        <is>
          <t>การใช้ hormone replacement therapy หรือ estrogen replacement therapy ควรระวังในผู้ป่วยประเภทใด</t>
        </is>
      </c>
      <c r="C15" s="2" t="n"/>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n">
        <v>5</v>
      </c>
      <c r="J15" s="2" t="inlineStr">
        <is>
          <t>✅ คำตอบที่ถูกต้อง: ข้อ จ. ที่เป็นโรคไขมัน ความดันโลหิตสูง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Hormonal replacement</t>
        </is>
      </c>
      <c r="M15" s="2" t="inlineStr">
        <is>
          <t>Clinic</t>
        </is>
      </c>
      <c r="N15" s="2" t="inlineStr">
        <is>
          <t>ข้อ 13 Pharma Plus เล่มม่วง (เฉลยข้อ จ)</t>
        </is>
      </c>
      <c r="O15" s="2" t="n"/>
      <c r="P15" s="2" t="n"/>
    </row>
    <row r="16" ht="13.2" customHeight="1" s="49">
      <c r="A16" s="8" t="inlineStr">
        <is>
          <t>14</t>
        </is>
      </c>
      <c r="B16" s="2" t="inlineStr">
        <is>
          <t>Anti-estrogen ใดที่กระตุ้นการตกไข่ในผู้หญิงที่มีบุตรยาก</t>
        </is>
      </c>
      <c r="C16" s="2" t="n"/>
      <c r="D16" s="2" t="inlineStr">
        <is>
          <t>Oxandrolone</t>
        </is>
      </c>
      <c r="E16" s="2" t="inlineStr">
        <is>
          <t>Clomiphene citrate</t>
        </is>
      </c>
      <c r="F16" s="2" t="inlineStr">
        <is>
          <t>Tibolones</t>
        </is>
      </c>
      <c r="G16" s="2" t="inlineStr">
        <is>
          <t>Tamoxifen</t>
        </is>
      </c>
      <c r="H16" s="2" t="inlineStr">
        <is>
          <t>Progesterone</t>
        </is>
      </c>
      <c r="I16" s="8" t="n">
        <v>2</v>
      </c>
      <c r="J16" s="2" t="inlineStr">
        <is>
          <t>✅ คำตอบที่ถูกต้อง: ข้อ ข. Clomiphene citrate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Hormonal replacement</t>
        </is>
      </c>
      <c r="M16" s="2" t="inlineStr">
        <is>
          <t>Clinic</t>
        </is>
      </c>
      <c r="N16" s="2" t="inlineStr">
        <is>
          <t>ข้อ 14 Pharma Plus เล่มม่วง (เฉลยข้อ ข)</t>
        </is>
      </c>
      <c r="O16" s="2" t="n"/>
      <c r="P16" s="2" t="n"/>
    </row>
    <row r="17" ht="13.2" customHeight="1" s="49">
      <c r="A17" s="8" t="inlineStr">
        <is>
          <t>15</t>
        </is>
      </c>
      <c r="B17" s="2" t="inlineStr">
        <is>
          <t>ยาเม็ดคุมกำเนิดใช้ในการบำบัดรักษาภาวะต่าง ๆ ยกเว้น</t>
        </is>
      </c>
      <c r="C17" s="2" t="n"/>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n">
        <v>5</v>
      </c>
      <c r="J17" s="2" t="inlineStr">
        <is>
          <t>✅ คำตอบที่ถูกต้อง: ข้อ จ. ลดอาการคัดเต้านมหลังคลอดบุตร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n"/>
      <c r="L17" s="2" t="inlineStr">
        <is>
          <t>Oral contraceptive</t>
        </is>
      </c>
      <c r="M17" s="2" t="inlineStr">
        <is>
          <t>Clinic</t>
        </is>
      </c>
      <c r="N17" s="2" t="inlineStr">
        <is>
          <t>ข้อ 15 Pharma Plus เล่มม่วง (เฉลยข้อ จ)</t>
        </is>
      </c>
      <c r="O17" s="2" t="n"/>
      <c r="P17" s="2" t="n"/>
    </row>
    <row r="18" ht="13.2" customHeight="1" s="49">
      <c r="A18" s="8" t="inlineStr">
        <is>
          <t>16</t>
        </is>
      </c>
      <c r="B18" s="2" t="inlineStr">
        <is>
          <t>ยาที่มีผลกระตุ้นการหลั่ง prolactin ยกเว้น</t>
        </is>
      </c>
      <c r="C18" s="2" t="n"/>
      <c r="D18" s="2" t="inlineStr">
        <is>
          <t>Reserpine</t>
        </is>
      </c>
      <c r="E18" s="2" t="inlineStr">
        <is>
          <t>Domperidone</t>
        </is>
      </c>
      <c r="F18" s="2" t="inlineStr">
        <is>
          <t>Phenothiazine</t>
        </is>
      </c>
      <c r="G18" s="2" t="inlineStr">
        <is>
          <t>Levodopa</t>
        </is>
      </c>
      <c r="H18" s="2" t="inlineStr">
        <is>
          <t>Butyrophenone</t>
        </is>
      </c>
      <c r="I18" s="8" t="n">
        <v>4</v>
      </c>
      <c r="J18" s="2" t="inlineStr">
        <is>
          <t>✅ คำตอบที่ถูกต้อง: ข้อ ง. Levodopa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n"/>
      <c r="L18" s="2" t="inlineStr">
        <is>
          <t>Oral contraceptive</t>
        </is>
      </c>
      <c r="M18" s="2" t="inlineStr">
        <is>
          <t>Clinic</t>
        </is>
      </c>
      <c r="N18" s="2" t="inlineStr">
        <is>
          <t>ข้อ 16 Pharma Plus เล่มม่วง (เฉลยข้อ ง)</t>
        </is>
      </c>
      <c r="O18" s="2" t="n"/>
      <c r="P18" s="2" t="n"/>
    </row>
    <row r="19" ht="13.2" customHeight="1" s="49">
      <c r="A19" s="8" t="inlineStr">
        <is>
          <t>17</t>
        </is>
      </c>
      <c r="B19" s="2" t="inlineStr">
        <is>
          <t>อาการข้างเคียงข้อใดเกิดจากการมี estrogen มากเกินไป</t>
        </is>
      </c>
      <c r="C19" s="2" t="n"/>
      <c r="D19" s="2" t="inlineStr">
        <is>
          <t>เป็นฝ้า</t>
        </is>
      </c>
      <c r="E19" s="2" t="inlineStr">
        <is>
          <t>เป็นสิว</t>
        </is>
      </c>
      <c r="F19" s="2" t="inlineStr">
        <is>
          <t>Noncyclic weight gain</t>
        </is>
      </c>
      <c r="G19" s="2" t="inlineStr">
        <is>
          <t>Hypomenorrhea</t>
        </is>
      </c>
      <c r="H19" s="2" t="inlineStr">
        <is>
          <t>เต้านมเล็กลง</t>
        </is>
      </c>
      <c r="I19" s="8" t="n">
        <v>3</v>
      </c>
      <c r="J19" s="2" t="inlineStr">
        <is>
          <t>✅ คำตอบที่ถูกต้อง: ข้อ ค. Noncyclic weight gain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Hormonal replacement</t>
        </is>
      </c>
      <c r="M19" s="2" t="inlineStr">
        <is>
          <t>Clinic</t>
        </is>
      </c>
      <c r="N19" s="2" t="inlineStr">
        <is>
          <t>ข้อ 17 Pharma Plus เล่มม่วง (เฉลยข้อ ค)</t>
        </is>
      </c>
      <c r="O19" s="2" t="n"/>
      <c r="P19" s="2" t="n"/>
    </row>
    <row r="20" ht="13.2" customHeight="1" s="49">
      <c r="A20" s="8" t="inlineStr">
        <is>
          <t>18</t>
        </is>
      </c>
      <c r="B20" s="2" t="inlineStr">
        <is>
          <t>ข้อใดไม่ใช่ clinical use ของ progesterone</t>
        </is>
      </c>
      <c r="C20" s="2" t="n"/>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n">
        <v>5</v>
      </c>
      <c r="J20" s="2" t="inlineStr">
        <is>
          <t>✅ คำตอบที่ถูกต้อง: ข้อ จ.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Hormonal replacement</t>
        </is>
      </c>
      <c r="M20" s="2" t="inlineStr">
        <is>
          <t>Clinic</t>
        </is>
      </c>
      <c r="N20" s="2" t="inlineStr">
        <is>
          <t>ข้อ 18 Pharma Plus เล่มม่วง (เฉลยข้อ จ)</t>
        </is>
      </c>
      <c r="O20" s="2" t="n"/>
      <c r="P20" s="2" t="n"/>
    </row>
    <row r="21" ht="13.2" customHeight="1" s="49">
      <c r="A21" s="8" t="inlineStr">
        <is>
          <t>19</t>
        </is>
      </c>
      <c r="B21" s="2" t="inlineStr">
        <is>
          <t>วิธีคุมกำเนิดชนิดใดมีประสิทธิภาพในการคุมกำเนิดได้ดีที่สุด</t>
        </is>
      </c>
      <c r="C21" s="2" t="n"/>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n">
        <v>3</v>
      </c>
      <c r="J21" s="2" t="inlineStr">
        <is>
          <t>✅ คำตอบที่ถูกต้อง: ข้อ ค. ใส่ห่วงอนามัย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n"/>
      <c r="L21" s="2" t="inlineStr">
        <is>
          <t>Oral contraceptive</t>
        </is>
      </c>
      <c r="M21" s="2" t="inlineStr">
        <is>
          <t>Clinic</t>
        </is>
      </c>
      <c r="N21" s="2" t="inlineStr">
        <is>
          <t>ข้อ 19 Pharma Plus เล่มม่วง (เฉลยข้อ ค)</t>
        </is>
      </c>
      <c r="O21" s="2" t="n"/>
      <c r="P21" s="2" t="n"/>
    </row>
    <row r="22" ht="13.2" customHeight="1" s="49">
      <c r="A22" s="8" t="inlineStr">
        <is>
          <t>20</t>
        </is>
      </c>
      <c r="B22" s="2" t="inlineStr">
        <is>
          <t>Levonorgestrel สามารถใช้ในการคุมกำเนิดในผู้ป่วยกลุ่มใด</t>
        </is>
      </c>
      <c r="C22" s="2" t="n"/>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n">
        <v>2</v>
      </c>
      <c r="J22" s="2" t="inlineStr">
        <is>
          <t>✅ คำตอบที่ถูกต้อง: ข้อ ข. ผู้ป่วย ischemic heart disease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n"/>
      <c r="L22" s="2" t="inlineStr">
        <is>
          <t>Oral contraceptive</t>
        </is>
      </c>
      <c r="M22" s="2" t="inlineStr">
        <is>
          <t>Clinic</t>
        </is>
      </c>
      <c r="N22" s="2" t="inlineStr">
        <is>
          <t>ข้อ 20 Pharma Plus เล่มม่วง (เฉลยข้อ ข ค ง จ)</t>
        </is>
      </c>
      <c r="O22" s="2" t="n"/>
      <c r="P22" s="2" t="n"/>
    </row>
    <row r="23" ht="13.2" customHeight="1" s="49">
      <c r="A23" s="8" t="inlineStr">
        <is>
          <t>21</t>
        </is>
      </c>
      <c r="B23" s="2" t="inlineStr">
        <is>
          <t>ข้อใดต่อไปนี้ผิดเกี่ยวกับ levonorgestrel</t>
        </is>
      </c>
      <c r="C23" s="2" t="n"/>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n">
        <v>3</v>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n"/>
      <c r="L23" s="2" t="inlineStr">
        <is>
          <t>Oral contraceptive</t>
        </is>
      </c>
      <c r="M23" s="2" t="inlineStr">
        <is>
          <t>Clinic</t>
        </is>
      </c>
      <c r="N23" s="2" t="inlineStr">
        <is>
          <t>ข้อ 21 Pharma Plus เล่มม่วง (เฉลยข้อ ค)</t>
        </is>
      </c>
      <c r="O23" s="2" t="n"/>
      <c r="P23" s="2" t="n"/>
    </row>
    <row r="24" ht="13.2" customHeight="1" s="49">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n"/>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n">
        <v>2</v>
      </c>
      <c r="J24" s="2" t="inlineStr">
        <is>
          <t>✅ คำตอบที่ถูกต้อง: ข้อ ข. รับประทาน 1 เม็ด ภายใน 72 ชั่วโมง หลังจากนั้นอีก 12 ชั่วโมง รับประทานอีก 1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n"/>
      <c r="L24" s="2" t="inlineStr">
        <is>
          <t>Oral contraceptive</t>
        </is>
      </c>
      <c r="M24" s="2" t="inlineStr">
        <is>
          <t>Clinic</t>
        </is>
      </c>
      <c r="N24" s="2" t="inlineStr">
        <is>
          <t>ข้อ 22 Pharma Plus เล่มม่วง (เฉลยข้อ ข ค)</t>
        </is>
      </c>
      <c r="O24" s="2" t="n"/>
      <c r="P24" s="2" t="n"/>
    </row>
    <row r="25" ht="13.2" customHeight="1" s="49">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n"/>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n">
        <v>1</v>
      </c>
      <c r="J25" s="2" t="inlineStr">
        <is>
          <t>✅ คำตอบที่ถูกต้อง: ข้อ ก. Ethinyl estradiol 0.05 mg + ethinodiol diacetate 1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n"/>
      <c r="L25" s="2" t="inlineStr">
        <is>
          <t>Oral contraceptive</t>
        </is>
      </c>
      <c r="M25" s="2" t="inlineStr">
        <is>
          <t>Clinic</t>
        </is>
      </c>
      <c r="N25" s="2" t="inlineStr">
        <is>
          <t>ข้อ 23 Pharma Plus เล่มม่วง (เฉลยข้อ )</t>
        </is>
      </c>
      <c r="O25" s="2" t="n"/>
      <c r="P25" s="2" t="n"/>
    </row>
    <row r="26" ht="13.2" customHeight="1" s="49">
      <c r="A26" s="8" t="inlineStr">
        <is>
          <t>24</t>
        </is>
      </c>
      <c r="B26" s="2" t="inlineStr">
        <is>
          <t>คำแนะนำในการใช้ยาคุมกำเนิดข้อใดผิด</t>
        </is>
      </c>
      <c r="C26" s="2" t="n"/>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n">
        <v>3</v>
      </c>
      <c r="J26" s="2" t="inlineStr">
        <is>
          <t>✅ คำตอบที่ถูกต้อง: ข้อ ค. ควรรับประทานยาคุมกำเนิดทุกวัน วันละ 1 เม็ด เวลาใดก็ได้ แต่ห้ามลืม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n"/>
      <c r="L26" s="2" t="inlineStr">
        <is>
          <t>Oral contraceptive</t>
        </is>
      </c>
      <c r="M26" s="2" t="inlineStr">
        <is>
          <t>Clinic</t>
        </is>
      </c>
      <c r="N26" s="2" t="inlineStr">
        <is>
          <t>ข้อ 24 Pharma Plus เล่มม่วง (เฉลยข้อ ค)</t>
        </is>
      </c>
      <c r="O26" s="2" t="n"/>
      <c r="P26" s="2" t="n"/>
    </row>
    <row r="27" ht="13.2" customHeight="1" s="49">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n"/>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n">
        <v>3</v>
      </c>
      <c r="J27" s="2" t="inlineStr">
        <is>
          <t>✅ คำตอบที่ถูกต้อง: ข้อ ค. จะช่วยลดความเสี่ยงของการเป็นมะเร็งเยื่อบุมดลูก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n"/>
      <c r="L27" s="2" t="inlineStr">
        <is>
          <t>Oral contraceptive</t>
        </is>
      </c>
      <c r="M27" s="2" t="inlineStr">
        <is>
          <t>Clinic</t>
        </is>
      </c>
      <c r="N27" s="2" t="inlineStr">
        <is>
          <t>ข้อ 25 Pharma Plus เล่มม่วง (เฉลยข้อ ค)</t>
        </is>
      </c>
      <c r="O27" s="2" t="n"/>
      <c r="P27" s="2" t="n"/>
    </row>
    <row r="28" ht="13.2" customHeight="1" s="49">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n"/>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n">
        <v>1</v>
      </c>
      <c r="J28" s="2" t="inlineStr">
        <is>
          <t>✅ คำตอบที่ถูกต้อง: ข้อ ก. การให้แบบแผ่นแปะไม่มี first pass metabolism ที่ตับ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n"/>
      <c r="L28" s="2" t="inlineStr">
        <is>
          <t>Oral contraceptive</t>
        </is>
      </c>
      <c r="M28" s="2" t="inlineStr">
        <is>
          <t>Clinic</t>
        </is>
      </c>
      <c r="N28" s="2" t="inlineStr">
        <is>
          <t>ข้อ 26 Pharma Plus เล่มม่วง (เฉลยข้อ ก)</t>
        </is>
      </c>
      <c r="O28" s="2" t="n"/>
      <c r="P28" s="2" t="n"/>
    </row>
    <row r="29" ht="13.2" customHeight="1" s="49">
      <c r="A29" s="8" t="inlineStr">
        <is>
          <t>27</t>
        </is>
      </c>
      <c r="B29" s="2" t="inlineStr">
        <is>
          <t>สำหรับผู้ป่วยที่ตัดมดลูก ควรใช้ฮอร์โมนทดแทนแบบใด</t>
        </is>
      </c>
      <c r="C29" s="2" t="n"/>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n">
        <v>4</v>
      </c>
      <c r="J29" s="2" t="inlineStr">
        <is>
          <t>✅ คำตอบที่ถูกต้อง: ข้อ ง. Conjugated estrogen 0.625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n"/>
      <c r="L29" s="2" t="inlineStr">
        <is>
          <t>Oral contraceptive</t>
        </is>
      </c>
      <c r="M29" s="2" t="inlineStr">
        <is>
          <t>Clinic</t>
        </is>
      </c>
      <c r="N29" s="2" t="inlineStr">
        <is>
          <t>ข้อ 27 Pharma Plus เล่มม่วง (เฉลยข้อ ง)</t>
        </is>
      </c>
      <c r="O29" s="2" t="n"/>
      <c r="P29" s="2" t="n"/>
    </row>
    <row r="30" ht="13.2" customHeight="1" s="49">
      <c r="A30" s="8" t="inlineStr">
        <is>
          <t>28</t>
        </is>
      </c>
      <c r="B30" s="2" t="inlineStr">
        <is>
          <t>ข้อใดเป็นอาการไม่พึงประสงค์ที่ร้ายแรงของยาที่เลือกใช้ในข้อ 27</t>
        </is>
      </c>
      <c r="C30" s="2" t="n"/>
      <c r="D30" s="2" t="inlineStr">
        <is>
          <t>Hyperlipidemia</t>
        </is>
      </c>
      <c r="E30" s="2" t="inlineStr">
        <is>
          <t>Osteoporosis</t>
        </is>
      </c>
      <c r="F30" s="2" t="inlineStr">
        <is>
          <t>Hyperbilirubinemia</t>
        </is>
      </c>
      <c r="G30" s="2" t="inlineStr">
        <is>
          <t>Congestive heart failure</t>
        </is>
      </c>
      <c r="H30" s="2" t="inlineStr">
        <is>
          <t>Thromboembolism</t>
        </is>
      </c>
      <c r="I30" s="8" t="n">
        <v>5</v>
      </c>
      <c r="J30" s="2" t="inlineStr">
        <is>
          <t>✅ คำตอบที่ถูกต้อง: ข้อ จ. Thromboembolism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n"/>
      <c r="L30" s="2" t="inlineStr">
        <is>
          <t>Oral contraceptive</t>
        </is>
      </c>
      <c r="M30" s="2" t="inlineStr">
        <is>
          <t>Clinic</t>
        </is>
      </c>
      <c r="N30" s="2" t="inlineStr">
        <is>
          <t>ข้อ 28 Pharma Plus เล่มม่วง (เฉลยข้อ จ)</t>
        </is>
      </c>
      <c r="O30" s="2" t="n"/>
      <c r="P30" s="2" t="n"/>
    </row>
    <row r="31" ht="13.2" customHeight="1" s="49">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n"/>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n">
        <v>1</v>
      </c>
      <c r="J31" s="2" t="inlineStr">
        <is>
          <t>✅ คำตอบที่ถูกต้อง: ข้อ ก. เริ่มมีอาการปวดท้องเมื่ออายุ 27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n"/>
      <c r="L31" s="2" t="inlineStr">
        <is>
          <t>Dysmenorrhea</t>
        </is>
      </c>
      <c r="M31" s="2" t="inlineStr">
        <is>
          <t>Clinic</t>
        </is>
      </c>
      <c r="N31" s="2" t="inlineStr">
        <is>
          <t>ข้อ 29 Pharma Plus เล่มม่วง (เฉลยข้อ ก จ)</t>
        </is>
      </c>
      <c r="O31" s="2" t="n"/>
      <c r="P31" s="2" t="n"/>
    </row>
    <row r="32" ht="13.2" customHeight="1" s="49">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n"/>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n">
        <v>5</v>
      </c>
      <c r="J32" s="2" t="inlineStr">
        <is>
          <t>✅ คำตอบที่ถูกต้อง: ข้อ จ. หลีกเลี่ยงเครื่องดื่มที่มีแอลกอฮอล์ระหว่างรับประทานยา ibuprofen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n"/>
      <c r="L32" s="2" t="inlineStr">
        <is>
          <t>Dysmenorrhea</t>
        </is>
      </c>
      <c r="M32" s="2" t="inlineStr">
        <is>
          <t>Clinic</t>
        </is>
      </c>
      <c r="N32" s="2" t="inlineStr">
        <is>
          <t>ข้อ 30 Pharma Plus เล่มม่วง (เฉลยข้อ จ)</t>
        </is>
      </c>
      <c r="O32" s="2" t="n"/>
      <c r="P32" s="2" t="n"/>
    </row>
    <row r="33" ht="13.2" customHeight="1" s="49">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n"/>
      <c r="D33" s="2" t="inlineStr">
        <is>
          <t>Serotonin</t>
        </is>
      </c>
      <c r="E33" s="2" t="inlineStr">
        <is>
          <t>Prostaglandin</t>
        </is>
      </c>
      <c r="F33" s="2" t="inlineStr">
        <is>
          <t>Cyclo-oxygenase</t>
        </is>
      </c>
      <c r="G33" s="2" t="inlineStr">
        <is>
          <t>Leukotriene</t>
        </is>
      </c>
      <c r="H33" s="2" t="inlineStr">
        <is>
          <t>Thromboxane</t>
        </is>
      </c>
      <c r="I33" s="8" t="n">
        <v>2</v>
      </c>
      <c r="J33" s="2" t="inlineStr">
        <is>
          <t>✅ คำตอบที่ถูกต้อง: ข้อ ข. Prostaglandin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n"/>
      <c r="L33" s="2" t="inlineStr">
        <is>
          <t>Dysmenorrhea</t>
        </is>
      </c>
      <c r="M33" s="2" t="inlineStr">
        <is>
          <t>Clinic</t>
        </is>
      </c>
      <c r="N33" s="2" t="inlineStr">
        <is>
          <t>ข้อ 31 Pharma Plus เล่มม่วง (เฉลยข้อ ข)</t>
        </is>
      </c>
      <c r="O33" s="2" t="n"/>
      <c r="P33" s="2" t="n"/>
    </row>
    <row r="34" ht="13.2" customHeight="1" s="49">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n"/>
      <c r="D34" s="2" t="inlineStr">
        <is>
          <t>Mefenamic acid</t>
        </is>
      </c>
      <c r="E34" s="2" t="inlineStr">
        <is>
          <t>Hyoscine-n-butyl bromide</t>
        </is>
      </c>
      <c r="F34" s="2" t="inlineStr">
        <is>
          <t>Estradiol+ levonorgertrel</t>
        </is>
      </c>
      <c r="G34" s="2" t="inlineStr">
        <is>
          <t>Orphenadrine</t>
        </is>
      </c>
      <c r="H34" s="2" t="inlineStr">
        <is>
          <t>Tolperisone</t>
        </is>
      </c>
      <c r="I34" s="8" t="n">
        <v>2</v>
      </c>
      <c r="J34" s="2" t="inlineStr">
        <is>
          <t>✅ คำตอบที่ถูกต้อง: ข้อ ข. Hyoscine-n-butyl bromide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n"/>
      <c r="L34" s="2" t="inlineStr">
        <is>
          <t>Dysmenorrhea</t>
        </is>
      </c>
      <c r="M34" s="2" t="inlineStr">
        <is>
          <t>Clinic</t>
        </is>
      </c>
      <c r="N34" s="2" t="inlineStr">
        <is>
          <t>ข้อ 32 Pharma Plus เล่มม่วง (เฉลยข้อ ข)</t>
        </is>
      </c>
      <c r="O34" s="2" t="n"/>
      <c r="P34" s="2" t="n"/>
    </row>
    <row r="35" ht="13.2" customHeight="1" s="49">
      <c r="A35" s="8" t="inlineStr">
        <is>
          <t>33</t>
        </is>
      </c>
      <c r="B35" s="2" t="inlineStr">
        <is>
          <t>ยาใดที่ไม่สามารถใช้รักษาอาการปวดประจำเดือน</t>
        </is>
      </c>
      <c r="C35" s="2" t="n"/>
      <c r="D35" s="2" t="inlineStr">
        <is>
          <t>Aspirin</t>
        </is>
      </c>
      <c r="E35" s="2" t="inlineStr">
        <is>
          <t>Colchicine</t>
        </is>
      </c>
      <c r="F35" s="2" t="inlineStr">
        <is>
          <t>Naproxen</t>
        </is>
      </c>
      <c r="G35" s="2" t="inlineStr">
        <is>
          <t>Celecoxib</t>
        </is>
      </c>
      <c r="H35" s="2" t="inlineStr">
        <is>
          <t>Mefenamic acid</t>
        </is>
      </c>
      <c r="I35" s="8" t="n">
        <v>2</v>
      </c>
      <c r="J35" s="2" t="inlineStr">
        <is>
          <t>✅ คำตอบที่ถูกต้อง: ข้อ ข. Colchicine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n"/>
      <c r="L35" s="2" t="inlineStr">
        <is>
          <t>Dysmenorrhea</t>
        </is>
      </c>
      <c r="M35" s="2" t="inlineStr">
        <is>
          <t>Clinic</t>
        </is>
      </c>
      <c r="N35" s="2" t="inlineStr">
        <is>
          <t>ข้อ 33 Pharma Plus เล่มม่วง (เฉลยข้อ ข)</t>
        </is>
      </c>
      <c r="O35" s="2" t="n"/>
      <c r="P35" s="2" t="n"/>
    </row>
    <row r="36" ht="13.2" customHeight="1" s="49">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n"/>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n">
        <v>2</v>
      </c>
      <c r="J36" s="2" t="inlineStr">
        <is>
          <t>✅ คำตอบที่ถูกต้อง: ข้อ ข. 20.00 น. ของ 6 ก.พ. 53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n"/>
      <c r="L36" s="2" t="inlineStr">
        <is>
          <t>Oral contraceptive</t>
        </is>
      </c>
      <c r="M36" s="2" t="inlineStr">
        <is>
          <t>Clinic</t>
        </is>
      </c>
      <c r="N36" s="2" t="inlineStr">
        <is>
          <t>ข้อ 34 Pharma Plus เล่มม่วง (เฉลยข้อ ข)</t>
        </is>
      </c>
      <c r="O36" s="2" t="n"/>
      <c r="P36" s="2" t="n"/>
    </row>
    <row r="37" ht="13.2" customHeight="1" s="49">
      <c r="A37" s="8" t="inlineStr">
        <is>
          <t>35</t>
        </is>
      </c>
      <c r="B37" s="2" t="inlineStr">
        <is>
          <t>Progestogen only pill คืออะไร</t>
        </is>
      </c>
      <c r="C37" s="2" t="n"/>
      <c r="D37" s="2" t="inlineStr">
        <is>
          <t>Lynestrenol</t>
        </is>
      </c>
      <c r="E37" s="2" t="inlineStr">
        <is>
          <t>Drospirenone</t>
        </is>
      </c>
      <c r="F37" s="2" t="inlineStr">
        <is>
          <t>Norethisterone</t>
        </is>
      </c>
      <c r="G37" s="2" t="inlineStr">
        <is>
          <t>Levonorgestrel</t>
        </is>
      </c>
      <c r="H37" s="2" t="inlineStr">
        <is>
          <t>Gestodene</t>
        </is>
      </c>
      <c r="I37" s="8" t="n">
        <v>1</v>
      </c>
      <c r="J37"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n"/>
      <c r="L37" s="2" t="inlineStr">
        <is>
          <t>Oral contraceptive</t>
        </is>
      </c>
      <c r="M37" s="2" t="inlineStr">
        <is>
          <t>Clinic</t>
        </is>
      </c>
      <c r="N37" s="2" t="inlineStr">
        <is>
          <t>ข้อ 35 Pharma Plus เล่มม่วง (เฉลยข้อ ก)</t>
        </is>
      </c>
      <c r="O37" s="2" t="n"/>
      <c r="P37" s="2" t="n"/>
    </row>
    <row r="38" ht="13.2" customHeight="1" s="49">
      <c r="A38" s="8" t="inlineStr">
        <is>
          <t>36</t>
        </is>
      </c>
      <c r="B38" s="2" t="inlineStr">
        <is>
          <t>ข้อใดคืออาการไม่พึงประสงค์ของ progesterone</t>
        </is>
      </c>
      <c r="C38" s="2" t="n"/>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n">
        <v>1</v>
      </c>
      <c r="J38" s="2" t="inlineStr">
        <is>
          <t>✅ คำตอบที่ถูกต้อง: ข้อ ก. เลือดออกกระบิดกระโปรยว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Hormonal replacement</t>
        </is>
      </c>
      <c r="M38" s="2" t="inlineStr">
        <is>
          <t>Clinic</t>
        </is>
      </c>
      <c r="N38" s="2" t="inlineStr">
        <is>
          <t>ข้อ 36 Pharma Plus เล่มม่วง (เฉลยข้อ ก)</t>
        </is>
      </c>
      <c r="O38" s="2" t="n"/>
      <c r="P38" s="2" t="n"/>
    </row>
    <row r="39" ht="13.2" customHeight="1" s="49">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n"/>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n">
        <v>3</v>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n"/>
      <c r="L39" s="2" t="inlineStr">
        <is>
          <t>Oral contraceptive</t>
        </is>
      </c>
      <c r="M39" s="2" t="inlineStr">
        <is>
          <t>Clinic</t>
        </is>
      </c>
      <c r="N39" s="2" t="inlineStr">
        <is>
          <t>ข้อ 37 Pharma Plus เล่มม่วง (เฉลยข้อ ค)</t>
        </is>
      </c>
      <c r="O39" s="2" t="n"/>
      <c r="P39" s="2" t="n"/>
    </row>
    <row r="40" ht="13.2" customHeight="1" s="49">
      <c r="A40" s="8" t="inlineStr">
        <is>
          <t>38</t>
        </is>
      </c>
      <c r="B40" s="2" t="inlineStr">
        <is>
          <t>ข้อใดต่อไปนี้ไม่ถูกต้อง</t>
        </is>
      </c>
      <c r="C40" s="2" t="n"/>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n">
        <v>4</v>
      </c>
      <c r="J40" s="2" t="inlineStr">
        <is>
          <t>✅ คำตอบที่ถูกต้อง: ข้อ ง. Progesterone มีกลไกการออกฤทธิ์คล้ายกับ estrogen โดยจับที่ตัวรับและยีนเดียวกัน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n"/>
      <c r="L40" s="2" t="inlineStr">
        <is>
          <t>Oral contraceptive</t>
        </is>
      </c>
      <c r="M40" s="2" t="inlineStr">
        <is>
          <t>Clinic</t>
        </is>
      </c>
      <c r="N40" s="2" t="inlineStr">
        <is>
          <t>ข้อ 38 Pharma Plus เล่มม่วง (เฉลยข้อ ง)</t>
        </is>
      </c>
      <c r="O40" s="2" t="n"/>
      <c r="P40" s="2" t="n"/>
    </row>
    <row r="41" ht="13.2" customHeight="1" s="49">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n"/>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n">
        <v>2</v>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n"/>
      <c r="L41" s="2" t="inlineStr">
        <is>
          <t>Oral contraceptive</t>
        </is>
      </c>
      <c r="M41" s="2" t="inlineStr">
        <is>
          <t>Clinic</t>
        </is>
      </c>
      <c r="N41" s="2" t="inlineStr">
        <is>
          <t>ข้อ 39 Pharma Plus เล่มม่วง (เฉลยข้อ ข)</t>
        </is>
      </c>
      <c r="O41" s="2" t="n"/>
      <c r="P41" s="2" t="n"/>
    </row>
    <row r="42" ht="13.2" customHeight="1" s="49">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n"/>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n">
        <v>4</v>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n"/>
      <c r="L42" s="2" t="inlineStr">
        <is>
          <t>Hormonal replacement</t>
        </is>
      </c>
      <c r="M42" s="2" t="inlineStr">
        <is>
          <t>Clinic</t>
        </is>
      </c>
      <c r="N42" s="2" t="inlineStr">
        <is>
          <t>ข้อ 40 Pharma Plus เล่มม่วง (เฉลยข้อ ง)</t>
        </is>
      </c>
      <c r="O42" s="2" t="n"/>
      <c r="P42" s="2" t="n"/>
    </row>
    <row r="43" ht="13.2" customHeight="1" s="49">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n"/>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n">
        <v>1</v>
      </c>
      <c r="J43" s="2" t="inlineStr">
        <is>
          <t>✅ คำตอบที่ถูกต้อง: ข้อ ก. รับประทานยาทั้งสองชนิดทุกวัน ไม่ต้องหยุดยา 7 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n"/>
      <c r="L43" s="2" t="inlineStr">
        <is>
          <t>Oral contraceptive</t>
        </is>
      </c>
      <c r="M43" s="2" t="inlineStr">
        <is>
          <t>Clinic</t>
        </is>
      </c>
      <c r="N43" s="2" t="inlineStr">
        <is>
          <t>ข้อ 41 Pharma Plus เล่มม่วง (เฉลยข้อ ก)</t>
        </is>
      </c>
      <c r="O43" s="2" t="n"/>
      <c r="P43" s="2" t="n"/>
    </row>
    <row r="44" ht="13.2" customHeight="1" s="49">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n"/>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n">
        <v>4</v>
      </c>
      <c r="J44" s="2" t="inlineStr">
        <is>
          <t>✅ คำตอบที่ถูกต้อง: ข้อ ง. ควรให้วิตามินดี ร่วมด้วยเสมอเพื่อช่วยให้กระดูกซึมดีขึ้น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n"/>
      <c r="L44" s="2" t="inlineStr">
        <is>
          <t>Oral contraceptive</t>
        </is>
      </c>
      <c r="M44" s="2" t="inlineStr">
        <is>
          <t>Clinic</t>
        </is>
      </c>
      <c r="N44" s="2" t="inlineStr">
        <is>
          <t>ข้อ 42 Pharma Plus เล่มม่วง (เฉลยข้อ ง)</t>
        </is>
      </c>
      <c r="O44" s="2" t="n"/>
      <c r="P44" s="2" t="n"/>
    </row>
    <row r="45" ht="13.2" customHeight="1" s="49">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n"/>
      <c r="D45" s="2" t="inlineStr">
        <is>
          <t>Cardiovascular disease</t>
        </is>
      </c>
      <c r="E45" s="2" t="inlineStr">
        <is>
          <t>Osteoporosis</t>
        </is>
      </c>
      <c r="F45" s="2" t="inlineStr">
        <is>
          <t>Psychosexual symptom</t>
        </is>
      </c>
      <c r="G45" s="2" t="inlineStr">
        <is>
          <t>Urogenital symptom</t>
        </is>
      </c>
      <c r="H45" s="2" t="inlineStr">
        <is>
          <t>Vasomotor symptom</t>
        </is>
      </c>
      <c r="I45" s="8" t="n">
        <v>5</v>
      </c>
      <c r="J45" s="2" t="inlineStr">
        <is>
          <t>✅ คำตอบที่ถูกต้อง: ข้อ จ. Vasomotor symptom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Hormonal replacement</t>
        </is>
      </c>
      <c r="M45" s="2" t="inlineStr">
        <is>
          <t>Clinic</t>
        </is>
      </c>
      <c r="N45" s="2" t="inlineStr">
        <is>
          <t>ข้อ 43 Pharma Plus เล่มม่วง (เฉลยข้อ จ)</t>
        </is>
      </c>
      <c r="O45" s="2" t="n"/>
      <c r="P45" s="2" t="n"/>
    </row>
    <row r="46" ht="13.2" customHeight="1" s="49">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n"/>
      <c r="D46" s="2" t="inlineStr">
        <is>
          <t>Androgen</t>
        </is>
      </c>
      <c r="E46" s="2" t="inlineStr">
        <is>
          <t>Estrogen</t>
        </is>
      </c>
      <c r="F46" s="2" t="inlineStr">
        <is>
          <t>Follicle stimulating hormone (FSH)</t>
        </is>
      </c>
      <c r="G46" s="2" t="inlineStr">
        <is>
          <t>Luteinizing hormone (LH)</t>
        </is>
      </c>
      <c r="H46" s="2" t="inlineStr">
        <is>
          <t>Progesterone</t>
        </is>
      </c>
      <c r="I46" s="8" t="n">
        <v>1</v>
      </c>
      <c r="J46" s="2" t="inlineStr">
        <is>
          <t>✅ คำตอบที่ถูกต้อง: ข้อ ก. Androgen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n"/>
      <c r="L46" s="2" t="inlineStr">
        <is>
          <t>Oral contraceptive</t>
        </is>
      </c>
      <c r="M46" s="2" t="inlineStr">
        <is>
          <t>Clinic</t>
        </is>
      </c>
      <c r="N46" s="2" t="inlineStr">
        <is>
          <t>ข้อ 44 Pharma Plus เล่มม่วง (เฉลยข้อ ก)</t>
        </is>
      </c>
      <c r="O46" s="2" t="n"/>
      <c r="P46" s="2" t="n"/>
    </row>
    <row r="47" ht="13.2" customHeight="1" s="49">
      <c r="A47" s="8" t="inlineStr">
        <is>
          <t>45</t>
        </is>
      </c>
      <c r="B47" s="2" t="inlineStr">
        <is>
          <t>ข้อใดต่อไปนี้ ถูกต้อง</t>
        </is>
      </c>
      <c r="C47" s="2" t="n"/>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n">
        <v>1</v>
      </c>
      <c r="J47" s="2" t="inlineStr">
        <is>
          <t>✅ คำตอบที่ถูกต้อง: ข้อ ก. การใช้ MPA ร่วมด้วยเพื่อป้องกันมะเร็งเยื่อบุโพรงมดลูก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n"/>
      <c r="L47" s="2" t="inlineStr">
        <is>
          <t>Oral contraceptive</t>
        </is>
      </c>
      <c r="M47" s="2" t="inlineStr">
        <is>
          <t>Clinic</t>
        </is>
      </c>
      <c r="N47" s="2" t="inlineStr">
        <is>
          <t>ข้อ 45 Pharma Plus เล่มม่วง (เฉลยข้อ ก)</t>
        </is>
      </c>
      <c r="O47" s="2" t="n"/>
      <c r="P47" s="2" t="n"/>
    </row>
    <row r="48" ht="13.2" customHeight="1" s="49">
      <c r="A48" s="8" t="inlineStr">
        <is>
          <t>46</t>
        </is>
      </c>
      <c r="B48" s="2" t="inlineStr">
        <is>
          <t>ข้อใดผิดเกี่ยวกับการใช้ tibolone เป็นฮอร์โมนทดแทน</t>
        </is>
      </c>
      <c r="C48" s="2" t="n"/>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n">
        <v>3</v>
      </c>
      <c r="J48" s="2" t="inlineStr">
        <is>
          <t>✅ คำตอบที่ถูกต้อง: ข้อ ค. ใช้ร่วมกับ progesterone เสมอเพื่อป้องกันมะเร็งเยื่อบุโพรงมดลูก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n"/>
      <c r="L48" s="2" t="inlineStr">
        <is>
          <t>Oral contraceptive</t>
        </is>
      </c>
      <c r="M48" s="2" t="inlineStr">
        <is>
          <t>Clinic</t>
        </is>
      </c>
      <c r="N48" s="2" t="inlineStr">
        <is>
          <t>ข้อ 46 Pharma Plus เล่มม่วง (เฉลยข้อ ค)</t>
        </is>
      </c>
      <c r="O48" s="2" t="n"/>
      <c r="P48" s="2" t="n"/>
    </row>
    <row r="49" ht="13.2" customHeight="1" s="49">
      <c r="A49" s="8" t="inlineStr">
        <is>
          <t>47</t>
        </is>
      </c>
      <c r="B49" s="2" t="inlineStr">
        <is>
          <t>สถานการณ์ที่ 6 (ต่อเนื่อง)
ควรแนะนำอาหารประเภทใดให้ผู้ป่วยรายนี้</t>
        </is>
      </c>
      <c r="C49" s="2" t="n"/>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n">
        <v>1</v>
      </c>
      <c r="J49" s="2" t="inlineStr">
        <is>
          <t>✅ คำตอบที่ถูกต้อง: ข้อ ก. นม, เต้าหู้, ปลาไส้ตัน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n"/>
      <c r="L49" s="2" t="inlineStr">
        <is>
          <t>Oral contraceptive</t>
        </is>
      </c>
      <c r="M49" s="2" t="inlineStr">
        <is>
          <t>Clinic</t>
        </is>
      </c>
      <c r="N49" s="2" t="inlineStr">
        <is>
          <t>ข้อ 47 Pharma Plus เล่มม่วง (เฉลยข้อ ก)</t>
        </is>
      </c>
      <c r="O49" s="2" t="n"/>
      <c r="P49" s="2" t="n"/>
    </row>
    <row r="50" ht="13.2" customHeight="1" s="49">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n"/>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n">
        <v>2</v>
      </c>
      <c r="J50" s="2" t="inlineStr">
        <is>
          <t>✅ คำตอบที่ถูกต้อง: ข้อ ข. Levonorgestrel 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n"/>
      <c r="L50" s="2" t="inlineStr">
        <is>
          <t>Oral contraceptive</t>
        </is>
      </c>
      <c r="M50" s="2" t="inlineStr">
        <is>
          <t>Contraception</t>
        </is>
      </c>
      <c r="N50" s="2" t="inlineStr">
        <is>
          <t>Mock PLE-CC 1 ข้อ 84</t>
        </is>
      </c>
      <c r="O50" s="2" t="n"/>
      <c r="P50" s="2" t="n"/>
      <c r="Q50" s="2" t="n"/>
    </row>
    <row r="51" ht="13.2" customHeight="1" s="49">
      <c r="A51" s="8" t="inlineStr">
        <is>
          <t>50</t>
        </is>
      </c>
      <c r="B51" s="2" t="inlineStr">
        <is>
          <t>ข้อใดไม่ใช่อาการข้างเคียงรุนแรงของยาคุมกำเนิดชนิดฮอร์โมนรวม</t>
        </is>
      </c>
      <c r="C51" s="2" t="n"/>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n">
        <v>2</v>
      </c>
      <c r="J51" s="2" t="inlineStr">
        <is>
          <t>✅ คำตอบที่ถูกต้อง: ข้อ ข. ปวดท้องรุนแรง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n"/>
      <c r="L51" s="2" t="inlineStr">
        <is>
          <t>Oral contraceptive</t>
        </is>
      </c>
      <c r="M51" s="2" t="inlineStr">
        <is>
          <t>Contraception</t>
        </is>
      </c>
      <c r="N51" s="2" t="inlineStr">
        <is>
          <t>Mock PLE-CC 1 ข้อ 85</t>
        </is>
      </c>
      <c r="O51" s="2" t="n"/>
      <c r="P51" s="2" t="n"/>
      <c r="Q51" s="2" t="n"/>
    </row>
    <row r="52" ht="13.2" customHeight="1" s="49">
      <c r="A52" s="8" t="inlineStr">
        <is>
          <t>51</t>
        </is>
      </c>
      <c r="B52" s="2" t="inlineStr">
        <is>
          <t>ข้อใดเป็นข้อแนะนำการใช้ ยาคุมแบบแผ่นแปะที่ถูกต้อง</t>
        </is>
      </c>
      <c r="C52" s="2" t="n"/>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n">
        <v>4</v>
      </c>
      <c r="J52" s="2" t="inlineStr">
        <is>
          <t>✅ คำตอบที่ถูกต้อง: ข้อ ง.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n"/>
      <c r="L52" s="2" t="inlineStr">
        <is>
          <t>Oral contraceptive</t>
        </is>
      </c>
      <c r="M52" s="2" t="inlineStr">
        <is>
          <t>Contraception</t>
        </is>
      </c>
      <c r="N52" s="2" t="inlineStr">
        <is>
          <t>Mock PLE-CC 1 ข้อ 86</t>
        </is>
      </c>
      <c r="O52" s="2" t="n"/>
      <c r="P52" s="2" t="n"/>
      <c r="Q52" s="2" t="n"/>
    </row>
    <row r="53" ht="13.2" customHeight="1" s="49">
      <c r="A53" s="8" t="inlineStr">
        <is>
          <t>52</t>
        </is>
      </c>
      <c r="B53" s="2" t="inlineStr">
        <is>
          <t>ข้อใดอธิบายกลไกหลักของยาคุมชนิดฮอร์โมนรวม</t>
        </is>
      </c>
      <c r="C53" s="2" t="n"/>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n">
        <v>1</v>
      </c>
      <c r="J53" s="2" t="inlineStr">
        <is>
          <t>✅ คำตอบที่ถูกต้อง: ข้อ ก. Prevention of endometrial proliferation and maturation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n"/>
      <c r="L53" s="2" t="inlineStr">
        <is>
          <t>Oral contraceptive</t>
        </is>
      </c>
      <c r="M53" s="2" t="inlineStr">
        <is>
          <t>Contraception</t>
        </is>
      </c>
      <c r="N53" s="2" t="inlineStr">
        <is>
          <t>Mock PLE-CC 1 ข้อ 87</t>
        </is>
      </c>
      <c r="O53" s="2" t="n"/>
      <c r="P53" s="2" t="n"/>
      <c r="Q53" s="2" t="n"/>
    </row>
    <row r="54" ht="13.2" customHeight="1" s="49">
      <c r="A54" s="8" t="inlineStr">
        <is>
          <t>53</t>
        </is>
      </c>
      <c r="B54" s="2" t="inlineStr">
        <is>
          <t>ข้อใดไม่จัดเป็นเกณฑ์ COA แผ่นแปะยาคุม</t>
        </is>
      </c>
      <c r="C54" s="2" t="n"/>
      <c r="D54" s="2" t="inlineStr">
        <is>
          <t>Identification</t>
        </is>
      </c>
      <c r="E54" s="2" t="inlineStr">
        <is>
          <t>Assay</t>
        </is>
      </c>
      <c r="F54" s="2" t="inlineStr">
        <is>
          <t>In vitro drug release</t>
        </is>
      </c>
      <c r="G54" s="2" t="inlineStr">
        <is>
          <t>Adhesion</t>
        </is>
      </c>
      <c r="H54" s="2" t="inlineStr">
        <is>
          <t>Uniformity of dosage unit</t>
        </is>
      </c>
      <c r="I54" s="8" t="n">
        <v>1</v>
      </c>
      <c r="J54" s="2" t="inlineStr">
        <is>
          <t>✅ คำตอบที่ถูกต้อง: ข้อ ก. Identification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n"/>
      <c r="L54" s="2" t="inlineStr">
        <is>
          <t>Oral contraceptive</t>
        </is>
      </c>
      <c r="M54" s="2" t="inlineStr">
        <is>
          <t>Contraception</t>
        </is>
      </c>
      <c r="N54" s="2" t="inlineStr">
        <is>
          <t>Mock PLE-CC 1 ข้อ 93</t>
        </is>
      </c>
      <c r="O54" s="2" t="n"/>
      <c r="P54" s="2" t="n"/>
      <c r="Q54" s="2" t="n"/>
    </row>
    <row r="55" ht="13.2" customHeight="1" s="49">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n"/>
      <c r="D55" s="2" t="inlineStr">
        <is>
          <t>Perceive susceptibility</t>
        </is>
      </c>
      <c r="E55" s="2" t="inlineStr">
        <is>
          <t>Perceive severity</t>
        </is>
      </c>
      <c r="F55" s="2" t="inlineStr">
        <is>
          <t>Perceive benefits</t>
        </is>
      </c>
      <c r="G55" s="2" t="inlineStr">
        <is>
          <t>Perceive barriers</t>
        </is>
      </c>
      <c r="H55" s="2" t="inlineStr">
        <is>
          <t>Self efficacy</t>
        </is>
      </c>
      <c r="I55" s="8" t="n">
        <v>1</v>
      </c>
      <c r="J55" s="2" t="inlineStr">
        <is>
          <t>✅ คำตอบที่ถูกต้อง: ข้อ ก. Perceive susceptibility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n"/>
      <c r="L55" s="2" t="inlineStr">
        <is>
          <t>Oral contraceptive</t>
        </is>
      </c>
      <c r="M55" s="2" t="inlineStr">
        <is>
          <t>Contraception</t>
        </is>
      </c>
      <c r="N55" s="2" t="inlineStr">
        <is>
          <t>Mock PLE-CC 1 ข้อ 94</t>
        </is>
      </c>
      <c r="O55" s="2" t="n"/>
      <c r="P55" s="2" t="n"/>
      <c r="Q55" s="2" t="n"/>
    </row>
    <row r="56" ht="13.2" customHeight="1" s="49">
      <c r="A56" s="8" t="inlineStr">
        <is>
          <t>55</t>
        </is>
      </c>
      <c r="B56" s="2" t="inlineStr">
        <is>
          <t>ยาต้านชักตัวไหนส่งผลต่อยาคุมน้อยสุด. ตัวเลือก</t>
        </is>
      </c>
      <c r="C56" s="2" t="n"/>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n">
        <v>1</v>
      </c>
      <c r="J56"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n"/>
      <c r="L56" s="2" t="inlineStr">
        <is>
          <t>Oral contraceptive</t>
        </is>
      </c>
      <c r="M56" s="2" t="inlineStr">
        <is>
          <t>Contraception</t>
        </is>
      </c>
      <c r="N56" s="2" t="inlineStr">
        <is>
          <t>PLE-CC1 ปี 2566 Day 1 ข้อ 14</t>
        </is>
      </c>
      <c r="O56" s="2" t="n"/>
      <c r="P56" s="2" t="n"/>
    </row>
    <row r="57" ht="13.2" customHeight="1" s="49">
      <c r="A57" s="8" t="inlineStr">
        <is>
          <t>56</t>
        </is>
      </c>
      <c r="B57" s="2" t="inlineStr">
        <is>
          <t>ยาคุมเพิ่งคลอดลูกได้2 week กำลังให้นมบุตร ตัวเลือก</t>
        </is>
      </c>
      <c r="C57" s="2" t="n"/>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n">
        <v>1</v>
      </c>
      <c r="J57"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n"/>
      <c r="L57" s="2" t="inlineStr">
        <is>
          <t>Oral contraceptive</t>
        </is>
      </c>
      <c r="M57" s="2" t="inlineStr">
        <is>
          <t>Contraception</t>
        </is>
      </c>
      <c r="N57" s="2" t="inlineStr">
        <is>
          <t>PLE-CC1 ปี 2566 Day 1 ข้อ 26</t>
        </is>
      </c>
      <c r="O57" s="2" t="n"/>
      <c r="P57" s="2" t="n"/>
    </row>
    <row r="58" ht="13.2" customHeight="1" s="49">
      <c r="A58" s="8" t="inlineStr">
        <is>
          <t>57</t>
        </is>
      </c>
      <c r="B58" s="2" t="inlineStr">
        <is>
          <t>EE + Drosperinone</t>
        </is>
      </c>
      <c r="C58" s="2" t="n"/>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n">
        <v>1</v>
      </c>
      <c r="J58"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n"/>
      <c r="L58" s="2" t="inlineStr">
        <is>
          <t>Oral contraceptive</t>
        </is>
      </c>
      <c r="M58" s="2" t="inlineStr">
        <is>
          <t>Contraception</t>
        </is>
      </c>
      <c r="N58" s="2" t="inlineStr">
        <is>
          <t>PLE-CC1 ปี 2566 Day 1 ข้อ 2</t>
        </is>
      </c>
      <c r="O58" s="2" t="n"/>
      <c r="P58" s="2" t="n"/>
    </row>
    <row r="59" ht="13.2" customHeight="1" s="49">
      <c r="A59" s="8" t="inlineStr">
        <is>
          <t>58</t>
        </is>
      </c>
      <c r="B59" s="2" t="inlineStr">
        <is>
          <t>ผลของยาคุมชนิดฮอร์โมนรวมในระยะยาว ตัวเลือก</t>
        </is>
      </c>
      <c r="C59" s="2" t="n"/>
      <c r="D59" s="2" t="inlineStr">
        <is>
          <t>Contraception</t>
        </is>
      </c>
      <c r="E59" s="2" t="inlineStr">
        <is>
          <t>Finasteride 5 mg OD</t>
        </is>
      </c>
      <c r="F59" s="2" t="inlineStr">
        <is>
          <t>Oxybutynin 5 mg BID</t>
        </is>
      </c>
      <c r="G59" s="2" t="inlineStr">
        <is>
          <t>Tolterodine 2 mg BID</t>
        </is>
      </c>
      <c r="H59" s="2" t="inlineStr">
        <is>
          <t>Dydrogesterone 10 mg BID</t>
        </is>
      </c>
      <c r="I59" s="8" t="n">
        <v>1</v>
      </c>
      <c r="J59"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n"/>
      <c r="L59" s="2" t="inlineStr">
        <is>
          <t>Oral contraceptive</t>
        </is>
      </c>
      <c r="M59" s="2" t="inlineStr">
        <is>
          <t>Contraception</t>
        </is>
      </c>
      <c r="N59" s="2" t="inlineStr">
        <is>
          <t>PLE-CC1 ปี 2566 Day 1 ข้อ 27</t>
        </is>
      </c>
      <c r="O59" s="2" t="n"/>
      <c r="P59" s="2" t="n"/>
    </row>
    <row r="60" ht="13.2" customHeight="1" s="49">
      <c r="A60" s="8" t="inlineStr">
        <is>
          <t>59</t>
        </is>
      </c>
      <c r="B60" s="2" t="inlineStr">
        <is>
          <t>Combined oral contraceptive pills 1x1 ทุกวัน</t>
        </is>
      </c>
      <c r="C60" s="2" t="n"/>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n">
        <v>1</v>
      </c>
      <c r="J60"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n"/>
      <c r="L60" s="2" t="inlineStr">
        <is>
          <t>Oral contraceptive</t>
        </is>
      </c>
      <c r="M60" s="2" t="inlineStr">
        <is>
          <t>Contraception</t>
        </is>
      </c>
      <c r="N60" s="2" t="inlineStr">
        <is>
          <t>PLE-CC1 ปี 2566 Day 2 ข้อ 3</t>
        </is>
      </c>
      <c r="O60" s="2" t="n"/>
      <c r="P60" s="2" t="n"/>
    </row>
    <row r="61" ht="13.2" customHeight="1" s="49">
      <c r="A61" s="8" t="inlineStr">
        <is>
          <t>60</t>
        </is>
      </c>
      <c r="B61" s="2" t="inlineStr">
        <is>
          <t>ผูป%วยรายนี้ควรไดยาคุมในขอใด</t>
        </is>
      </c>
      <c r="C61" s="2" t="n"/>
      <c r="D61" s="2" t="inlineStr">
        <is>
          <t>EE … mcg + Levonorgestrel 0.15 mg</t>
        </is>
      </c>
      <c r="E61" s="2" t="inlineStr">
        <is>
          <t>EE … mcg + Drosperinone 3 mg</t>
        </is>
      </c>
      <c r="F61" s="2" t="inlineStr">
        <is>
          <t>[NEED_REVIEW]</t>
        </is>
      </c>
      <c r="G61" s="2" t="inlineStr">
        <is>
          <t>[NEED_REVIEW]</t>
        </is>
      </c>
      <c r="H61" s="2" t="inlineStr">
        <is>
          <t>[NEED_REVIEW]</t>
        </is>
      </c>
      <c r="I61" s="8" t="n">
        <v>1</v>
      </c>
      <c r="J61" s="2" t="inlineStr">
        <is>
          <t>✅ คำตอบที่ถูกต้อง: ข้อ ก. EE … mcg + Levonorgestrel 0.15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Levonorgestrel เป็น 2nd generation progestin มีฤทธิ์ androgenic สูงกว่า 3rd generation อาจกระทบ lipid profile แต่ประสิทธิภาพสูง
• ข้อ ค. (EE … mcg + Drosperinone 3 mg): EE … mcg + Drosperinone 3 mg ไม่ตรงกับข้อบ่งใช้หรือกลไกการออกฤทธิ์ที่ถูกต้องตาม WHO Medical Eligibility Criteria for Contraceptive Use (5th edition, 2015)
• ข้อ ง. (แนวทางเวชปฏิบัติการวางแผนครอบครัวและการใช้ฮอร์โมนคุมกำเนิด พ.ศ. 2564 (ราชวิทยาลัยสูตินรีแพทย์แห่งประเทศไทย)
• ข้อ จ. (แนวทางเวชปฏิบัติการวางแผนครอบครัวและการใช้ฮอร์โมนคุมกำเนิด พ.ศ. 2564 (ราชวิทยาลัยสูตินรีแพทย์แห่งประเทศไทย)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n"/>
      <c r="L61" s="2" t="inlineStr">
        <is>
          <t>Oral contraceptive</t>
        </is>
      </c>
      <c r="M61" s="2" t="inlineStr">
        <is>
          <t>Contraception</t>
        </is>
      </c>
      <c r="N61" s="2" t="inlineStr">
        <is>
          <t>PLE_CC1_2565_Day1_Key ข้อ 65</t>
        </is>
      </c>
      <c r="O61" s="2" t="n"/>
      <c r="P61" s="2" t="n"/>
      <c r="Q61" s="2" t="n"/>
    </row>
    <row r="62" ht="13.2" customHeight="1" s="49">
      <c r="A62" s="8" t="inlineStr">
        <is>
          <t>61</t>
        </is>
      </c>
      <c r="B62" s="2" t="inlineStr">
        <is>
          <t>คำแนะนำในการใชยาคุมขอใดไม;ถูกตอง</t>
        </is>
      </c>
      <c r="C62" s="2" t="n"/>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t>
        </is>
      </c>
      <c r="I62" s="8" t="n">
        <v>1</v>
      </c>
      <c r="J62" s="2" t="inlineStr">
        <is>
          <t>✅ คำตอบที่ถูกต้อง: ข้อ ก. ทานเม็ดฮอรçโมนเม็ดแรกในวันพรุ;งนี้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ทานเม็ดฮอรçโมนเม็ดแรกในวันพรุ;งนี้ ไม่ตรงกับข้อบ่งใช้หรือกลไกการออกฤทธิ์ที่ถูกต้องตาม WHO Medical Eligibility Criteria for Contraceptive Use (5th edition, 2015)
• ข้อ ค. (ทานวันละ 1 เม็ดต;อเนื่องทุกวัน เวลาใดก็ไดแต;ใหเปMนเวลาเดียวกันทุกวัน): ทานวันละ 1 เม็ดต;อเนื่องทุกวัน เวลาใดก็ไดแต;ใหเปMนเวลาเดียวกันทุกวัน ไม่ตรงกับข้อบ่งใช้หรือกลไกการออกฤทธิ์ที่ถูกต้องตาม WHO Medical Eligibility Criteria for Contraceptive Use (5th edition, 2015)
• ข้อ ง. (หากมีเลือดออกกะปริบกะปรอยจากช;องคลอดใหรีบหยุดทานแลวมาปรึกษาเภสัชกร): หากมีเลือดออกกะปริบกะปรอยจากช;องคลอดใหรีบหยุดทานแลวมาปรึกษาเภสัชกร ไม่ตรงกับข้อบ่งใช้หรือกลไกการออกฤทธิ์ที่ถูกต้องตาม WHO Medical Eligibility Criteria for Contraceptive Use (5th edition, 2015)
• ข้อ จ. (อาจมีอาการคลื่นไสอาเจียนช;วง 2-3 แผงแรก ใหรับประทานเปMนหลังอาหารเย็นหรือก;อนนอนจะช;วย ลดอาการ): อาจมีอาการคลื่นไสอาเจียนช;วง 2-3 แผงแรก ใหรับประทานเปMนหลังอาหารเย็นหรือก;อนนอนจะช;วย ลดอาการ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n"/>
      <c r="L62" s="2" t="inlineStr">
        <is>
          <t>Oral contraceptive</t>
        </is>
      </c>
      <c r="M62" s="2" t="inlineStr">
        <is>
          <t>Contraception</t>
        </is>
      </c>
      <c r="N62" s="2" t="inlineStr">
        <is>
          <t>PLE_CC1_2565_Day1_Key ข้อ 66</t>
        </is>
      </c>
      <c r="O62" s="2" t="n"/>
      <c r="P62" s="2" t="n"/>
      <c r="Q62" s="2" t="n"/>
    </row>
    <row r="63" ht="13.2" customHeight="1" s="49">
      <c r="A63" s="8" t="inlineStr">
        <is>
          <t>62</t>
        </is>
      </c>
      <c r="B63" s="2" t="inlineStr">
        <is>
          <t>Oral contraceptive</t>
        </is>
      </c>
      <c r="C63" s="2" t="n"/>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n">
        <v>1</v>
      </c>
      <c r="J63"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n"/>
      <c r="L63" s="2" t="inlineStr">
        <is>
          <t>Oral contraceptive</t>
        </is>
      </c>
      <c r="M63" s="2" t="inlineStr">
        <is>
          <t>Contraception</t>
        </is>
      </c>
      <c r="N63" s="2" t="inlineStr">
        <is>
          <t>PLE_CC1_2565_Day1_Key ข้อ 16</t>
        </is>
      </c>
      <c r="O63" s="2" t="n"/>
      <c r="P63" s="2" t="n"/>
    </row>
    <row r="64" ht="13.2" customHeight="1" s="49">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n"/>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n">
        <v>1</v>
      </c>
      <c r="J64"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Oral contraceptive</t>
        </is>
      </c>
      <c r="M64" s="2" t="inlineStr">
        <is>
          <t>Contraception</t>
        </is>
      </c>
      <c r="N64" s="2" t="inlineStr">
        <is>
          <t>PLE_CC1_2564_All_Key ข้อ 26</t>
        </is>
      </c>
      <c r="O64" s="2" t="n"/>
      <c r="P64" s="2" t="n"/>
    </row>
    <row r="65" ht="13.2" customHeight="1" s="49">
      <c r="A65" s="8" t="inlineStr">
        <is>
          <t>64</t>
        </is>
      </c>
      <c r="B65" s="2" t="inlineStr">
        <is>
          <t>ใช้อะไรในการสกัด tree tea oil จากใบและกิ่งสด</t>
        </is>
      </c>
      <c r="C65" s="2" t="n"/>
      <c r="D65" s="2" t="inlineStr">
        <is>
          <t>Soxhlet extraction</t>
        </is>
      </c>
      <c r="E65" s="2" t="inlineStr">
        <is>
          <t>สกัดด้วยน้ำ</t>
        </is>
      </c>
      <c r="F65" s="2" t="inlineStr">
        <is>
          <t>กลั่นด้วยไอน้ำ</t>
        </is>
      </c>
      <c r="G65" s="2" t="inlineStr">
        <is>
          <t>Enfleurage</t>
        </is>
      </c>
      <c r="H65" s="2" t="inlineStr">
        <is>
          <t>Soxhlet extraction</t>
        </is>
      </c>
      <c r="I65" s="8" t="n">
        <v>2</v>
      </c>
      <c r="J65" s="2" t="inlineStr">
        <is>
          <t>✅ คำตอบที่ถูกต้อง: ข้อ ข. สกัดด้วยน้ำ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สกัดด้วยน้ำ ..............................................................................................................................................................................................................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(Soxhlet extraction): Soxhlet extraction ไม่ตรงกับข้อบ่งใช้หรือกลไกการออกฤทธิ์ที่ถูกต้องตาม WHO Medical Eligibility Criteria for Contraceptive Use (5th edition, 2015)
• ข้อ ง. (กลั่นด้วยไอน้ำ): กลั่นด้วยไอน้ำ ไม่ตรงกับข้อบ่งใช้หรือกลไกการออกฤทธิ์ที่ถูกต้องตาม WHO Medical Eligibility Criteria for Contraceptive Use (5th edition, 2015)
• ข้อ จ. (Enfleurage): Enfleurage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n"/>
      <c r="L65" s="2" t="inlineStr">
        <is>
          <t>Oral contraceptive</t>
        </is>
      </c>
      <c r="M65" s="2" t="inlineStr">
        <is>
          <t>Contraception</t>
        </is>
      </c>
      <c r="N65" s="2" t="inlineStr">
        <is>
          <t>PLE_CC1_2564_All_Key ข้อ 85</t>
        </is>
      </c>
      <c r="O65" s="2" t="n"/>
      <c r="P65" s="2" t="n"/>
      <c r="Q65" s="2" t="n"/>
    </row>
    <row r="66" ht="13.2" customHeight="1" s="49">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n"/>
      <c r="D66" s="2" t="inlineStr">
        <is>
          <t>Contraception</t>
        </is>
      </c>
      <c r="E66" s="2" t="inlineStr">
        <is>
          <t>43 Pseudoplastic C 0.47</t>
        </is>
      </c>
      <c r="F66" s="2" t="inlineStr">
        <is>
          <t>ตำรับ B มีแนวโน้มคษตัวดีกว่าตำรับ C</t>
        </is>
      </c>
      <c r="G66" s="2" t="inlineStr">
        <is>
          <t>เพิ่มความคงตัวของตำรับ C ได้โดยการเพิ่มปริมาณ wetting agent</t>
        </is>
      </c>
      <c r="H66" s="2" t="inlineStr">
        <is>
          <t>Tolterodine 2 mg BID</t>
        </is>
      </c>
      <c r="I66" s="8" t="n">
        <v>1</v>
      </c>
      <c r="J66"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n"/>
      <c r="L66" s="2" t="inlineStr">
        <is>
          <t>Oral contraceptive</t>
        </is>
      </c>
      <c r="M66" s="2" t="inlineStr">
        <is>
          <t>Contraception</t>
        </is>
      </c>
      <c r="N66" s="2" t="inlineStr">
        <is>
          <t>PLE_CC1_2563_Q ข้อ 27</t>
        </is>
      </c>
      <c r="O66" s="2" t="n"/>
      <c r="P66" s="2" t="n"/>
    </row>
    <row r="67" ht="13.2" customHeight="1" s="49">
      <c r="A67" s="8" t="inlineStr">
        <is>
          <t>65</t>
        </is>
      </c>
      <c r="B67" s="2" t="inlineStr">
        <is>
          <t>คำแนะนำใดที่เหมาะสม หากผู้ป่วยวางแผนจะตั้งครรภ์ &amp; aeveIndiana inactancia X Type B ADR Malenuresen</t>
        </is>
      </c>
      <c r="C67" s="2" t="n"/>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n">
        <v>1</v>
      </c>
      <c r="J67" s="2" t="inlineStr">
        <is>
          <t>✅ คำตอบที่ถูกต้อง: ข้อ ก. ให้ vitamin K จนกว่าจะคลอด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n"/>
      <c r="L67" s="2" t="inlineStr">
        <is>
          <t>Oral contraceptive</t>
        </is>
      </c>
      <c r="M67" s="2" t="inlineStr">
        <is>
          <t>Clinic</t>
        </is>
      </c>
      <c r="N67" s="2" t="inlineStr">
        <is>
          <t>ข้อ 99 (PLE_CC1_2562_Key.md)</t>
        </is>
      </c>
      <c r="O67" s="2" t="n"/>
      <c r="P67" s="2" t="n"/>
    </row>
    <row r="68" ht="13.2" customHeight="1" s="49">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n"/>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n">
        <v>1</v>
      </c>
      <c r="J68" s="2" t="inlineStr">
        <is>
          <t>✅ คำตอบที่ถูกต้อง: ข้อ ก. กินไปเหมือนเดิมแล้วอาการจะหายไปหลังใช้ยาต่อเนื่อง 2-3 เดือน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n"/>
      <c r="L68" s="2" t="inlineStr">
        <is>
          <t>Oral contraceptive</t>
        </is>
      </c>
      <c r="M68" s="2" t="inlineStr">
        <is>
          <t>Clinic</t>
        </is>
      </c>
      <c r="N68" s="2" t="inlineStr">
        <is>
          <t>ข้อ 48 (PLE_CC1_2562_Key.md)</t>
        </is>
      </c>
      <c r="O68" s="2" t="n"/>
      <c r="P68" s="2" t="n"/>
    </row>
    <row r="69" ht="13.2" customHeight="1" s="49">
      <c r="A69" s="8" t="inlineStr">
        <is>
          <t>67</t>
        </is>
      </c>
      <c r="B69" s="2" t="inlineStr">
        <is>
          <t>ข้อใดคือข้อห(ามใช(ยาคุมกำเนิดแบบฮอรโมนรวมตาม WHO category 4</t>
        </is>
      </c>
      <c r="C69" s="2" t="n"/>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n">
        <v>1</v>
      </c>
      <c r="J69" s="2" t="inlineStr">
        <is>
          <t>✅ คำตอบที่ถูกต้อง: ข้อ ก. สูบบุหรี่ 10 มวน/วัน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n"/>
      <c r="L69" s="2" t="inlineStr">
        <is>
          <t>Oral contraceptive</t>
        </is>
      </c>
      <c r="M69" s="2" t="inlineStr">
        <is>
          <t>Clinic</t>
        </is>
      </c>
      <c r="N69" s="2" t="inlineStr">
        <is>
          <t>ข้อ 55 (PLE_CC1_2561_Key.md)</t>
        </is>
      </c>
      <c r="O69" s="2" t="n"/>
      <c r="P69" s="2" t="n"/>
    </row>
    <row r="70" ht="13.2" customHeight="1" s="49">
      <c r="A70" s="8" t="inlineStr">
        <is>
          <t>68</t>
        </is>
      </c>
      <c r="B70" s="2" t="inlineStr">
        <is>
          <t>ข้อใดถูกต้องเกี่ยวกับยาคุมสูตรผสมชนิดแผ.นแปะ</t>
        </is>
      </c>
      <c r="C70" s="2" t="n"/>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n">
        <v>1</v>
      </c>
      <c r="J70" s="2" t="inlineStr">
        <is>
          <t>✅ คำตอบที่ถูกต้อง: ข้อ ก. ใช(กับผู(หญิงให(นมบุตรได(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n"/>
      <c r="L70" s="2" t="inlineStr">
        <is>
          <t>Oral contraceptive</t>
        </is>
      </c>
      <c r="M70" s="2" t="inlineStr">
        <is>
          <t>Clinic</t>
        </is>
      </c>
      <c r="N70" s="2" t="inlineStr">
        <is>
          <t>ข้อ 56 (PLE_CC1_2561_Key.md)</t>
        </is>
      </c>
      <c r="O70" s="2" t="n"/>
      <c r="P70" s="2" t="n"/>
    </row>
    <row r="71" ht="13.2" customHeight="1" s="49">
      <c r="A71" s="8" t="inlineStr">
        <is>
          <t>69</t>
        </is>
      </c>
      <c r="B71" s="2" t="inlineStr">
        <is>
          <t>หากต(องการเปลี่ยนระบบกระจายยาจาก three day dose เป5น one day dose จะต(องใช(ระบบใดประกันคุณภาพ mm</t>
        </is>
      </c>
      <c r="C71" s="2" t="n"/>
      <c r="D71" s="2" t="inlineStr">
        <is>
          <t>GMP</t>
        </is>
      </c>
      <c r="E71" s="2" t="inlineStr">
        <is>
          <t>PIC/s</t>
        </is>
      </c>
      <c r="F71" s="2" t="inlineStr">
        <is>
          <t>PDCA</t>
        </is>
      </c>
      <c r="G71" s="2" t="inlineStr">
        <is>
          <t>HACCP</t>
        </is>
      </c>
      <c r="H71" s="2" t="inlineStr">
        <is>
          <t>GMP QA plando then at</t>
        </is>
      </c>
      <c r="I71" s="8" t="n">
        <v>1</v>
      </c>
      <c r="J71" s="2" t="inlineStr">
        <is>
          <t>✅ คำตอบที่ถูกต้อง: ข้อ ก. GMP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n"/>
      <c r="L71" s="2" t="inlineStr">
        <is>
          <t>Oral contraceptive</t>
        </is>
      </c>
      <c r="M71" s="2" t="inlineStr">
        <is>
          <t>Clinic</t>
        </is>
      </c>
      <c r="N71" s="2" t="inlineStr">
        <is>
          <t>ข้อ 86 (PLE_CC1_2561_Key.md)</t>
        </is>
      </c>
      <c r="O71" s="2" t="n"/>
      <c r="P71" s="2" t="n"/>
    </row>
    <row r="72" ht="13.2" customHeight="1" s="49">
      <c r="A72" s="8" t="inlineStr">
        <is>
          <t>70</t>
        </is>
      </c>
      <c r="B72" s="2" t="inlineStr">
        <is>
          <t>ยา Progestins ที่นิยมใช้ใน Progesterone only pills (POPs)</t>
        </is>
      </c>
      <c r="C72" s="2" t="n"/>
      <c r="D72" s="2" t="inlineStr">
        <is>
          <t>Desogestrel</t>
        </is>
      </c>
      <c r="E72" s="2" t="inlineStr">
        <is>
          <t>Norgestrel</t>
        </is>
      </c>
      <c r="F72" s="2" t="inlineStr">
        <is>
          <t>Gestodene</t>
        </is>
      </c>
      <c r="G72" s="2" t="inlineStr">
        <is>
          <t>Norgestimate</t>
        </is>
      </c>
      <c r="H72" s="2" t="inlineStr">
        <is>
          <t>Levonorgestrel</t>
        </is>
      </c>
      <c r="I72" s="8" t="n">
        <v>1</v>
      </c>
      <c r="J72" s="2"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Hormonal replacement</t>
        </is>
      </c>
      <c r="M72" s="2" t="inlineStr">
        <is>
          <t>Clinic</t>
        </is>
      </c>
      <c r="N72" s="2" t="inlineStr">
        <is>
          <t>ข้อ 3 (PLE_CC1_2560 22 April Set 1.md)</t>
        </is>
      </c>
      <c r="O72" s="2" t="n"/>
      <c r="P72" s="2" t="n"/>
    </row>
    <row r="73" ht="13.2" customHeight="1" s="49">
      <c r="A73" s="8" t="inlineStr">
        <is>
          <t>71</t>
        </is>
      </c>
      <c r="B73" s="2" t="inlineStr">
        <is>
          <t>ยาคุมก้าเนิดในข้อใด เหมาะสมที่สุด (โจทย์มีแค่นี แหละ)</t>
        </is>
      </c>
      <c r="C73" s="2" t="n"/>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n">
        <v>1</v>
      </c>
      <c r="J73" s="2"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n"/>
      <c r="L73" s="2" t="inlineStr">
        <is>
          <t>Oral contraceptive</t>
        </is>
      </c>
      <c r="M73" s="2" t="inlineStr">
        <is>
          <t>Clinic</t>
        </is>
      </c>
      <c r="N73" s="2" t="inlineStr">
        <is>
          <t>ข้อ 4 (PLE_CC1_2560 22 April Set 1.md)</t>
        </is>
      </c>
      <c r="O73" s="2" t="n"/>
      <c r="P73" s="2" t="n"/>
    </row>
    <row r="74" ht="13.2" customHeight="1" s="49">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n"/>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n">
        <v>1</v>
      </c>
      <c r="J74" s="2" t="inlineStr">
        <is>
          <t>✅ คำตอบที่ถูกต้อง: ข้อ ก. รับประทานยาคุมต่อไปตามปกติ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n"/>
      <c r="L74" s="2" t="inlineStr">
        <is>
          <t>Oral contraceptive</t>
        </is>
      </c>
      <c r="M74" s="2" t="inlineStr">
        <is>
          <t>Clinic</t>
        </is>
      </c>
      <c r="N74" s="2" t="inlineStr">
        <is>
          <t>ข้อ 42 (PLE_CC1_2559.md)</t>
        </is>
      </c>
      <c r="O74" s="2" t="n"/>
      <c r="P74" s="2" t="n"/>
    </row>
    <row r="75" ht="13.2" customHeight="1" s="49">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n"/>
      <c r="D75" s="2" t="inlineStr">
        <is>
          <t>IHD</t>
        </is>
      </c>
      <c r="E75" s="2" t="inlineStr">
        <is>
          <t>DVT</t>
        </is>
      </c>
      <c r="F75" s="2" t="inlineStr">
        <is>
          <t>DM</t>
        </is>
      </c>
      <c r="G75" s="2" t="inlineStr">
        <is>
          <t>มะเร็งตับ</t>
        </is>
      </c>
      <c r="H75" s="2" t="inlineStr">
        <is>
          <t>โรคหลอดเลือดสมอง</t>
        </is>
      </c>
      <c r="I75" s="8" t="n">
        <v>1</v>
      </c>
      <c r="J75" s="2" t="inlineStr">
        <is>
          <t>✅ คำตอบที่ถูกต้อง: ข้อ ก. IHD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DVT ไม่ตรงกับข้อบ่งใช้หรือกลไกการออกฤทธิ์ที่ถูกต้องตาม WHO Medical Eligibility Criteria for Contraceptive Use (5th edition, 2015)
• ข้อ ค. (DM): DM ไม่ตรงกับข้อบ่งใช้หรือกลไกการออกฤทธิ์ที่ถูกต้องตาม WHO Medical Eligibility Criteria for Contraceptive Use (5th edition, 2015)
• ข้อ ง. (มะเร็งตับ): มะเร็งตับ ไม่ตรงกับข้อบ่งใช้หรือกลไกการออกฤทธิ์ที่ถูกต้องตาม WHO Medical Eligibility Criteria for Contraceptive Use (5th edition, 2015)
• ข้อ จ. (โรคหลอดเลือดสมอง): โรคหลอดเลือดสมอง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n"/>
      <c r="L75" s="2" t="inlineStr">
        <is>
          <t>Oral contraceptive</t>
        </is>
      </c>
      <c r="M75" s="2" t="inlineStr">
        <is>
          <t>Clinic</t>
        </is>
      </c>
      <c r="N75" s="2" t="inlineStr">
        <is>
          <t>ข้อ 77 (PLE_CC1_2558_Key.md)</t>
        </is>
      </c>
      <c r="O75" s="2" t="n"/>
      <c r="P75" s="2" t="n"/>
    </row>
    <row r="76" ht="13.2" customHeight="1" s="49">
      <c r="A76" s="8" t="inlineStr">
        <is>
          <t>74</t>
        </is>
      </c>
      <c r="B76" s="2" t="inlineStr">
        <is>
          <t>หากต้องการควบคุมน้ำหนักต้องใช้ progestin ตัวใด</t>
        </is>
      </c>
      <c r="C76" s="2" t="n"/>
      <c r="D76" s="2" t="inlineStr">
        <is>
          <t>Levonorgestrel</t>
        </is>
      </c>
      <c r="E76" s="2" t="inlineStr">
        <is>
          <t>Drospirenone</t>
        </is>
      </c>
      <c r="F76" s="2" t="inlineStr">
        <is>
          <t>Cyproterone</t>
        </is>
      </c>
      <c r="G76" s="2" t="inlineStr">
        <is>
          <t>Norgesthimate</t>
        </is>
      </c>
      <c r="H76" s="2" t="inlineStr">
        <is>
          <t>Desogestrel</t>
        </is>
      </c>
      <c r="I76" s="8" t="n">
        <v>1</v>
      </c>
      <c r="J76" s="2"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(Cyproterone): Cyproterone ไม่ตรงกับข้อบ่งใช้หรือกลไกการออกฤทธิ์ที่ถูกต้องตาม WHO Medical Eligibility Criteria for Contraceptive Use (5th edition, 2015)
• ข้อ ง. (Norgesthimate): Norgesthimate ไม่ตรงกับข้อบ่งใช้หรือกลไกการออกฤทธิ์ที่ถูกต้องตาม WHO Medical Eligibility Criteria for Contraceptive Use (5th edition, 2015)
• ข้อ จ. (Desogestrel): Desogestrel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n"/>
      <c r="L76" s="2" t="inlineStr">
        <is>
          <t>Oral contraceptive</t>
        </is>
      </c>
      <c r="M76" s="2" t="inlineStr">
        <is>
          <t>Clinic</t>
        </is>
      </c>
      <c r="N76" s="2" t="inlineStr">
        <is>
          <t>ข้อ 78 (PLE_CC1_2558_Key.md)</t>
        </is>
      </c>
      <c r="O76" s="2" t="n"/>
      <c r="P76" s="2" t="n"/>
    </row>
    <row r="77" ht="13.2" customHeight="1" s="49">
      <c r="A77" s="8" t="inlineStr">
        <is>
          <t>75</t>
        </is>
      </c>
      <c r="B77" s="2" t="inlineStr">
        <is>
          <t>วิธีการกินยาคุมฉุกเฉินที่ถูกต้อง</t>
        </is>
      </c>
      <c r="C77" s="2" t="n"/>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n">
        <v>1</v>
      </c>
      <c r="J77" s="2" t="inlineStr">
        <is>
          <t>✅ คำตอบที่ถูกต้อง: ข้อ ก. กิน levonorgrestrel 150 mcg 2 เม็ดใน 72 ชั่วโมง และตามด้วย 2 เม็ด ใน 12 ชม.ต่อมา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กิน levonorgrestrel 150 mcg 1 เม็ดใน 72 ชั่วโมง และตามด้วย 2 เม็ด ใน 12 ชม.ต่อมา ไม่ตรงกับข้อบ่งใช้หรือกลไกการออกฤทธิ์ที่ถูกต้องตาม WHO Medical Eligibility Criteria for Contraceptive Use (5th edition, 2015)
• ข้อ ค. (กิน levonorgrestrel 150 mcg 2 เม็ดใน 72 ชั่วโมง และตามด้วย 1 เม็ด ใน 12 ชม.ต่อมา): กิน levonorgrestrel 150 mcg 2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ข้อ ง. (กินยาคุม COC ที่มีปริมาณ EE รวม 300 mcg ใน 72ชั่วโมง และตามด้วย EE 300 mcg อีกครั้งใน 12 ชม.ต่อมา): กินยาคุม COC ที่มีปริมาณ EE รวม 300 mcg ใน 72ชั่วโมง และตามด้วย EE 300 mcg อีกครั้งใน 12 ชม.ต่อมา ไม่ตรงกับข้อบ่งใช้หรือกลไกการออกฤทธิ์ที่ถูกต้องตาม WHO Medical Eligibility Criteria for Contraceptive Use (5th edition, 2015)
• ข้อ จ. (กิน levonorgrestrel 150 mcg 1 เม็ดใน 72 ชั่วโมง และตามด้วย 1 เม็ด ใน 12 ชม.ต่อมา): กิน levonorgrestrel 150 mcg 1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n"/>
      <c r="L77" s="2" t="inlineStr">
        <is>
          <t>Oral contraceptive</t>
        </is>
      </c>
      <c r="M77" s="2" t="inlineStr">
        <is>
          <t>Clinic</t>
        </is>
      </c>
      <c r="N77" s="2" t="inlineStr">
        <is>
          <t>ข้อ 79 (PLE_CC1_2558_Key.md)</t>
        </is>
      </c>
      <c r="O77" s="2" t="n"/>
      <c r="P77" s="2" t="n"/>
    </row>
    <row r="78" ht="13.2" customHeight="1" s="49">
      <c r="A78" s="8" t="inlineStr">
        <is>
          <t>76</t>
        </is>
      </c>
      <c r="B78" s="2" t="inlineStr">
        <is>
          <t>ยาคุมที่หญิงให้นมบุตรไม่ควรใช้</t>
        </is>
      </c>
      <c r="C78" s="2" t="n"/>
      <c r="D78" s="2" t="inlineStr">
        <is>
          <t>แผ่นแปะคุมกำเนิด</t>
        </is>
      </c>
      <c r="E78" s="2" t="inlineStr">
        <is>
          <t>Minipills</t>
        </is>
      </c>
      <c r="F78" s="2" t="inlineStr">
        <is>
          <t>DMPA IM</t>
        </is>
      </c>
      <c r="G78" s="2" t="inlineStr">
        <is>
          <t>DMPA SC</t>
        </is>
      </c>
      <c r="H78" s="2" t="inlineStr">
        <is>
          <t>ห่วงคุมกำเนิด</t>
        </is>
      </c>
      <c r="I78" s="8" t="n">
        <v>1</v>
      </c>
      <c r="J78" s="2" t="inlineStr">
        <is>
          <t>✅ คำตอบที่ถูกต้อง: ข้อ ก. แผ่นแปะคุมกำเนิด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Minipills ไม่ตรงกับข้อบ่งใช้หรือกลไกการออกฤทธิ์ที่ถูกต้องตาม WHO Medical Eligibility Criteria for Contraceptive Use (5th edition, 2015)
• ข้อ ค. (DMPA IM): DMPA IM ไม่ตรงกับข้อบ่งใช้หรือกลไกการออกฤทธิ์ที่ถูกต้องตาม WHO Medical Eligibility Criteria for Contraceptive Use (5th edition, 2015)
• ข้อ ง. (DMPA SC): DMPA SC ไม่ตรงกับข้อบ่งใช้หรือกลไกการออกฤทธิ์ที่ถูกต้องตาม WHO Medical Eligibility Criteria for Contraceptive Use (5th edition, 2015)
• ข้อ จ. (ห่วงคุมกำเนิด): ห่วงคุมกำเนิด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n"/>
      <c r="L78" s="2" t="inlineStr">
        <is>
          <t>Oral contraceptive</t>
        </is>
      </c>
      <c r="M78" s="2" t="inlineStr">
        <is>
          <t>Clinic</t>
        </is>
      </c>
      <c r="N78" s="2" t="inlineStr">
        <is>
          <t>ข้อ 80 (PLE_CC1_2558_Key.md)</t>
        </is>
      </c>
      <c r="O78" s="2" t="n"/>
      <c r="P78" s="2" t="n"/>
    </row>
    <row r="79" ht="13.2" customHeight="1" s="49">
      <c r="A79" s="8" t="inlineStr">
        <is>
          <t>77</t>
        </is>
      </c>
      <c r="B79" s="2" t="inlineStr">
        <is>
          <t>ห่วงคุมกำเนิดมีระบบการนำส่งยาแบบใด</t>
        </is>
      </c>
      <c r="C79" s="2" t="n"/>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n">
        <v>1</v>
      </c>
      <c r="J79" s="2" t="inlineStr">
        <is>
          <t>✅ คำตอบที่ถูกต้อง: ข้อ ก. Vaginal release system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Sustained release system ไม่ตรงกับข้อบ่งใช้หรือกลไกการออกฤทธิ์ที่ถูกต้องตาม WHO Medical Eligibility Criteria for Contraceptive Use (5th edition, 2015)
• ข้อ ค. (Osmotic release system): Osmotic release system ไม่ตรงกับข้อบ่งใช้หรือกลไกการออกฤทธิ์ที่ถูกต้องตาม WHO Medical Eligibility Criteria for Contraceptive Use (5th edition, 2015)
• ข้อ ง. (Immediate release system): Immediate release system ไม่ตรงกับข้อบ่งใช้หรือกลไกการออกฤทธิ์ที่ถูกต้องตาม WHO Medical Eligibility Criteria for Contraceptive Use (5th edition, 2015)
• ข้อ จ. (Pulse release system): Pulse release system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n"/>
      <c r="L79" s="2" t="inlineStr">
        <is>
          <t>Oral contraceptive</t>
        </is>
      </c>
      <c r="M79" s="2" t="inlineStr">
        <is>
          <t>Clinic</t>
        </is>
      </c>
      <c r="N79" s="2" t="inlineStr">
        <is>
          <t>ข้อ 83 (PLE_CC1_2558_Key.md)</t>
        </is>
      </c>
      <c r="O79" s="2" t="n"/>
      <c r="P79" s="2" t="n"/>
    </row>
    <row r="80" ht="13.2" customHeight="1" s="49">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n"/>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n">
        <v>1</v>
      </c>
      <c r="J80"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n"/>
      <c r="L80" s="2" t="inlineStr">
        <is>
          <t>Oral contraceptive</t>
        </is>
      </c>
      <c r="M80" s="2" t="inlineStr">
        <is>
          <t>Clinic</t>
        </is>
      </c>
      <c r="N80" s="2" t="inlineStr">
        <is>
          <t>ข้อ 84 (PLE_CC1_2558_Key.md)</t>
        </is>
      </c>
      <c r="O80" s="2" t="n"/>
      <c r="P80" s="2" t="n"/>
    </row>
    <row r="81" ht="13.2" customHeight="1" s="49">
      <c r="A81" s="8" t="inlineStr">
        <is>
          <t>79</t>
        </is>
      </c>
      <c r="B81" s="2" t="inlineStr">
        <is>
          <t>ภาวะใดต่อไปนี้สามารถใช้ฮอร์โมนในการรักษาหรือทดแทนในกลุ่มที่ขาดฮอร์โมนได้</t>
        </is>
      </c>
      <c r="C81" s="2" t="n"/>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n">
        <v>1</v>
      </c>
      <c r="J81" s="2" t="inlineStr">
        <is>
          <t>✅ คำตอบที่ถูกต้อง: ข้อ ก.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n"/>
      <c r="L81" s="2" t="inlineStr">
        <is>
          <t>Oral contraceptive</t>
        </is>
      </c>
      <c r="M81" s="2" t="inlineStr">
        <is>
          <t>Clinic</t>
        </is>
      </c>
      <c r="N81" s="2" t="inlineStr">
        <is>
          <t>ข้อ 69 (Pharmtutor_2024_Set1.md)</t>
        </is>
      </c>
      <c r="O81" s="2" t="n"/>
      <c r="P81" s="2" t="n"/>
    </row>
    <row r="82" ht="13.2" customHeight="1" s="49">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n"/>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n">
        <v>1</v>
      </c>
      <c r="J82" s="2" t="inlineStr">
        <is>
          <t>✅ คำตอบที่ถูกต้อง: ข้อ ก. มีเพศสัมพันธ์แบบไม่สวมถุงยางอนามัย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n"/>
      <c r="L82" s="2" t="inlineStr">
        <is>
          <t>Oral contraceptive</t>
        </is>
      </c>
      <c r="M82" s="2" t="inlineStr">
        <is>
          <t>Clinic</t>
        </is>
      </c>
      <c r="N82" s="2" t="inlineStr">
        <is>
          <t>ข้อ 42 (Pharmtutor_2024_Set2.md)</t>
        </is>
      </c>
      <c r="O82" s="2" t="n"/>
      <c r="P82" s="2" t="n"/>
    </row>
    <row r="83" ht="13.2" customHeight="1" s="49">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n"/>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n">
        <v>1</v>
      </c>
      <c r="J83" s="2" t="inlineStr">
        <is>
          <t>✅ คำตอบที่ถูกต้อง: ข้อ ก. การใช้ Progestin เดี่ยวให้ผลดีกว่าการใช้สูตรผสม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n"/>
      <c r="L83" s="2" t="inlineStr">
        <is>
          <t>Oral contraceptive</t>
        </is>
      </c>
      <c r="M83" s="2" t="inlineStr">
        <is>
          <t>Clinic</t>
        </is>
      </c>
      <c r="N83" s="2" t="inlineStr">
        <is>
          <t>ข้อ 66 (Pharmtutor_2024_Set2.md)</t>
        </is>
      </c>
      <c r="O83" s="2" t="n"/>
      <c r="P83" s="2" t="n"/>
    </row>
    <row r="84" ht="13.2" customHeight="1" s="49">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n"/>
      <c r="D84" s="2" t="inlineStr">
        <is>
          <t>Cyproterone</t>
        </is>
      </c>
      <c r="E84" s="2" t="inlineStr">
        <is>
          <t>Drospirenone</t>
        </is>
      </c>
      <c r="F84" s="2" t="inlineStr">
        <is>
          <t>Desogestrel</t>
        </is>
      </c>
      <c r="G84" s="2" t="inlineStr">
        <is>
          <t>ข้อ a และ b ถูก</t>
        </is>
      </c>
      <c r="H84" s="2" t="inlineStr">
        <is>
          <t>ข้อ a b และ c ถูก</t>
        </is>
      </c>
      <c r="I84" s="8" t="n">
        <v>1</v>
      </c>
      <c r="J84" s="2" t="inlineStr">
        <is>
          <t>✅ คำตอบที่ถูกต้อง: ข้อ ก. Cyproterone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n"/>
      <c r="L84" s="2" t="inlineStr">
        <is>
          <t>Oral contraceptive</t>
        </is>
      </c>
      <c r="M84" s="2" t="inlineStr">
        <is>
          <t>Clinic</t>
        </is>
      </c>
      <c r="N84" s="2" t="inlineStr">
        <is>
          <t>ข้อ 67 (Pharmtutor_2024_Set2.md)</t>
        </is>
      </c>
      <c r="O84" s="2" t="n"/>
      <c r="P84" s="2" t="n"/>
    </row>
    <row r="85" ht="13.2" customHeight="1" s="49">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n"/>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n">
        <v>1</v>
      </c>
      <c r="J85"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n"/>
      <c r="L85" s="2" t="inlineStr">
        <is>
          <t>Oral contraceptive</t>
        </is>
      </c>
      <c r="M85" s="2" t="inlineStr">
        <is>
          <t>Clinic</t>
        </is>
      </c>
      <c r="N85" s="2" t="inlineStr">
        <is>
          <t>ข้อ 38 (PLE_CC1_2557.md)</t>
        </is>
      </c>
      <c r="O85" s="2" t="n"/>
      <c r="P85" s="2" t="n"/>
    </row>
    <row r="86" ht="13.2" customHeight="1" s="49">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n"/>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n">
        <v>1</v>
      </c>
      <c r="J86"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n"/>
      <c r="L86" s="2" t="inlineStr">
        <is>
          <t>Hormonal replacement</t>
        </is>
      </c>
      <c r="M86" s="2" t="inlineStr">
        <is>
          <t>Clinic</t>
        </is>
      </c>
      <c r="N86" s="2" t="inlineStr">
        <is>
          <t>ข้อ 40 (PLE_CC1_2557.md)</t>
        </is>
      </c>
      <c r="O86" s="2" t="n"/>
      <c r="P86" s="2" t="n"/>
    </row>
    <row r="87" ht="13.2" customHeight="1" s="49">
      <c r="A87" s="8" t="inlineStr">
        <is>
          <t>85</t>
        </is>
      </c>
      <c r="B87" s="2" t="inlineStr">
        <is>
          <t>ควรจ่ายยาคุมกำเนิดแบบไหนให้แก่ผู้หญิงรายนี้</t>
        </is>
      </c>
      <c r="C87" s="2" t="n"/>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n">
        <v>1</v>
      </c>
      <c r="J87" s="2" t="inlineStr">
        <is>
          <t>✅ คำตอบที่ถูกต้อง: ข้อ ก. Conjugated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n"/>
      <c r="L87" s="2" t="inlineStr">
        <is>
          <t>Oral contraceptive</t>
        </is>
      </c>
      <c r="M87" s="2" t="inlineStr">
        <is>
          <t>Clinic</t>
        </is>
      </c>
      <c r="N87" s="2" t="inlineStr">
        <is>
          <t>ข้อ 71 (PLE_CC1_2555 Day 1.md)</t>
        </is>
      </c>
      <c r="O87" s="2" t="n"/>
      <c r="P87" s="2" t="n"/>
    </row>
    <row r="88" ht="13.2" customHeight="1" s="49">
      <c r="A88" s="8" t="inlineStr">
        <is>
          <t>86</t>
        </is>
      </c>
      <c r="B88" s="2" t="inlineStr">
        <is>
          <t>ข้อใดคือเหตุผลในการเลือกยาคุมกำเนิดข้างต้น</t>
        </is>
      </c>
      <c r="C88" s="2" t="n"/>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n">
        <v>1</v>
      </c>
      <c r="J88" s="2" t="inlineStr">
        <is>
          <t>✅ คำตอบที่ถูกต้อง: ข้อ ก. เพราะมีฮอร์โมนบางชนิดสามารถยับยั้งการหลั่งฮอร์โมน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n"/>
      <c r="L88" s="2" t="inlineStr">
        <is>
          <t>Oral contraceptive</t>
        </is>
      </c>
      <c r="M88" s="2" t="inlineStr">
        <is>
          <t>Clinic</t>
        </is>
      </c>
      <c r="N88" s="2" t="inlineStr">
        <is>
          <t>ข้อ 72 (PLE_CC1_2555 Day 1.md)</t>
        </is>
      </c>
      <c r="O88" s="2" t="n"/>
      <c r="P88" s="2" t="n"/>
    </row>
    <row r="89" ht="13.2" customHeight="1" s="49">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n"/>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t>
        </is>
      </c>
      <c r="I89" s="8" t="n">
        <v>1</v>
      </c>
      <c r="J89" s="2" t="inlineStr">
        <is>
          <t>✅ คำตอบที่ถูกต้อง: ข้อ ก. Estrogen เดี่ยวๆ 28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t>
        </is>
      </c>
      <c r="K89" s="2" t="n"/>
      <c r="L89" s="2" t="inlineStr">
        <is>
          <t>Oral contraceptive</t>
        </is>
      </c>
      <c r="M89" s="2" t="inlineStr">
        <is>
          <t>Clinic</t>
        </is>
      </c>
      <c r="N89" s="2" t="inlineStr">
        <is>
          <t>ข้อ 73 (PLE_CC1_2555 Day 1.md)</t>
        </is>
      </c>
      <c r="O89" s="2" t="n"/>
      <c r="P89" s="2" t="n"/>
    </row>
    <row r="90" ht="13.2" customHeight="1" s="49">
      <c r="A90" s="8" t="inlineStr">
        <is>
          <t>88</t>
        </is>
      </c>
      <c r="B90" s="2" t="inlineStr">
        <is>
          <t>หากผู้ป่วยเป็น cystitis แล้วเกิดตั้งครรภ์ ควรเปลี่ยนยา ciprofloxacin เป็นยาในข้อใดสำหรับผู้ป่วยรายนี้</t>
        </is>
      </c>
      <c r="C90" s="2" t="n"/>
      <c r="D90" s="2" t="inlineStr">
        <is>
          <t>Cotrimoxazole</t>
        </is>
      </c>
      <c r="E90" s="2" t="inlineStr">
        <is>
          <t>Cefalexin</t>
        </is>
      </c>
      <c r="F90" s="2" t="inlineStr">
        <is>
          <t>Cloxacillin</t>
        </is>
      </c>
      <c r="G90" s="2" t="inlineStr">
        <is>
          <t>Doxycycline</t>
        </is>
      </c>
      <c r="H90" s="2" t="inlineStr">
        <is>
          <t>......</t>
        </is>
      </c>
      <c r="I90" s="8" t="n">
        <v>1</v>
      </c>
      <c r="J90" s="2" t="inlineStr">
        <is>
          <t>✅ คำตอบที่ถูกต้อง: ข้อ ก. Cotrimoxazole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n"/>
      <c r="L90" s="2" t="inlineStr">
        <is>
          <t>Oral contraceptive</t>
        </is>
      </c>
      <c r="M90" s="2" t="inlineStr">
        <is>
          <t>Clinic</t>
        </is>
      </c>
      <c r="N90" s="2" t="inlineStr">
        <is>
          <t>ข้อ 91 (PLE_CC1_2555 Day 1.md)</t>
        </is>
      </c>
      <c r="O90" s="2" t="n"/>
      <c r="P90" s="2" t="n"/>
    </row>
    <row r="91" ht="13.2" customHeight="1" s="49">
      <c r="A91" s="8" t="inlineStr">
        <is>
          <t>89</t>
        </is>
      </c>
      <c r="B91" s="2" t="inlineStr">
        <is>
          <t>ควรรับประทานยาคุมเพื่อป้องกันการตั้งครรภ์ทารกวิรูป</t>
        </is>
      </c>
      <c r="C91" s="2" t="n"/>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n">
        <v>1</v>
      </c>
      <c r="J91"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n"/>
      <c r="L91" s="2" t="inlineStr">
        <is>
          <t>Oral contraceptive</t>
        </is>
      </c>
      <c r="M91" s="2" t="inlineStr">
        <is>
          <t>Clinic</t>
        </is>
      </c>
      <c r="N91" s="2" t="inlineStr">
        <is>
          <t>ข้อ 1 (PLE_CC1_2555 Day 2.md)</t>
        </is>
      </c>
      <c r="O91" s="2" t="n"/>
      <c r="P91" s="2" t="n"/>
    </row>
    <row r="92" ht="13.2" customHeight="1" s="49">
      <c r="A92" s="8" t="inlineStr">
        <is>
          <t>90</t>
        </is>
      </c>
      <c r="B92" s="2" t="inlineStr">
        <is>
          <t>เหตุใดจึงต้องระมัดระวังในการยาคุมกำเนิดที่มี Estrogen ให้กับหญิงที่อยู่ระหว่างให้นมบุตร</t>
        </is>
      </c>
      <c r="C92" s="2" t="n"/>
      <c r="D92" s="2" t="inlineStr">
        <is>
          <t>Tamsulosin 0.4 mg HS</t>
        </is>
      </c>
      <c r="E92" s="2" t="inlineStr">
        <is>
          <t>Finasteride 5 mg OD</t>
        </is>
      </c>
      <c r="F92" s="2" t="inlineStr">
        <is>
          <t>Oxybutynin 5 mg BID</t>
        </is>
      </c>
      <c r="G92" s="2" t="inlineStr">
        <is>
          <t>Tolterodine 2 mg BID</t>
        </is>
      </c>
      <c r="H92" s="2" t="inlineStr">
        <is>
          <t>Dydrogesterone 10 mg BID</t>
        </is>
      </c>
      <c r="I92" s="8" t="n">
        <v>1</v>
      </c>
      <c r="J92"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n"/>
      <c r="L92" s="2" t="inlineStr">
        <is>
          <t>Oral contraceptive</t>
        </is>
      </c>
      <c r="M92" s="2" t="inlineStr">
        <is>
          <t>Clinic</t>
        </is>
      </c>
      <c r="N92" s="2" t="inlineStr">
        <is>
          <t>ข้อ 2 (PLE_CC1_2555 Day 2.md)</t>
        </is>
      </c>
      <c r="O92" s="2" t="n"/>
      <c r="P92" s="2" t="n"/>
    </row>
    <row r="93" ht="13.2" customHeight="1" s="49">
      <c r="A93" s="8" t="inlineStr">
        <is>
          <t>91</t>
        </is>
      </c>
      <c r="B93" s="2" t="inlineStr">
        <is>
          <t>เนื่องจากยาอาจมีผลลดฮอร์โมน Prolactin</t>
        </is>
      </c>
      <c r="C93" s="2" t="n"/>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n">
        <v>1</v>
      </c>
      <c r="J93"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n"/>
      <c r="L93" s="2" t="inlineStr">
        <is>
          <t>Oral contraceptive</t>
        </is>
      </c>
      <c r="M93" s="2" t="inlineStr">
        <is>
          <t>Clinic</t>
        </is>
      </c>
      <c r="N93" s="2" t="inlineStr">
        <is>
          <t>ข้อ 1 (PLE_CC1_2555 Day 2.md)</t>
        </is>
      </c>
      <c r="O93" s="2" t="n"/>
      <c r="P93" s="2" t="n"/>
    </row>
    <row r="94" ht="13.2" customHeight="1" s="49">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n"/>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n">
        <v>1</v>
      </c>
      <c r="J94"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n"/>
      <c r="L94" s="2" t="inlineStr">
        <is>
          <t>Oral contraceptive</t>
        </is>
      </c>
      <c r="M94" s="2" t="inlineStr">
        <is>
          <t>Clinic</t>
        </is>
      </c>
      <c r="N94" s="2" t="inlineStr">
        <is>
          <t>ข้อ 5 (PLE_CC1_2555 Day 2.md)</t>
        </is>
      </c>
      <c r="O94" s="2" t="n"/>
      <c r="P94" s="2" t="n"/>
    </row>
    <row r="95" ht="13.2" customHeight="1" s="49">
      <c r="A95" s="8" t="inlineStr">
        <is>
          <t>93</t>
        </is>
      </c>
      <c r="B95" s="2" t="inlineStr">
        <is>
          <t>ผู้ป่วยที่มีภาวะใดมีห้ามใช้ฮอร์โมนที่ประกอบด้วย Estrogen</t>
        </is>
      </c>
      <c r="C95" s="2" t="n"/>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n">
        <v>1</v>
      </c>
      <c r="J95"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Hormonal replacement</t>
        </is>
      </c>
      <c r="M95" s="2" t="inlineStr">
        <is>
          <t>Clinic</t>
        </is>
      </c>
      <c r="N95" s="2" t="inlineStr">
        <is>
          <t>ข้อ 3 (PLE_CC1_2555 Day 2.md)</t>
        </is>
      </c>
      <c r="O95" s="2" t="n"/>
      <c r="P95" s="2" t="n"/>
    </row>
    <row r="96" ht="13.2" customHeight="1" s="49">
      <c r="A96" s="8" t="inlineStr">
        <is>
          <t>94</t>
        </is>
      </c>
      <c r="B96" s="2" t="inlineStr">
        <is>
          <t>ผู้ที่ตัดมดลูกไปแล้วสามารถใช้ estrogen อย่างเดียวได้</t>
        </is>
      </c>
      <c r="C96" s="2" t="n"/>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n">
        <v>1</v>
      </c>
      <c r="J96"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n"/>
      <c r="L96" s="2" t="inlineStr">
        <is>
          <t>Hormonal replacement</t>
        </is>
      </c>
      <c r="M96" s="2" t="inlineStr">
        <is>
          <t>Clinic</t>
        </is>
      </c>
      <c r="N96" s="2" t="inlineStr">
        <is>
          <t>ข้อ 2 (PLE_CC1_2555 Day 2.md)</t>
        </is>
      </c>
      <c r="O96" s="2" t="n"/>
      <c r="P96" s="2" t="n"/>
    </row>
    <row r="97" ht="13.2" customHeight="1" s="49">
      <c r="A97" s="8" t="inlineStr">
        <is>
          <t>95</t>
        </is>
      </c>
      <c r="B97" s="2" t="inlineStr">
        <is>
          <t>ข้อดีของยาคุมกำเนิดในรูปแผ่นแปะที่แตกต่างจากยาคุมกำเนิดแบบรับประทานคือข้อใด</t>
        </is>
      </c>
      <c r="C97" s="2" t="n"/>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n">
        <v>1</v>
      </c>
      <c r="J97"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n"/>
      <c r="L97" s="2" t="inlineStr">
        <is>
          <t>Oral contraceptive</t>
        </is>
      </c>
      <c r="M97" s="2" t="inlineStr">
        <is>
          <t>Clinic</t>
        </is>
      </c>
      <c r="N97" s="2" t="inlineStr">
        <is>
          <t>ข้อ 9 (PLE_CC1_2555 Day 2.md)</t>
        </is>
      </c>
      <c r="O97" s="2" t="n"/>
      <c r="P97" s="2" t="n"/>
    </row>
    <row r="98" ht="13.2" customHeight="1" s="49">
      <c r="A98" s="8" t="inlineStr">
        <is>
          <t>96</t>
        </is>
      </c>
      <c r="B98" s="2" t="inlineStr">
        <is>
          <t>ห้ามใช้ในหญิงตั้งครรภ์ เนื่องจากเป็น Pregnancy Category X</t>
        </is>
      </c>
      <c r="C98" s="2" t="n"/>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n">
        <v>1</v>
      </c>
      <c r="J98"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n"/>
      <c r="L98" s="2" t="inlineStr">
        <is>
          <t>Oral contraceptive</t>
        </is>
      </c>
      <c r="M98" s="2" t="inlineStr">
        <is>
          <t>Clinic</t>
        </is>
      </c>
      <c r="N98" s="2" t="inlineStr">
        <is>
          <t>ข้อ 3 (PLE_CC1_2533.md)</t>
        </is>
      </c>
      <c r="O98" s="2" t="n"/>
      <c r="P98" s="2" t="n"/>
    </row>
    <row r="99" ht="13.2" customHeight="1" s="49">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n"/>
      <c r="D99" s="2" t="inlineStr">
        <is>
          <t>Mefenamic acid 500 mg TID</t>
        </is>
      </c>
      <c r="E99" s="2" t="inlineStr">
        <is>
          <t>Tamsulosin 0.4 mg HS</t>
        </is>
      </c>
      <c r="F99" s="2" t="inlineStr">
        <is>
          <t>Finasteride 5 mg OD</t>
        </is>
      </c>
      <c r="G99" s="2" t="inlineStr">
        <is>
          <t>Oxybutynin 5 mg BID</t>
        </is>
      </c>
      <c r="H99" s="2" t="inlineStr">
        <is>
          <t>Tolterodine 2 mg BID</t>
        </is>
      </c>
      <c r="I99" s="8" t="n">
        <v>1</v>
      </c>
      <c r="J99"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n"/>
      <c r="L99" s="2" t="inlineStr">
        <is>
          <t>Oral contraceptive</t>
        </is>
      </c>
      <c r="M99" s="2" t="inlineStr">
        <is>
          <t>Clinic</t>
        </is>
      </c>
      <c r="N99" s="2" t="inlineStr">
        <is>
          <t>ข้อ 5 (PLE_CC1_2533.md)</t>
        </is>
      </c>
      <c r="O99" s="2" t="n"/>
      <c r="P99" s="2" t="n"/>
    </row>
    <row r="100" ht="13.2" customHeight="1" s="49">
      <c r="A100" s="8" t="inlineStr">
        <is>
          <t>98</t>
        </is>
      </c>
      <c r="B100" s="2" t="inlineStr">
        <is>
          <t>ยาฆ่าเชื้อในข้อใดมีข้อห้ามใช้ในระหว่างการตั้งครรภ์ (Pregnancy category X)</t>
        </is>
      </c>
      <c r="C100" s="2" t="n"/>
      <c r="D100" s="2" t="inlineStr">
        <is>
          <t>Amoxycillin</t>
        </is>
      </c>
      <c r="E100" s="2" t="inlineStr">
        <is>
          <t>Azithromycin</t>
        </is>
      </c>
      <c r="F100" s="2" t="inlineStr">
        <is>
          <t>Clarithromycin</t>
        </is>
      </c>
      <c r="G100" s="2" t="inlineStr">
        <is>
          <t>Chloramphenicol</t>
        </is>
      </c>
      <c r="H100" s="2" t="inlineStr">
        <is>
          <t>Ethinylestradiol 30 mcg + Drospirenone 3 mg</t>
        </is>
      </c>
      <c r="I100" s="8" t="n">
        <v>1</v>
      </c>
      <c r="J100" s="2" t="inlineStr">
        <is>
          <t>✅ คำตอบที่ถูกต้อง: ข้อ ก. Amoxycillin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n"/>
      <c r="L100" s="2" t="inlineStr">
        <is>
          <t>Oral contraceptive</t>
        </is>
      </c>
      <c r="M100" s="2" t="inlineStr">
        <is>
          <t>Clinic</t>
        </is>
      </c>
      <c r="N100" s="2" t="inlineStr">
        <is>
          <t>ข้อ 30 (PLE_CC1_Practice_Exam.md)</t>
        </is>
      </c>
      <c r="O100" s="2" t="n"/>
      <c r="P100" s="2" t="n"/>
    </row>
    <row r="101" ht="13.2" customHeight="1" s="49">
      <c r="A101" s="8" t="inlineStr">
        <is>
          <t>99</t>
        </is>
      </c>
      <c r="B101" s="2" t="inlineStr">
        <is>
          <t>ข้อใดไม่ใช่ข้อบ่งใช้ของ Estrogen replacement</t>
        </is>
      </c>
      <c r="C101" s="2" t="n"/>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n">
        <v>1</v>
      </c>
      <c r="J101" s="2" t="inlineStr">
        <is>
          <t>✅ คำตอบที่ถูกต้อง: ข้อ ก. ผู้ป่วยตัดรังไข่จากการเป็นเนื้องอก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Hormonal replacement</t>
        </is>
      </c>
      <c r="M101" s="2" t="inlineStr">
        <is>
          <t>Clinic</t>
        </is>
      </c>
      <c r="N101" s="2" t="inlineStr">
        <is>
          <t>ข้อ 26 (PLE_CC1_Practice_Exam.md)</t>
        </is>
      </c>
      <c r="O101" s="2" t="n"/>
      <c r="P101" s="2" t="n"/>
    </row>
    <row r="102" ht="13.2" customHeight="1" s="49">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n"/>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t>
        </is>
      </c>
      <c r="I102" s="8" t="n">
        <v>1</v>
      </c>
      <c r="J102" s="2" t="inlineStr">
        <is>
          <t>✅ คำตอบที่ถูกต้อง: ข้อ ก. ตาปลาเกิดจากการสวมรองเท้าที่ไม่พอดี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t>
        </is>
      </c>
      <c r="K102" s="2" t="n"/>
      <c r="L102" s="2" t="inlineStr">
        <is>
          <t>Oral contraceptive</t>
        </is>
      </c>
      <c r="M102" s="2" t="inlineStr">
        <is>
          <t>Clinic</t>
        </is>
      </c>
      <c r="N102" s="2" t="inlineStr">
        <is>
          <t>ข้อ 20 (PLE_CC1_Practice_Exam.md)</t>
        </is>
      </c>
      <c r="O102" s="2" t="n"/>
      <c r="P102" s="2" t="n"/>
    </row>
    <row r="103" ht="13.2" customHeight="1" s="49">
      <c r="A103" s="8" t="inlineStr">
        <is>
          <t>101</t>
        </is>
      </c>
      <c r="B103" s="2" t="inlineStr">
        <is>
          <t>จากข้อ 28 หากผู้ป่วยกำลังตั้งครรภ์ ควรได้รับการรักษาด้วยยาในข้อใด</t>
        </is>
      </c>
      <c r="C103" s="2" t="n"/>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n">
        <v>1</v>
      </c>
      <c r="J103" s="2" t="inlineStr">
        <is>
          <t>✅ คำตอบที่ถูกต้อง: ข้อ ก. 1% Gamma-benzene hexachloride ข. 25 % Benzyl benzoate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n"/>
      <c r="L103" s="2" t="inlineStr">
        <is>
          <t>Oral contraceptive</t>
        </is>
      </c>
      <c r="M103" s="2" t="inlineStr">
        <is>
          <t>Clinic</t>
        </is>
      </c>
      <c r="N103" s="2" t="inlineStr">
        <is>
          <t>ข้อ 30 (PLE_CC1_Practice_Exam.md)</t>
        </is>
      </c>
      <c r="O103" s="2" t="n"/>
      <c r="P103" s="2" t="n"/>
    </row>
    <row r="104" ht="13.2" customHeight="1" s="49">
      <c r="A104" s="8" t="inlineStr">
        <is>
          <t>102</t>
        </is>
      </c>
      <c r="B104" s="2" t="inlineStr">
        <is>
          <t>ผู้ป่วยที่ตั้งครรภ์</t>
        </is>
      </c>
      <c r="C104" s="2" t="n"/>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n">
        <v>1</v>
      </c>
      <c r="J104"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n"/>
      <c r="L104" s="2" t="inlineStr">
        <is>
          <t>Oral contraceptive</t>
        </is>
      </c>
      <c r="M104" s="2" t="inlineStr">
        <is>
          <t>Clinic</t>
        </is>
      </c>
      <c r="N104" s="2" t="inlineStr">
        <is>
          <t>ข้อ 5 (PLE_CC1_Practice_Exam.md)</t>
        </is>
      </c>
      <c r="O104" s="2" t="n"/>
      <c r="P104" s="2" t="n"/>
    </row>
    <row r="105" ht="13.2" customHeight="1" s="49">
      <c r="A105" s="8" t="inlineStr">
        <is>
          <t>103</t>
        </is>
      </c>
      <c r="B105" s="2" t="inlineStr">
        <is>
          <t>ข้อใดผิดเกี่ยวกับกลไกออกฤทธิ์ของยาคุมกำเนิด</t>
        </is>
      </c>
      <c r="C105" s="2" t="n"/>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n">
        <v>1</v>
      </c>
      <c r="J105" s="2" t="inlineStr">
        <is>
          <t>✅ คำตอบที่ถูกต้อง: ข้อ ก. Estrogen ยับยั้งการหลั่ง FSH กดการเจริญของ follicle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n"/>
      <c r="L105" s="2" t="inlineStr">
        <is>
          <t>Oral contraceptive</t>
        </is>
      </c>
      <c r="M105" s="2" t="inlineStr">
        <is>
          <t>Clinic</t>
        </is>
      </c>
      <c r="N105" s="2" t="inlineStr">
        <is>
          <t>ข้อ 7 (PLE_CC1_Practice_Exam.md)</t>
        </is>
      </c>
      <c r="O105" s="2" t="n"/>
      <c r="P105" s="2" t="n"/>
    </row>
    <row r="106" ht="13.2" customHeight="1" s="49">
      <c r="A106" s="8" t="inlineStr">
        <is>
          <t>104</t>
        </is>
      </c>
      <c r="B106" s="2" t="inlineStr">
        <is>
          <t>ยาคุมกำเนิดรับประทานขณะให้นมบุตร คือข้อใด</t>
        </is>
      </c>
      <c r="C106" s="2" t="n"/>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n">
        <v>1</v>
      </c>
      <c r="J106"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n"/>
      <c r="L106" s="2" t="inlineStr">
        <is>
          <t>Oral contraceptive</t>
        </is>
      </c>
      <c r="M106" s="2" t="inlineStr">
        <is>
          <t>Clinic</t>
        </is>
      </c>
      <c r="N106" s="2" t="inlineStr">
        <is>
          <t>ข้อ 13 (PLE_CC1_Practice_Exam.md)</t>
        </is>
      </c>
      <c r="O106" s="2" t="n"/>
      <c r="P106" s="2" t="n"/>
    </row>
    <row r="107" ht="13.2" customHeight="1" s="49">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n"/>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107" s="8" t="n">
        <v>1</v>
      </c>
      <c r="J107" s="2" t="inlineStr">
        <is>
          <t>✅ คำตอบที่ถูกต้อง: ข้อ ก. ควรเลือกจ่าย POPs ก่อน COCs เพราะ POPs ไม่จำเป็นต้องกินยาให้ตรงเวลาเหมือน COCs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107" s="2" t="n"/>
      <c r="L107" s="2" t="inlineStr">
        <is>
          <t>Oral contraceptive</t>
        </is>
      </c>
      <c r="M107" s="2" t="inlineStr">
        <is>
          <t>Clinic</t>
        </is>
      </c>
      <c r="N107" s="2" t="inlineStr">
        <is>
          <t>ข้อ 29 (PLE_CC1_Practice_Exam.md)</t>
        </is>
      </c>
      <c r="O107" s="2" t="n"/>
      <c r="P107" s="2" t="n"/>
    </row>
    <row r="108" ht="13.2" customHeight="1" s="49">
      <c r="A108" s="8" t="inlineStr">
        <is>
          <t>106</t>
        </is>
      </c>
      <c r="B108" s="2" t="inlineStr">
        <is>
          <t>ยาใดห้ำมให้ในหญิงตั้งครรภ์</t>
        </is>
      </c>
      <c r="C108" s="2" t="n"/>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n">
        <v>1</v>
      </c>
      <c r="J108"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n"/>
      <c r="L108" s="2" t="inlineStr">
        <is>
          <t>Oral contraceptive</t>
        </is>
      </c>
      <c r="M108" s="2" t="inlineStr">
        <is>
          <t>Clinic</t>
        </is>
      </c>
      <c r="N108" s="2" t="inlineStr">
        <is>
          <t>ข้อ 3 (PLE_CC1_Key_Rx20_UBU.md)</t>
        </is>
      </c>
      <c r="O108" s="2" t="n"/>
      <c r="P108" s="2" t="n"/>
    </row>
    <row r="109" ht="13.2" customHeight="1" s="49">
      <c r="A109" s="8" t="inlineStr">
        <is>
          <t>107</t>
        </is>
      </c>
      <c r="B109" s="2" t="inlineStr">
        <is>
          <t>ผู้หญิงต้องคุมกำเนิดตั้งแต่เดือนแรกที่ใช้ยา</t>
        </is>
      </c>
      <c r="C109" s="2" t="n"/>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n">
        <v>1</v>
      </c>
      <c r="J109"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n"/>
      <c r="L109" s="2" t="inlineStr">
        <is>
          <t>Oral contraceptive</t>
        </is>
      </c>
      <c r="M109" s="2" t="inlineStr">
        <is>
          <t>Clinic</t>
        </is>
      </c>
      <c r="N109" s="2" t="inlineStr">
        <is>
          <t>ข้อ 1 (PLE_CC1_Key_Rx20_UBU.md)</t>
        </is>
      </c>
      <c r="O109" s="2" t="n"/>
      <c r="P109" s="2" t="n"/>
    </row>
    <row r="110" ht="13.2" customHeight="1" s="49">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n"/>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n">
        <v>4</v>
      </c>
      <c r="J110" s="2" t="inlineStr">
        <is>
          <t>✅ คำตอบที่ถูกต้อง: ข้อ ง.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n"/>
      <c r="L110" s="2" t="inlineStr">
        <is>
          <t>Oral contraceptive</t>
        </is>
      </c>
      <c r="M110" s="2" t="inlineStr">
        <is>
          <t>Clinic</t>
        </is>
      </c>
      <c r="N110" s="2" t="inlineStr">
        <is>
          <t>ข้อ 5 (PLE_CC1_Key_Rx20_UBU.md)</t>
        </is>
      </c>
      <c r="O110" s="2" t="n"/>
      <c r="P110" s="2" t="n"/>
    </row>
    <row r="111" ht="13.2" customHeight="1" s="49">
      <c r="A111" s="8" t="inlineStr">
        <is>
          <t>109</t>
        </is>
      </c>
      <c r="B111" s="2" t="inlineStr">
        <is>
          <t>เหตุใดจึงต้องระมัดระวังในการยาคุมกำเนิดที่มี Estrogen ให้กับหญิงที่อยู่ระหว่างให้นมบุตร</t>
        </is>
      </c>
      <c r="C111" s="2" t="n"/>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เนื่องจากในหญิงให้นมบุตรอาจทำให้เกิดเลือดออกกะปริบกะปรอยได้</t>
        </is>
      </c>
      <c r="I111" s="8" t="n">
        <v>1</v>
      </c>
      <c r="J111" s="2" t="inlineStr">
        <is>
          <t>✅ คำตอบที่ถูกต้อง: ข้อ ก. เนื่องจากยาอาจมีผลลดฮอร์โมน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n"/>
      <c r="L111" s="2" t="inlineStr">
        <is>
          <t>Oral contraceptive</t>
        </is>
      </c>
      <c r="M111" s="2" t="inlineStr">
        <is>
          <t>Clinic</t>
        </is>
      </c>
      <c r="N111" s="2" t="inlineStr">
        <is>
          <t>ข้อ 2 (PLE_CC1_Key_Rx20_UBU.md)</t>
        </is>
      </c>
      <c r="O111" s="2" t="n"/>
      <c r="P111" s="2" t="n"/>
    </row>
    <row r="112" ht="13.2" customHeight="1" s="49">
      <c r="A112" s="8" t="inlineStr">
        <is>
          <t>110</t>
        </is>
      </c>
      <c r="B112" s="2" t="inlineStr">
        <is>
          <t>ผู้ป่วยที่มีภาวะใดมีห้ามใช้ฮอร์โมนที่ประกอบด้วย Estrogen</t>
        </is>
      </c>
      <c r="C112" s="2" t="n"/>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n">
        <v>4</v>
      </c>
      <c r="J112" s="2" t="inlineStr">
        <is>
          <t>✅ คำตอบที่ถูกต้อง: ข้อ ง. มีภาวะลิ่มเลือดอุดตัน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Hormonal replacement</t>
        </is>
      </c>
      <c r="M112" s="2" t="inlineStr">
        <is>
          <t>Clinic</t>
        </is>
      </c>
      <c r="N112" s="2" t="inlineStr">
        <is>
          <t>ข้อ 3 (PLE_CC1_Key_Rx20_UBU.md)</t>
        </is>
      </c>
      <c r="O112" s="2" t="n"/>
      <c r="P112" s="2" t="n"/>
    </row>
    <row r="113" ht="13.2" customHeight="1" s="49">
      <c r="A113" s="8" t="inlineStr">
        <is>
          <t>111</t>
        </is>
      </c>
      <c r="B113" s="2" t="inlineStr">
        <is>
          <t>ข้อดีของยาคุมกำเนิดในรูปแผ่นแปะที่แตกต่างจากยาคุมกำเนิดแบบรับประทานคือข้อใด</t>
        </is>
      </c>
      <c r="C113" s="2" t="n"/>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n">
        <v>3</v>
      </c>
      <c r="J113" s="2" t="inlineStr">
        <is>
          <t>✅ คำตอบที่ถูกต้อง: ข้อ ค. Patch ลด first pass metabolism ของ oral contraceptive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n"/>
      <c r="L113" s="2" t="inlineStr">
        <is>
          <t>Oral contraceptive</t>
        </is>
      </c>
      <c r="M113" s="2" t="inlineStr">
        <is>
          <t>Clinic</t>
        </is>
      </c>
      <c r="N113" s="2" t="inlineStr">
        <is>
          <t>ข้อ 9 (PLE_CC1_Key_Rx20_UBU.md)</t>
        </is>
      </c>
      <c r="O113" s="2" t="n"/>
      <c r="P113" s="2" t="n"/>
    </row>
    <row r="114" ht="13.2" customHeight="1" s="49">
      <c r="A114" s="8" t="inlineStr">
        <is>
          <t>112</t>
        </is>
      </c>
      <c r="B114" s="2" t="inlineStr">
        <is>
          <t>หากผู้ป่วย cystitis รายนี้กำลังตั้งครรภ์ด้วย ควรพิจารณายาใดให้แก่ผู้ป่วย</t>
        </is>
      </c>
      <c r="C114" s="2" t="n"/>
      <c r="D114" s="2" t="inlineStr">
        <is>
          <t>Tamsulosin 0.4 mg HS</t>
        </is>
      </c>
      <c r="E114" s="2" t="inlineStr">
        <is>
          <t>Finasteride 5 mg OD</t>
        </is>
      </c>
      <c r="F114" s="2" t="inlineStr">
        <is>
          <t>Oxybutynin 5 mg BID</t>
        </is>
      </c>
      <c r="G114" s="2" t="inlineStr">
        <is>
          <t>Tolterodine 2 mg BID</t>
        </is>
      </c>
      <c r="H114" s="2" t="inlineStr">
        <is>
          <t>Dydrogesterone 10 mg BID</t>
        </is>
      </c>
      <c r="I114" s="8" t="n">
        <v>1</v>
      </c>
      <c r="J114"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n"/>
      <c r="L114" s="2" t="inlineStr">
        <is>
          <t>Oral contraceptive</t>
        </is>
      </c>
      <c r="M114" s="2" t="inlineStr">
        <is>
          <t>Clinic</t>
        </is>
      </c>
      <c r="N114" s="2" t="inlineStr">
        <is>
          <t>ข้อ 7 (PLE_CC1_Key_Rx20_UBU.md)</t>
        </is>
      </c>
      <c r="O114" s="2" t="n"/>
      <c r="P114" s="2" t="n"/>
    </row>
    <row r="115" ht="13.2" customHeight="1" s="49">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n"/>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n">
        <v>1</v>
      </c>
      <c r="J115"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Oral contraceptive</t>
        </is>
      </c>
      <c r="M115" s="2" t="inlineStr">
        <is>
          <t>Clinic</t>
        </is>
      </c>
      <c r="N115" s="2" t="inlineStr">
        <is>
          <t>ข้อ 86 (PLE_CC1_Key_Rx20_UBU.md)</t>
        </is>
      </c>
      <c r="O115" s="2" t="n"/>
      <c r="P115" s="2" t="n"/>
    </row>
    <row r="116" ht="13.2" customHeight="1" s="49">
      <c r="A116" s="8" t="inlineStr">
        <is>
          <t>114</t>
        </is>
      </c>
      <c r="B116" s="2" t="inlineStr">
        <is>
          <t>ถ้าผู้ป่วยรายนี้ ซึ่งเป็นโรค psoriasis ตั้งครรภ์จะสามารถใช้ยาใดต่อไปนี้ได้</t>
        </is>
      </c>
      <c r="C116" s="2" t="n"/>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n">
        <v>1</v>
      </c>
      <c r="J116"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n"/>
      <c r="L116" s="2" t="inlineStr">
        <is>
          <t>Oral contraceptive</t>
        </is>
      </c>
      <c r="M116" s="2" t="inlineStr">
        <is>
          <t>Clinic</t>
        </is>
      </c>
      <c r="N116" s="2" t="inlineStr">
        <is>
          <t>ข้อ 95 (PLE_CC1_Key_Rx20_UBU.md)</t>
        </is>
      </c>
      <c r="O116" s="2" t="n"/>
      <c r="P116" s="2" t="n"/>
    </row>
    <row r="117" ht="13.2" customHeight="1" s="49">
      <c r="A117" s="8" t="inlineStr">
        <is>
          <t>115</t>
        </is>
      </c>
      <c r="B117" s="2" t="inlineStr">
        <is>
          <t>ผู้หญิงวัยเจริญพันธุ์ไม่ต้องคุมกำเนิด</t>
        </is>
      </c>
      <c r="C117" s="2" t="n"/>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n">
        <v>1</v>
      </c>
      <c r="J117"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n"/>
      <c r="L117" s="2" t="inlineStr">
        <is>
          <t>Oral contraceptive</t>
        </is>
      </c>
      <c r="M117" s="2" t="inlineStr">
        <is>
          <t>Clinic</t>
        </is>
      </c>
      <c r="N117" s="2" t="inlineStr">
        <is>
          <t>ข้อ 1 (PLE_CC1_Key_Rx20_UBU.md)</t>
        </is>
      </c>
      <c r="O117" s="2" t="n"/>
      <c r="P117" s="2" t="n"/>
    </row>
    <row r="118" ht="13.2" customHeight="1" s="49">
      <c r="A118" s="8" t="inlineStr">
        <is>
          <t>116</t>
        </is>
      </c>
      <c r="B118" s="2" t="inlineStr">
        <is>
          <t>ไม่ต้องคุมกำเนิดในระหว่างการรับประทานยา</t>
        </is>
      </c>
      <c r="C118" s="2" t="n"/>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n">
        <v>1</v>
      </c>
      <c r="J118"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n"/>
      <c r="L118" s="2" t="inlineStr">
        <is>
          <t>Oral contraceptive</t>
        </is>
      </c>
      <c r="M118" s="2" t="inlineStr">
        <is>
          <t>Clinic</t>
        </is>
      </c>
      <c r="N118" s="2" t="inlineStr">
        <is>
          <t>ข้อ 1 (PLE_CC1_Key_Rx20_UBU.md)</t>
        </is>
      </c>
      <c r="O118" s="2" t="n"/>
      <c r="P118" s="2" t="n"/>
    </row>
    <row r="119" ht="13.2" customHeight="1" s="49">
      <c r="A119" s="8" t="inlineStr">
        <is>
          <t>117</t>
        </is>
      </c>
      <c r="B119" s="2" t="inlineStr">
        <is>
          <t>ไม่ต้องคุมกำเนิดก่อน แต่คุมระหว่างได้รับยา</t>
        </is>
      </c>
      <c r="C119" s="2" t="n"/>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n">
        <v>1</v>
      </c>
      <c r="J119"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n"/>
      <c r="L119" s="2" t="inlineStr">
        <is>
          <t>Oral contraceptive</t>
        </is>
      </c>
      <c r="M119" s="2" t="inlineStr">
        <is>
          <t>Clinic</t>
        </is>
      </c>
      <c r="N119" s="2" t="inlineStr">
        <is>
          <t>ข้อ 2 (PLE_CC1_Key_Rx20_UBU.md)</t>
        </is>
      </c>
      <c r="O119" s="2" t="n"/>
      <c r="P119" s="2" t="n"/>
    </row>
    <row r="120" ht="13.2" customHeight="1" s="49">
      <c r="A120" s="8" t="inlineStr">
        <is>
          <t>118</t>
        </is>
      </c>
      <c r="B120" s="2" t="inlineStr">
        <is>
          <t>คุมกำเนิดก่อนใช้ยา 1 เดือน และระหว่างใช้ยา</t>
        </is>
      </c>
      <c r="C120" s="2" t="n"/>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n">
        <v>1</v>
      </c>
      <c r="J120"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n"/>
      <c r="L120" s="2" t="inlineStr">
        <is>
          <t>Oral contraceptive</t>
        </is>
      </c>
      <c r="M120" s="2" t="inlineStr">
        <is>
          <t>Clinic</t>
        </is>
      </c>
      <c r="N120" s="2" t="inlineStr">
        <is>
          <t>ข้อ 3 (PLE_CC1_Key_Rx20_UBU.md)</t>
        </is>
      </c>
      <c r="O120" s="2" t="n"/>
      <c r="P120" s="2" t="n"/>
    </row>
    <row r="121" ht="13.2" customHeight="1" s="49">
      <c r="A121" s="8" t="inlineStr">
        <is>
          <t>119</t>
        </is>
      </c>
      <c r="B121" s="2" t="inlineStr">
        <is>
          <t>คุมกำเนิดก่อนใช้ยา 1 เดือน และหลังใช้ยา 3 เดือน</t>
        </is>
      </c>
      <c r="C121" s="2" t="n"/>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n">
        <v>1</v>
      </c>
      <c r="J121"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n"/>
      <c r="L121" s="2" t="inlineStr">
        <is>
          <t>Oral contraceptive</t>
        </is>
      </c>
      <c r="M121" s="2" t="inlineStr">
        <is>
          <t>Clinic</t>
        </is>
      </c>
      <c r="N121" s="2" t="inlineStr">
        <is>
          <t>ข้อ 4 (PLE_CC1_Key_Rx20_UBU.md)</t>
        </is>
      </c>
      <c r="O121" s="2" t="n"/>
      <c r="P121" s="2" t="n"/>
    </row>
    <row r="122" ht="13.2" customHeight="1" s="49">
      <c r="A122" s="8" t="inlineStr">
        <is>
          <t>120</t>
        </is>
      </c>
      <c r="B122" s="2" t="inlineStr">
        <is>
          <t>คุมกำเนิดก่อนใช้ยา 1 เดือน ระหว่างใช้ยา และหลังใช้ยา 1 เดือน</t>
        </is>
      </c>
      <c r="C122" s="2" t="n"/>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n">
        <v>1</v>
      </c>
      <c r="J122"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n"/>
      <c r="L122" s="2" t="inlineStr">
        <is>
          <t>Oral contraceptive</t>
        </is>
      </c>
      <c r="M122" s="2" t="inlineStr">
        <is>
          <t>Clinic</t>
        </is>
      </c>
      <c r="N122" s="2" t="inlineStr">
        <is>
          <t>ข้อ 5 (PLE_CC1_Key_Rx20_UBU.md)</t>
        </is>
      </c>
      <c r="O122" s="2" t="n"/>
      <c r="P122" s="2" t="n"/>
    </row>
    <row r="123" ht="13.2" customHeight="1" s="49">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n"/>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n">
        <v>1</v>
      </c>
      <c r="J123"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n"/>
      <c r="L123" s="2" t="inlineStr">
        <is>
          <t>Oral contraceptive</t>
        </is>
      </c>
      <c r="M123" s="2" t="inlineStr">
        <is>
          <t>Clinic</t>
        </is>
      </c>
      <c r="N123" s="2" t="inlineStr">
        <is>
          <t>ข้อ 5 (PLE_CC1_Key_Rx20_UBU.md)</t>
        </is>
      </c>
      <c r="O123" s="2" t="n"/>
      <c r="P123" s="2" t="n"/>
    </row>
    <row r="124" ht="13.2" customHeight="1" s="49">
      <c r="A124" s="8" t="inlineStr">
        <is>
          <t>122</t>
        </is>
      </c>
      <c r="B124" s="2" t="inlineStr">
        <is>
          <t>วิธีการคุมกำเนิดใดเหมาะสมกับผู้ป่วยรายนี้ - ._</t>
        </is>
      </c>
      <c r="C124" s="2" t="n"/>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n">
        <v>1</v>
      </c>
      <c r="J124"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n"/>
      <c r="L124" s="2" t="inlineStr">
        <is>
          <t>Oral contraceptive</t>
        </is>
      </c>
      <c r="M124" s="2" t="inlineStr">
        <is>
          <t>Clinic</t>
        </is>
      </c>
      <c r="N124" s="2" t="inlineStr">
        <is>
          <t>ข้อ 76 (PLE_CC1_Key_Rx20_UBU.md)</t>
        </is>
      </c>
      <c r="O124" s="2" t="n"/>
      <c r="P124" s="2" t="n"/>
    </row>
    <row r="125" ht="13.2" customHeight="1" s="49">
      <c r="A125" s="8" t="inlineStr">
        <is>
          <t>123</t>
        </is>
      </c>
      <c r="B125" s="2" t="inlineStr">
        <is>
          <t>ถ้าผู้ป่วยตัดสินใจเลือกยาคุมแบบรับประทาน ยาคุมชนิดใดที่เหมาะสมกับผู้ป่วยรายนี้</t>
        </is>
      </c>
      <c r="C125" s="2" t="n"/>
      <c r="D125" s="2" t="inlineStr">
        <is>
          <t>Tamsulosin 0.4 mg HS</t>
        </is>
      </c>
      <c r="E125" s="2" t="inlineStr">
        <is>
          <t>Finasteride 5 mg OD</t>
        </is>
      </c>
      <c r="F125" s="2" t="inlineStr">
        <is>
          <t>Oxybutynin 5 mg BID</t>
        </is>
      </c>
      <c r="G125" s="2" t="inlineStr">
        <is>
          <t>Tolterodine 2 mg BID</t>
        </is>
      </c>
      <c r="H125" s="2" t="inlineStr">
        <is>
          <t>Dydrogesterone 10 mg BID</t>
        </is>
      </c>
      <c r="I125" s="8" t="n">
        <v>1</v>
      </c>
      <c r="J125"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n"/>
      <c r="L125" s="2" t="inlineStr">
        <is>
          <t>Oral contraceptive</t>
        </is>
      </c>
      <c r="M125" s="2" t="inlineStr">
        <is>
          <t>Clinic</t>
        </is>
      </c>
      <c r="N125" s="2" t="inlineStr">
        <is>
          <t>ข้อ 77 (PLE_CC1_Key_Rx20_UBU.md)</t>
        </is>
      </c>
      <c r="O125" s="2" t="n"/>
      <c r="P125" s="2" t="n"/>
    </row>
    <row r="126" ht="13.2" customHeight="1" s="49">
      <c r="A126" s="8" t="inlineStr">
        <is>
          <t>124</t>
        </is>
      </c>
      <c r="B126" s="2" t="inlineStr">
        <is>
          <t>EE 30 + drospirenone</t>
        </is>
      </c>
      <c r="C126" s="2" t="n"/>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n">
        <v>1</v>
      </c>
      <c r="J126"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n"/>
      <c r="L126" s="2" t="inlineStr">
        <is>
          <t>Oral contraceptive</t>
        </is>
      </c>
      <c r="M126" s="2" t="inlineStr">
        <is>
          <t>Clinic</t>
        </is>
      </c>
      <c r="N126" s="2" t="inlineStr">
        <is>
          <t>ข้อ 3 (PLE_CC1_Key_Rx20_UBU.md)</t>
        </is>
      </c>
      <c r="O126" s="2" t="n"/>
      <c r="P126" s="2" t="n"/>
    </row>
    <row r="127" ht="13.2" customHeight="1" s="49">
      <c r="A127" s="8" t="inlineStr">
        <is>
          <t>125</t>
        </is>
      </c>
      <c r="B127" s="2" t="inlineStr">
        <is>
          <t>EE 30 + Levonorgestrel</t>
        </is>
      </c>
      <c r="C127" s="2" t="n"/>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n">
        <v>1</v>
      </c>
      <c r="J127"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n"/>
      <c r="L127" s="2" t="inlineStr">
        <is>
          <t>Oral contraceptive</t>
        </is>
      </c>
      <c r="M127" s="2" t="inlineStr">
        <is>
          <t>Clinic</t>
        </is>
      </c>
      <c r="N127" s="2" t="inlineStr">
        <is>
          <t>ข้อ 4 (PLE_CC1_Key_Rx20_UBU.md)</t>
        </is>
      </c>
      <c r="O127" s="2" t="n"/>
      <c r="P127" s="2" t="n"/>
    </row>
    <row r="128" ht="13.2" customHeight="1" s="49">
      <c r="A128" s="8" t="inlineStr">
        <is>
          <t>126</t>
        </is>
      </c>
      <c r="B128" s="2" t="inlineStr">
        <is>
          <t>คำแนะนำในการใช้ยาคุมกำเนิด ในเรื่องของอาการไม่พึงประสงค์คือข้อใด</t>
        </is>
      </c>
      <c r="C128" s="2" t="n"/>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n">
        <v>1</v>
      </c>
      <c r="J128"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n"/>
      <c r="L128" s="2" t="inlineStr">
        <is>
          <t>Oral contraceptive</t>
        </is>
      </c>
      <c r="M128" s="2" t="inlineStr">
        <is>
          <t>Clinic</t>
        </is>
      </c>
      <c r="N128" s="2" t="inlineStr">
        <is>
          <t>ข้อ 78 (PLE_CC1_Key_Rx20_UBU.md)</t>
        </is>
      </c>
      <c r="O128" s="2" t="n"/>
      <c r="P128" s="2" t="n"/>
    </row>
    <row r="129" ht="13.2" customHeight="1" s="49">
      <c r="A129" s="8" t="inlineStr">
        <is>
          <t>127</t>
        </is>
      </c>
      <c r="B129" s="2" t="inlineStr">
        <is>
          <t>หากมีประจำเดือนมากผิดปกติ ให้แจ้งเพื่อปรับขนาดยาให้มี Estrogen ที่สูงขึ้น</t>
        </is>
      </c>
      <c r="C129" s="2" t="n"/>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n">
        <v>1</v>
      </c>
      <c r="J129"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Hormonal replacement</t>
        </is>
      </c>
      <c r="M129" s="2" t="inlineStr">
        <is>
          <t>Clinic</t>
        </is>
      </c>
      <c r="N129" s="2" t="inlineStr">
        <is>
          <t>ข้อ 3 (PLE_CC1_Key_Rx20_UBU.md)</t>
        </is>
      </c>
      <c r="O129" s="2" t="n"/>
      <c r="P129" s="2" t="n"/>
    </row>
    <row r="130" ht="13.2" customHeight="1" s="49">
      <c r="A130" s="8" t="inlineStr">
        <is>
          <t>128</t>
        </is>
      </c>
      <c r="B130" s="2" t="inlineStr">
        <is>
          <t>หากผู้ป่วยใช้ยาคุมกำเนิดชนิด EE 30 าg แล้วลืมกินไป 2 เม็ดจะต้องให้คำแนะนำแก่ผู้ป่วยอย่างไร -</t>
        </is>
      </c>
      <c r="C130" s="2" t="n"/>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n">
        <v>1</v>
      </c>
      <c r="J130"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n"/>
      <c r="L130" s="2" t="inlineStr">
        <is>
          <t>Oral contraceptive</t>
        </is>
      </c>
      <c r="M130" s="2" t="inlineStr">
        <is>
          <t>Clinic</t>
        </is>
      </c>
      <c r="N130" s="2" t="inlineStr">
        <is>
          <t>ข้อ 79 (PLE_CC1_Key_Rx20_UBU.md)</t>
        </is>
      </c>
      <c r="O130" s="2" t="n"/>
      <c r="P130" s="2" t="n"/>
    </row>
    <row r="131" ht="13.2" customHeight="1" s="49">
      <c r="A131" s="8" t="inlineStr">
        <is>
          <t>129</t>
        </is>
      </c>
      <c r="B131" s="2" t="inlineStr">
        <is>
          <t>ให้กิน 2 เม็ดทันที แล้วกินต่อตามปกติและใช้การคุมกำเนิดวิธีอื่นร่วมด้วย</t>
        </is>
      </c>
      <c r="C131" s="2" t="n"/>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n">
        <v>1</v>
      </c>
      <c r="J131"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n"/>
      <c r="L131" s="2" t="inlineStr">
        <is>
          <t>Oral contraceptive</t>
        </is>
      </c>
      <c r="M131" s="2" t="inlineStr">
        <is>
          <t>Clinic</t>
        </is>
      </c>
      <c r="N131" s="2" t="inlineStr">
        <is>
          <t>ข้อ 1 (PLE_CC1_Key_Rx20_UBU.md)</t>
        </is>
      </c>
      <c r="O131" s="2" t="n"/>
      <c r="P131" s="2" t="n"/>
    </row>
    <row r="132" ht="13.2" customHeight="1" s="49">
      <c r="A132" s="8" t="inlineStr">
        <is>
          <t>130</t>
        </is>
      </c>
      <c r="B132" s="2" t="inlineStr">
        <is>
          <t>ให้กินยาวันละ 2 เม็ด เป็นเวลา 2 วัน แล้วกินต่อตามปกติและใช้การคุมกำเนิดวิธีอื่นร่วม</t>
        </is>
      </c>
      <c r="C132" s="2" t="n"/>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n">
        <v>1</v>
      </c>
      <c r="J132"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n"/>
      <c r="L132" s="2" t="inlineStr">
        <is>
          <t>Oral contraceptive</t>
        </is>
      </c>
      <c r="M132" s="2" t="inlineStr">
        <is>
          <t>Clinic</t>
        </is>
      </c>
      <c r="N132" s="2" t="inlineStr">
        <is>
          <t>ข้อ 2 (PLE_CC1_Key_Rx20_UBU.md)</t>
        </is>
      </c>
      <c r="O132" s="2" t="n"/>
      <c r="P132" s="2" t="n"/>
    </row>
    <row r="133" ht="13.2" customHeight="1" s="49">
      <c r="A133" s="8" t="inlineStr">
        <is>
          <t>131</t>
        </is>
      </c>
      <c r="B133" s="2" t="inlineStr">
        <is>
          <t>ให้กินยาคุมกำเนิดฉุกเฉินทันที</t>
        </is>
      </c>
      <c r="C133" s="2" t="n"/>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n">
        <v>1</v>
      </c>
      <c r="J133"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n"/>
      <c r="L133" s="2" t="inlineStr">
        <is>
          <t>Oral contraceptive</t>
        </is>
      </c>
      <c r="M133" s="2" t="inlineStr">
        <is>
          <t>Clinic</t>
        </is>
      </c>
      <c r="N133" s="2" t="inlineStr">
        <is>
          <t>ข้อ 3 (PLE_CC1_Key_Rx20_UBU.md)</t>
        </is>
      </c>
      <c r="O133" s="2" t="n"/>
      <c r="P133" s="2" t="n"/>
    </row>
    <row r="134" ht="13.2" customHeight="1" s="49">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n"/>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n">
        <v>1</v>
      </c>
      <c r="J134"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n"/>
      <c r="L134" s="2" t="inlineStr">
        <is>
          <t>Oral contraceptive</t>
        </is>
      </c>
      <c r="M134" s="2" t="inlineStr">
        <is>
          <t>Clinic</t>
        </is>
      </c>
      <c r="N134" s="2" t="inlineStr">
        <is>
          <t>ข้อ 5 (PLE_CC1_Key_Rx20_UBU.md)</t>
        </is>
      </c>
      <c r="O134" s="2" t="n"/>
      <c r="P134" s="2" t="n"/>
    </row>
    <row r="135" ht="13.2" customHeight="1" s="49">
      <c r="A135" s="8" t="inlineStr">
        <is>
          <t>133</t>
        </is>
      </c>
      <c r="B135" s="2" t="inlineStr">
        <is>
          <t>ยาใดมีอันตรกิริยากับยาคุมกำเนิดอย่างมีนัยสำคัญทางคลินิก ๐ และใhการsมtเuดvนwวมxายาyน -</t>
        </is>
      </c>
      <c r="C135" s="2" t="n"/>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n">
        <v>1</v>
      </c>
      <c r="J135"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n"/>
      <c r="L135" s="2" t="inlineStr">
        <is>
          <t>Oral contraceptive</t>
        </is>
      </c>
      <c r="M135" s="2" t="inlineStr">
        <is>
          <t>Clinic</t>
        </is>
      </c>
      <c r="N135" s="2" t="inlineStr">
        <is>
          <t>ข้อ 80 (PLE_CC1_Key_Rx20_UBU.md)</t>
        </is>
      </c>
      <c r="O135" s="2" t="n"/>
      <c r="P135" s="2" t="n"/>
    </row>
    <row r="136" ht="13.2" customHeight="1" s="49">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n"/>
      <c r="D136" s="2" t="inlineStr">
        <is>
          <t>Tamsulosin 0.4 mg HS</t>
        </is>
      </c>
      <c r="E136" s="2" t="inlineStr">
        <is>
          <t>Finasteride 5 mg OD</t>
        </is>
      </c>
      <c r="F136" s="2" t="inlineStr">
        <is>
          <t>Oxybutynin 5 mg BID</t>
        </is>
      </c>
      <c r="G136" s="2" t="inlineStr">
        <is>
          <t>Tolterodine 2 mg BID</t>
        </is>
      </c>
      <c r="H136" s="2" t="inlineStr">
        <is>
          <t>Dydrogesterone 10 mg BID</t>
        </is>
      </c>
      <c r="I136" s="8" t="n">
        <v>1</v>
      </c>
      <c r="J136"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n"/>
      <c r="L136" s="2" t="inlineStr">
        <is>
          <t>Oral contraceptive</t>
        </is>
      </c>
      <c r="M136" s="2" t="inlineStr">
        <is>
          <t>Clinic</t>
        </is>
      </c>
      <c r="N136" s="2" t="inlineStr">
        <is>
          <t>ข้อ 5 (PLE_CC1_Key_Rx20_UBU.md)</t>
        </is>
      </c>
      <c r="O136" s="2" t="n"/>
      <c r="P136" s="2" t="n"/>
    </row>
    <row r="137" ht="13.2" customHeight="1" s="49">
      <c r="A137" s="8" t="inlineStr">
        <is>
          <t>135</t>
        </is>
      </c>
      <c r="B137" s="2" t="inlineStr">
        <is>
          <t>EE 0.035 mg + cypoterone acetate 2 mg เพื่อนแนะนำให$ซื้อยา isotetrinoin capsule ทางอินเตอร_เนต</t>
        </is>
      </c>
      <c r="C137" s="2" t="n"/>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n">
        <v>2</v>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n"/>
      <c r="L137" s="2" t="inlineStr">
        <is>
          <t>Oral contraceptive</t>
        </is>
      </c>
      <c r="M137" s="2" t="inlineStr">
        <is>
          <t>Clinic</t>
        </is>
      </c>
      <c r="N137" s="2" t="inlineStr">
        <is>
          <t>ข้อ 5 (PLE_CC1_Key_Rx20_UBU.md)</t>
        </is>
      </c>
      <c r="O137" s="2" t="n"/>
      <c r="P137" s="2" t="n"/>
    </row>
    <row r="138" ht="13.2" customHeight="1" s="49">
      <c r="A138" s="8" t="inlineStr">
        <is>
          <t>136</t>
        </is>
      </c>
      <c r="B138" s="2" t="inlineStr">
        <is>
          <t>ต$องคุมกำเนิดกGอนใช$ยา 1 เดือน</t>
        </is>
      </c>
      <c r="C138" s="2" t="n"/>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n">
        <v>1</v>
      </c>
      <c r="J138"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n"/>
      <c r="L138" s="2" t="inlineStr">
        <is>
          <t>Oral contraceptive</t>
        </is>
      </c>
      <c r="M138" s="2" t="inlineStr">
        <is>
          <t>Clinic</t>
        </is>
      </c>
      <c r="N138" s="2" t="inlineStr">
        <is>
          <t>ข้อ 3 (PLE_CC1_Key_Rx20_UBU.md)</t>
        </is>
      </c>
      <c r="O138" s="2" t="n"/>
      <c r="P138" s="2" t="n"/>
    </row>
    <row r="139" ht="13.2" customHeight="1" s="49">
      <c r="A139" s="8" t="inlineStr">
        <is>
          <t>137</t>
        </is>
      </c>
      <c r="B139" s="2" t="inlineStr">
        <is>
          <t>ไมGควรเริ่มยาคุมกำเนิดในวันแรกที่มีประจำเดือน เนื่องจากจะทำให$....</t>
        </is>
      </c>
      <c r="C139" s="2" t="n"/>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n">
        <v>1</v>
      </c>
      <c r="J139"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n"/>
      <c r="L139" s="2" t="inlineStr">
        <is>
          <t>Oral contraceptive</t>
        </is>
      </c>
      <c r="M139" s="2" t="inlineStr">
        <is>
          <t>Clinic</t>
        </is>
      </c>
      <c r="N139" s="2" t="inlineStr">
        <is>
          <t>ข้อ 2 (PLE_CC1_Key_Rx20_UBU.md)</t>
        </is>
      </c>
      <c r="O139" s="2" t="n"/>
      <c r="P139" s="2" t="n"/>
    </row>
    <row r="140" ht="13.2" customHeight="1" s="49">
      <c r="A140" s="8" t="inlineStr">
        <is>
          <t>138</t>
        </is>
      </c>
      <c r="B140" s="2" t="inlineStr">
        <is>
          <t>หากลืมกินยาคุมกำเนิด 2 เม็ดใน 14 วันแรกให$รับประทานมื้อตGอไปได$ปกติ</t>
        </is>
      </c>
      <c r="C140" s="2" t="n"/>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n">
        <v>1</v>
      </c>
      <c r="J140"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n"/>
      <c r="L140" s="2" t="inlineStr">
        <is>
          <t>Oral contraceptive</t>
        </is>
      </c>
      <c r="M140" s="2" t="inlineStr">
        <is>
          <t>Clinic</t>
        </is>
      </c>
      <c r="N140" s="2" t="inlineStr">
        <is>
          <t>ข้อ 3 (PLE_CC1_Key_Rx20_UBU.md)</t>
        </is>
      </c>
      <c r="O140" s="2" t="n"/>
      <c r="P140" s="2" t="n"/>
    </row>
    <row r="141" ht="13.2" customHeight="1" s="49">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n"/>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n">
        <v>1</v>
      </c>
      <c r="J141"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n"/>
      <c r="L141" s="2" t="inlineStr">
        <is>
          <t>Oral contraceptive</t>
        </is>
      </c>
      <c r="M141" s="2" t="inlineStr">
        <is>
          <t>Clinic</t>
        </is>
      </c>
      <c r="N141" s="2" t="inlineStr">
        <is>
          <t>ข้อ 4 (PLE_CC1_Key_Rx20_UBU.md)</t>
        </is>
      </c>
      <c r="O141" s="2" t="n"/>
      <c r="P141" s="2" t="n"/>
    </row>
    <row r="142" ht="13.2" customHeight="1" s="49">
      <c r="A142" s="8" t="inlineStr">
        <is>
          <t>140</t>
        </is>
      </c>
      <c r="B142" s="2" t="inlineStr">
        <is>
          <t>ข$อใดไมGใชGอาการไมGพึงประสงค_จากการใช$ยาคุมกำเนิดชนิดฮอร_โมนรวม</t>
        </is>
      </c>
      <c r="C142" s="2" t="n"/>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n">
        <v>1</v>
      </c>
      <c r="J142"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n"/>
      <c r="L142" s="2" t="inlineStr">
        <is>
          <t>Oral contraceptive</t>
        </is>
      </c>
      <c r="M142" s="2" t="inlineStr">
        <is>
          <t>Clinic</t>
        </is>
      </c>
      <c r="N142" s="2" t="inlineStr">
        <is>
          <t>ข้อ 43 (PLE_CC1_Key_Rx20_UBU.md)</t>
        </is>
      </c>
      <c r="O142" s="2" t="n"/>
      <c r="P142" s="2" t="n"/>
    </row>
    <row r="143" ht="13.2" customHeight="1" s="49">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n"/>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n">
        <v>2</v>
      </c>
      <c r="J143" s="2" t="inlineStr">
        <is>
          <t>✅ คำตอบที่ถูกต้อง: ข้อ ข.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n"/>
      <c r="L143" s="2" t="inlineStr">
        <is>
          <t>Oral contraceptive</t>
        </is>
      </c>
      <c r="M143" s="2" t="inlineStr">
        <is>
          <t>Clinic</t>
        </is>
      </c>
      <c r="N143" s="2" t="inlineStr">
        <is>
          <t>ข้อ 5 (PLE_CC1_Key_Rx20_UBU.md)</t>
        </is>
      </c>
      <c r="O143" s="2" t="n"/>
      <c r="P143" s="2" t="n"/>
    </row>
    <row r="144" ht="13.2" customHeight="1" s="49">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n"/>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n">
        <v>1</v>
      </c>
      <c r="J144"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n"/>
      <c r="L144" s="2" t="inlineStr">
        <is>
          <t>Oral contraceptive</t>
        </is>
      </c>
      <c r="M144" s="2" t="inlineStr">
        <is>
          <t>Clinic</t>
        </is>
      </c>
      <c r="N144" s="2" t="inlineStr">
        <is>
          <t>ข้อ 44 (PLE_CC1_Key_Rx20_UBU.md)</t>
        </is>
      </c>
      <c r="O144" s="2" t="n"/>
      <c r="P144" s="2" t="n"/>
    </row>
    <row r="145" ht="13.2" customHeight="1" s="49">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n"/>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n">
        <v>1</v>
      </c>
      <c r="J145"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n"/>
      <c r="L145" s="2" t="inlineStr">
        <is>
          <t>Oral contraceptive</t>
        </is>
      </c>
      <c r="M145" s="2" t="inlineStr">
        <is>
          <t>Clinic</t>
        </is>
      </c>
      <c r="N145" s="2" t="inlineStr">
        <is>
          <t>ข้อ 1 (PLE_CC1_Key_Rx20_UBU.md)</t>
        </is>
      </c>
      <c r="O145" s="2" t="n"/>
      <c r="P145" s="2" t="n"/>
    </row>
    <row r="146" ht="13.2" customHeight="1" s="49">
      <c r="A146" s="8" t="inlineStr">
        <is>
          <t>144</t>
        </is>
      </c>
      <c r="B146" s="2" t="inlineStr">
        <is>
          <t>หากผู้ป่วยให้นมบุตร ไม่ควรใช้ยาคุมกำเนิดแบบใด</t>
        </is>
      </c>
      <c r="C146" s="2" t="n"/>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n">
        <v>1</v>
      </c>
      <c r="J146"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n"/>
      <c r="L146" s="2" t="inlineStr">
        <is>
          <t>Oral contraceptive</t>
        </is>
      </c>
      <c r="M146" s="2" t="inlineStr">
        <is>
          <t>Clinic</t>
        </is>
      </c>
      <c r="N146" s="2" t="inlineStr">
        <is>
          <t>ข้อ 3 (PLE_CC1_Key_Rx20_UBU.md)</t>
        </is>
      </c>
      <c r="O146" s="2" t="n"/>
      <c r="P146" s="2" t="n"/>
    </row>
    <row r="147" ht="13.2" customHeight="1" s="49">
      <c r="A147" s="8" t="inlineStr">
        <is>
          <t>145</t>
        </is>
      </c>
      <c r="B147" s="2" t="inlineStr">
        <is>
          <t>ยาคุมแบบห่วงอนามัย</t>
        </is>
      </c>
      <c r="C147" s="2" t="n"/>
      <c r="D147" s="2" t="inlineStr">
        <is>
          <t>Tamsulosin 0.4 mg HS</t>
        </is>
      </c>
      <c r="E147" s="2" t="inlineStr">
        <is>
          <t>Finasteride 5 mg OD</t>
        </is>
      </c>
      <c r="F147" s="2" t="inlineStr">
        <is>
          <t>Oxybutynin 5 mg BID</t>
        </is>
      </c>
      <c r="G147" s="2" t="inlineStr">
        <is>
          <t>Tolterodine 2 mg BID</t>
        </is>
      </c>
      <c r="H147" s="2" t="inlineStr">
        <is>
          <t>Dydrogesterone 10 mg BID</t>
        </is>
      </c>
      <c r="I147" s="8" t="n">
        <v>1</v>
      </c>
      <c r="J147"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n"/>
      <c r="L147" s="2" t="inlineStr">
        <is>
          <t>Oral contraceptive</t>
        </is>
      </c>
      <c r="M147" s="2" t="inlineStr">
        <is>
          <t>Clinic</t>
        </is>
      </c>
      <c r="N147" s="2" t="inlineStr">
        <is>
          <t>ข้อ 3 (PLE_CC1_Key_Rx20_UBU.md)</t>
        </is>
      </c>
      <c r="O147" s="2" t="n"/>
      <c r="P147" s="2" t="n"/>
    </row>
    <row r="148" ht="13.2" customHeight="1" s="49">
      <c r="A148" s="8" t="inlineStr">
        <is>
          <t>146</t>
        </is>
      </c>
      <c r="B148" s="2" t="inlineStr">
        <is>
          <t>ยาคุมแบบฝังใต้ผิวหนัง</t>
        </is>
      </c>
      <c r="C148" s="2" t="n"/>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n">
        <v>1</v>
      </c>
      <c r="J148"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n"/>
      <c r="L148" s="2" t="inlineStr">
        <is>
          <t>Oral contraceptive</t>
        </is>
      </c>
      <c r="M148" s="2" t="inlineStr">
        <is>
          <t>Clinic</t>
        </is>
      </c>
      <c r="N148" s="2" t="inlineStr">
        <is>
          <t>ข้อ 4 (PLE_CC1_Key_Rx20_UBU.md)</t>
        </is>
      </c>
      <c r="O148" s="2" t="n"/>
      <c r="P148" s="2" t="n"/>
    </row>
    <row r="149" ht="13.2" customHeight="1" s="49">
      <c r="A149" s="8" t="inlineStr">
        <is>
          <t>147</t>
        </is>
      </c>
      <c r="B149" s="2" t="inlineStr">
        <is>
          <t>ยาคุมแบบฉีด</t>
        </is>
      </c>
      <c r="C149" s="2" t="n"/>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n">
        <v>1</v>
      </c>
      <c r="J149"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n"/>
      <c r="L149" s="2" t="inlineStr">
        <is>
          <t>Oral contraceptive</t>
        </is>
      </c>
      <c r="M149" s="2" t="inlineStr">
        <is>
          <t>Clinic</t>
        </is>
      </c>
      <c r="N149" s="2" t="inlineStr">
        <is>
          <t>ข้อ 5 (PLE_CC1_Key_Rx20_UBU.md)</t>
        </is>
      </c>
      <c r="O149" s="2" t="n"/>
      <c r="P149" s="2" t="n"/>
    </row>
    <row r="150" ht="13.2" customHeight="1" s="49">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n"/>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n">
        <v>4</v>
      </c>
      <c r="J150" s="2" t="inlineStr">
        <is>
          <t>✅ คำตอบที่ถูกต้อง: ข้อ ง.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n"/>
      <c r="L150" s="2" t="inlineStr">
        <is>
          <t>Oral contraceptive</t>
        </is>
      </c>
      <c r="M150" s="2" t="inlineStr">
        <is>
          <t>Clinic</t>
        </is>
      </c>
      <c r="N150" s="2" t="inlineStr">
        <is>
          <t>ข้อ 5 (PLE_CC1_Key_Rx20_UBU.md)</t>
        </is>
      </c>
      <c r="O150" s="2" t="n"/>
      <c r="P150" s="2" t="n"/>
    </row>
    <row r="151" ht="13.2" customHeight="1" s="49">
      <c r="A151" s="8" t="inlineStr">
        <is>
          <t>149</t>
        </is>
      </c>
      <c r="B151" s="2" t="inlineStr">
        <is>
          <t>ห่วงคุมกำเนิดมีการออกฤทธิ์แบบใด</t>
        </is>
      </c>
      <c r="C151" s="2" t="n"/>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n">
        <v>1</v>
      </c>
      <c r="J151"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n"/>
      <c r="L151" s="2" t="inlineStr">
        <is>
          <t>Oral contraceptive</t>
        </is>
      </c>
      <c r="M151" s="2" t="inlineStr">
        <is>
          <t>Clinic</t>
        </is>
      </c>
      <c r="N151" s="2" t="inlineStr">
        <is>
          <t>ข้อ 5 (PLE_CC1_Key_Rx20_UBU.md)</t>
        </is>
      </c>
      <c r="O151" s="2" t="n"/>
      <c r="P151" s="2" t="n"/>
    </row>
    <row r="152" ht="13.2" customHeight="1" s="49">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n"/>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n">
        <v>1</v>
      </c>
      <c r="J152"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n"/>
      <c r="L152" s="2" t="inlineStr">
        <is>
          <t>Oral contraceptive</t>
        </is>
      </c>
      <c r="M152" s="2" t="inlineStr">
        <is>
          <t>Clinic</t>
        </is>
      </c>
      <c r="N152" s="2" t="inlineStr">
        <is>
          <t>ข้อ 7 (PLE_CC1_Key_Rx20_UBU.md)</t>
        </is>
      </c>
      <c r="O152" s="2" t="n"/>
      <c r="P152" s="2" t="n"/>
    </row>
    <row r="153" ht="13.2" customHeight="1" s="49">
      <c r="A153" s="8" t="inlineStr">
        <is>
          <t>151</t>
        </is>
      </c>
      <c r="B153" s="2" t="inlineStr">
        <is>
          <t>ปริมาณ estrogen และ progesterone น้อยเกินไป</t>
        </is>
      </c>
      <c r="C153" s="2" t="n"/>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n">
        <v>1</v>
      </c>
      <c r="J153"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Hormonal replacement</t>
        </is>
      </c>
      <c r="M153" s="2" t="inlineStr">
        <is>
          <t>Clinic</t>
        </is>
      </c>
      <c r="N153" s="2" t="inlineStr">
        <is>
          <t>ข้อ 1 (PLE_CC1_Key_Rx20_UBU.md)</t>
        </is>
      </c>
      <c r="O153" s="2" t="n"/>
      <c r="P153" s="2" t="n"/>
    </row>
    <row r="154" ht="13.2" customHeight="1" s="49">
      <c r="A154" s="8" t="inlineStr">
        <is>
          <t>152</t>
        </is>
      </c>
      <c r="B154" s="2" t="inlineStr">
        <is>
          <t>กินยาคุมไม่สม่ำเสมอ</t>
        </is>
      </c>
      <c r="C154" s="2" t="n"/>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n">
        <v>1</v>
      </c>
      <c r="J154"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n"/>
      <c r="L154" s="2" t="inlineStr">
        <is>
          <t>Oral contraceptive</t>
        </is>
      </c>
      <c r="M154" s="2" t="inlineStr">
        <is>
          <t>Clinic</t>
        </is>
      </c>
      <c r="N154" s="2" t="inlineStr">
        <is>
          <t>ข้อ 2 (PLE_CC1_Key_Rx20_UBU.md)</t>
        </is>
      </c>
      <c r="O154" s="2" t="n"/>
      <c r="P154" s="2" t="n"/>
    </row>
    <row r="155" ht="13.2" customHeight="1" s="49">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n"/>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n">
        <v>1</v>
      </c>
      <c r="J155"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n"/>
      <c r="L155" s="2" t="inlineStr">
        <is>
          <t>Oral contraceptive</t>
        </is>
      </c>
      <c r="M155" s="2" t="inlineStr">
        <is>
          <t>Clinic</t>
        </is>
      </c>
      <c r="N155" s="2" t="inlineStr">
        <is>
          <t>ข้อ 8 (PLE_CC1_Key_Rx20_UBU.md)</t>
        </is>
      </c>
      <c r="O155" s="2" t="n"/>
      <c r="P155" s="2" t="n"/>
    </row>
    <row r="156" ht="13.2" customHeight="1" s="49">
      <c r="A156" s="8" t="inlineStr">
        <is>
          <t>154</t>
        </is>
      </c>
      <c r="B156" s="2" t="inlineStr">
        <is>
          <t>ข้อใดไม่ใช้ข้อห้ามในการใช้ยาคุมกำเนิด</t>
        </is>
      </c>
      <c r="C156" s="2" t="n"/>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n">
        <v>1</v>
      </c>
      <c r="J156"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n"/>
      <c r="L156" s="2" t="inlineStr">
        <is>
          <t>Oral contraceptive</t>
        </is>
      </c>
      <c r="M156" s="2" t="inlineStr">
        <is>
          <t>Clinic</t>
        </is>
      </c>
      <c r="N156" s="2" t="inlineStr">
        <is>
          <t>ข้อ 9 (PLE_CC1_Key_Rx20_UBU.md)</t>
        </is>
      </c>
      <c r="O156" s="2" t="n"/>
      <c r="P156" s="2" t="n"/>
    </row>
    <row r="157" ht="13.2" customHeight="1" s="49">
      <c r="A157" s="8" t="inlineStr">
        <is>
          <t>155</t>
        </is>
      </c>
      <c r="B157" s="2" t="inlineStr">
        <is>
          <t>Tamoxifen เป็น non-steroidal antiestrogen</t>
        </is>
      </c>
      <c r="C157" s="2" t="n"/>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n">
        <v>1</v>
      </c>
      <c r="J157"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Hormonal replacement</t>
        </is>
      </c>
      <c r="M157" s="2" t="inlineStr">
        <is>
          <t>Clinic</t>
        </is>
      </c>
      <c r="N157" s="2" t="inlineStr">
        <is>
          <t>ข้อ 3 (PLE_CC1_Key_Rx20_UBU.md)</t>
        </is>
      </c>
      <c r="O157" s="2" t="n"/>
      <c r="P157" s="2" t="n"/>
    </row>
    <row r="158" ht="13.2" customHeight="1" s="49">
      <c r="A158" s="8" t="inlineStr">
        <is>
          <t>156</t>
        </is>
      </c>
      <c r="B158" s="2" t="inlineStr">
        <is>
          <t>ยา Progestins ใดที่นิยมใช้ใน Progesterone only pills (POPs)</t>
        </is>
      </c>
      <c r="C158" s="2" t="n"/>
      <c r="D158" s="2" t="inlineStr">
        <is>
          <t>Desogestrel</t>
        </is>
      </c>
      <c r="E158" s="2" t="inlineStr">
        <is>
          <t>Norgestrel</t>
        </is>
      </c>
      <c r="F158" s="2" t="inlineStr">
        <is>
          <t>Gestodene</t>
        </is>
      </c>
      <c r="G158" s="2" t="inlineStr">
        <is>
          <t>Norgestimate</t>
        </is>
      </c>
      <c r="H158" s="2" t="inlineStr">
        <is>
          <t>Levonorgestrel</t>
        </is>
      </c>
      <c r="I158" s="8" t="n">
        <v>1</v>
      </c>
      <c r="J158" s="2"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Hormonal replacement</t>
        </is>
      </c>
      <c r="M158" s="2" t="inlineStr">
        <is>
          <t>Clinic</t>
        </is>
      </c>
      <c r="N158" s="2" t="inlineStr">
        <is>
          <t>ข้อ 84 (PLE_CC1_Key_Rx20_UBU.md)</t>
        </is>
      </c>
      <c r="O158" s="2" t="n"/>
      <c r="P158" s="2" t="n"/>
    </row>
    <row r="159" ht="13.2" customHeight="1" s="49">
      <c r="A159" s="8" t="inlineStr">
        <is>
          <t>157</t>
        </is>
      </c>
      <c r="B159" s="2" t="inlineStr">
        <is>
          <t>ยาคุมกำเนิดในข้อใด เหมาะสมที่สุด (โจทย์มีแค่นี้)</t>
        </is>
      </c>
      <c r="C159" s="2" t="n"/>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n">
        <v>5</v>
      </c>
      <c r="J159" s="2" t="inlineStr">
        <is>
          <t>✅ คำตอบที่ถูกต้อง: ข้อ จ. Ethinyl estradiol + Gestodene ในการใช้เป็นยาคุมฉุกเฉิน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n"/>
      <c r="L159" s="2" t="inlineStr">
        <is>
          <t>Oral contraceptive</t>
        </is>
      </c>
      <c r="M159" s="2" t="inlineStr">
        <is>
          <t>Clinic</t>
        </is>
      </c>
      <c r="N159" s="2" t="inlineStr">
        <is>
          <t>ข้อ 85 (PLE_CC1_Key_Rx20_UBU.md)</t>
        </is>
      </c>
      <c r="O159" s="2" t="n"/>
      <c r="P159" s="2" t="n"/>
    </row>
    <row r="160" ht="13.2" customHeight="1" s="49">
      <c r="A160" s="8" t="inlineStr">
        <is>
          <t>158</t>
        </is>
      </c>
      <c r="B160" s="2" t="inlineStr">
        <is>
          <t>โครงสร้างในข้อใดมีฤทธิ์ Estrogenic activity</t>
        </is>
      </c>
      <c r="C160" s="2" t="n"/>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n">
        <v>3</v>
      </c>
      <c r="J160" s="2" t="inlineStr">
        <is>
          <t>✅ คำตอบที่ถูกต้อง: ข้อ ค.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n"/>
      <c r="L160" s="2" t="inlineStr">
        <is>
          <t>Hormonal replacement</t>
        </is>
      </c>
      <c r="M160" s="2" t="inlineStr">
        <is>
          <t>Clinic</t>
        </is>
      </c>
      <c r="N160" s="2" t="inlineStr">
        <is>
          <t>ข้อ 88 (PLE_CC1_Key_Rx20_UBU.md)</t>
        </is>
      </c>
      <c r="O160" s="2" t="n"/>
      <c r="P160" s="2" t="n"/>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Q50"/>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n"/>
      <c r="D3" s="2" t="inlineStr">
        <is>
          <t>Staphylococcus aureus</t>
        </is>
      </c>
      <c r="E3" s="2" t="inlineStr">
        <is>
          <t>Staphylococcus epidermidis</t>
        </is>
      </c>
      <c r="F3" s="2" t="inlineStr">
        <is>
          <t>Streptococcus pneumoniae</t>
        </is>
      </c>
      <c r="G3" s="2" t="inlineStr">
        <is>
          <t>Neisseria gonorrhoeae</t>
        </is>
      </c>
      <c r="H3" s="2" t="inlineStr">
        <is>
          <t>Chlamydia trachomatis</t>
        </is>
      </c>
      <c r="I3" s="8" t="n">
        <v>1</v>
      </c>
      <c r="J3" s="2" t="inlineStr">
        <is>
          <t>✅ คำตอบที่ถูกต้อง: ข้อ ก. Staphylococcus aureus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n"/>
      <c r="L3" s="2" t="inlineStr">
        <is>
          <t>Conjunctivitis</t>
        </is>
      </c>
      <c r="M3" s="2" t="inlineStr">
        <is>
          <t>Clinic</t>
        </is>
      </c>
      <c r="N3" s="2" t="inlineStr">
        <is>
          <t>ข้อ 1 Pharma Plus เล่มม่วง (เฉลยข้อ ก)</t>
        </is>
      </c>
      <c r="O3" s="2" t="n"/>
      <c r="P3" s="2" t="n"/>
    </row>
    <row r="4" ht="13.2" customHeight="1" s="49">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n"/>
      <c r="D4" s="2" t="inlineStr">
        <is>
          <t>Dexamethasone eye drop</t>
        </is>
      </c>
      <c r="E4" s="2" t="inlineStr">
        <is>
          <t>Oxymetazoline eye drop</t>
        </is>
      </c>
      <c r="F4" s="2" t="inlineStr">
        <is>
          <t>Idoxuridine eye drop</t>
        </is>
      </c>
      <c r="G4" s="2" t="inlineStr">
        <is>
          <t>Artificial tear</t>
        </is>
      </c>
      <c r="H4" s="2" t="inlineStr">
        <is>
          <t>Chloramphenicol eye drop</t>
        </is>
      </c>
      <c r="I4" s="8" t="n">
        <v>5</v>
      </c>
      <c r="J4" s="2" t="inlineStr">
        <is>
          <t>✅ คำตอบที่ถูกต้อง: ข้อ จ.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n"/>
      <c r="L4" s="2" t="inlineStr">
        <is>
          <t>Conjunctivitis</t>
        </is>
      </c>
      <c r="M4" s="2" t="inlineStr">
        <is>
          <t>Clinic</t>
        </is>
      </c>
      <c r="N4" s="2" t="inlineStr">
        <is>
          <t>ข้อ 2 Pharma Plus เล่มม่วง (เฉลยข้อ จ)</t>
        </is>
      </c>
      <c r="O4" s="2" t="n"/>
      <c r="P4" s="2" t="n"/>
    </row>
    <row r="5" ht="13.2" customHeight="1" s="49">
      <c r="A5" s="8" t="inlineStr">
        <is>
          <t>3</t>
        </is>
      </c>
      <c r="B5" s="2" t="inlineStr">
        <is>
          <t>กลไกการออกฤทธิ์ของยาในข้อข้างต้น คือ</t>
        </is>
      </c>
      <c r="C5" s="2" t="n"/>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n">
        <v>2</v>
      </c>
      <c r="J5" s="2" t="inlineStr">
        <is>
          <t>✅ คำตอบที่ถูกต้อง: ข้อ ข. ยับยั้งการสร้างโปรตีนของเชื้อ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n"/>
      <c r="L5" s="2" t="inlineStr">
        <is>
          <t>Glaucoma, Cataract</t>
        </is>
      </c>
      <c r="M5" s="2" t="inlineStr">
        <is>
          <t>Clinic</t>
        </is>
      </c>
      <c r="N5" s="2" t="inlineStr">
        <is>
          <t>ข้อ 3 Pharma Plus เล่มม่วง (เฉลยข้อ ข)</t>
        </is>
      </c>
      <c r="O5" s="2" t="n"/>
      <c r="P5" s="2" t="n"/>
    </row>
    <row r="6" ht="13.2" customHeight="1" s="49">
      <c r="A6" s="8" t="inlineStr">
        <is>
          <t>4</t>
        </is>
      </c>
      <c r="B6" s="2" t="inlineStr">
        <is>
          <t>ข้อใดถูกต้องเกี่ยวกับการเก็บยาในข้อข้างต้นหลังจากเปิดใช้แล้ว</t>
        </is>
      </c>
      <c r="C6" s="2" t="n"/>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n">
        <v>4</v>
      </c>
      <c r="J6" s="2" t="inlineStr">
        <is>
          <t>✅ คำตอบที่ถูกต้อง: ข้อ ง. อุณหภูมิ 2-8 c เก็บได้ 4 week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Glaucoma, Cataract</t>
        </is>
      </c>
      <c r="M6" s="2" t="inlineStr">
        <is>
          <t>Clinic</t>
        </is>
      </c>
      <c r="N6" s="2" t="inlineStr">
        <is>
          <t>ข้อ 4 Pharma Plus เล่มม่วง (เฉลยข้อ ง)</t>
        </is>
      </c>
      <c r="O6" s="2" t="n"/>
      <c r="P6" s="2" t="n"/>
    </row>
    <row r="7" ht="13.2" customHeight="1" s="49">
      <c r="A7" s="8" t="inlineStr">
        <is>
          <t>6</t>
        </is>
      </c>
      <c r="B7" s="2" t="inlineStr">
        <is>
          <t>จากอาการข้างต้น ท่านจะเลือกยาตัวใด</t>
        </is>
      </c>
      <c r="C7" s="2" t="n"/>
      <c r="D7" s="2" t="inlineStr">
        <is>
          <t>Prednisolone eye drop</t>
        </is>
      </c>
      <c r="E7" s="2" t="inlineStr">
        <is>
          <t>Chloramphenicol eye drop</t>
        </is>
      </c>
      <c r="F7" s="2" t="inlineStr">
        <is>
          <t>Antazoline eye drop</t>
        </is>
      </c>
      <c r="G7" s="2" t="inlineStr">
        <is>
          <t>Boric acid eye drop</t>
        </is>
      </c>
      <c r="H7" s="2" t="inlineStr">
        <is>
          <t>Hydroxypropyl methylcellulose eye drop</t>
        </is>
      </c>
      <c r="I7" s="8" t="n">
        <v>2</v>
      </c>
      <c r="J7" s="2" t="inlineStr">
        <is>
          <t>✅ คำตอบที่ถูกต้อง: ข้อ ข.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n"/>
      <c r="L7" s="2" t="inlineStr">
        <is>
          <t>Glaucoma, Cataract</t>
        </is>
      </c>
      <c r="M7" s="2" t="inlineStr">
        <is>
          <t>Clinic</t>
        </is>
      </c>
      <c r="N7" s="2" t="inlineStr">
        <is>
          <t>ข้อ 6 Pharma Plus เล่มม่วง (เฉลยข้อ ข)</t>
        </is>
      </c>
      <c r="O7" s="2" t="n"/>
      <c r="P7" s="2" t="n"/>
    </row>
    <row r="8" ht="13.2" customHeight="1" s="49">
      <c r="A8" s="8" t="inlineStr">
        <is>
          <t>7</t>
        </is>
      </c>
      <c r="B8" s="2" t="inlineStr">
        <is>
          <t>กรณีจ่ายยาหยอดตาให้กับผู้ป่วยต้องแนะนำเรื่องต่อไปนี้ ยกเว้น</t>
        </is>
      </c>
      <c r="C8" s="2" t="n"/>
      <c r="D8" s="2" t="inlineStr">
        <is>
          <t>ควรล้างมือให้สะอาดก่อนใช้ยา</t>
        </is>
      </c>
      <c r="E8" s="2" t="inlineStr">
        <is>
          <t>ปรับอุณหภูมิให้เท่าอุณหภูมิร่างกาย</t>
        </is>
      </c>
      <c r="F8" s="2" t="inlineStr">
        <is>
          <t>เก็บยาในถาดใต้ช่องแช่แข็งของตู้เย็น</t>
        </is>
      </c>
      <c r="G8" s="2" t="inlineStr">
        <is>
          <t>หลังจากเปิดใช้ยาแล้ว ใช้ได้ไม่เกิน 1 เดือน</t>
        </is>
      </c>
      <c r="H8" s="2" t="inlineStr">
        <is>
          <t>กรณีที่ใช้ยาป้ายร่วมด้วย ให้ใช้ยาหยอดก่อนป้ายตา</t>
        </is>
      </c>
      <c r="I8" s="8" t="n">
        <v>3</v>
      </c>
      <c r="J8" s="2" t="inlineStr">
        <is>
          <t>✅ คำตอบที่ถูกต้อง: ข้อ ค. เก็บยาในถาดใต้ช่องแช่แข็งของตู้เย็น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n"/>
      <c r="L8" s="2" t="inlineStr">
        <is>
          <t>Glaucoma, Cataract</t>
        </is>
      </c>
      <c r="M8" s="2" t="inlineStr">
        <is>
          <t>Clinic</t>
        </is>
      </c>
      <c r="N8" s="2" t="inlineStr">
        <is>
          <t>ข้อ 7 Pharma Plus เล่มม่วง (เฉลยข้อ ค)</t>
        </is>
      </c>
      <c r="O8" s="2" t="n"/>
      <c r="P8" s="2" t="n"/>
    </row>
    <row r="9" ht="13.2" customHeight="1" s="49">
      <c r="A9" s="8" t="inlineStr">
        <is>
          <t>8</t>
        </is>
      </c>
      <c r="B9" s="2" t="inlineStr">
        <is>
          <t>กรณีใดที่ต้องรีบส่งต่อผู้ป่วยรายนี้ไปโรงพยาบาล</t>
        </is>
      </c>
      <c r="C9" s="2" t="n"/>
      <c r="D9" s="2" t="inlineStr">
        <is>
          <t>ใช้ยาแล้วแสบตา</t>
        </is>
      </c>
      <c r="E9" s="2" t="inlineStr">
        <is>
          <t>ใช้ยาแล้วมีอาการขมที่ลิ้น</t>
        </is>
      </c>
      <c r="F9" s="2" t="inlineStr">
        <is>
          <t>การมองภาพ เห็นภาพซ้อน</t>
        </is>
      </c>
      <c r="G9" s="2" t="inlineStr">
        <is>
          <t>ใช้ยา 1 วันและขี้ตาไม่หายไป</t>
        </is>
      </c>
      <c r="H9" s="2" t="inlineStr">
        <is>
          <t>มีอาการปวดศีรษะร่วมด้วย</t>
        </is>
      </c>
      <c r="I9" s="8" t="n">
        <v>3</v>
      </c>
      <c r="J9" s="2" t="inlineStr">
        <is>
          <t>✅ คำตอบที่ถูกต้อง: ข้อ ค. การมองภาพ เห็นภาพซ้อน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Glaucoma, Cataract</t>
        </is>
      </c>
      <c r="M9" s="2" t="inlineStr">
        <is>
          <t>Clinic</t>
        </is>
      </c>
      <c r="N9" s="2" t="inlineStr">
        <is>
          <t>ข้อ 8 Pharma Plus เล่มม่วง (เฉลยข้อ ค)</t>
        </is>
      </c>
      <c r="O9" s="2" t="n"/>
      <c r="P9" s="2" t="n"/>
    </row>
    <row r="10" ht="13.2" customHeight="1" s="49">
      <c r="A10" s="8" t="inlineStr">
        <is>
          <t>9</t>
        </is>
      </c>
      <c r="B10"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2" t="n"/>
      <c r="D10" s="2" t="inlineStr">
        <is>
          <t>Otitis media</t>
        </is>
      </c>
      <c r="E10" s="2" t="inlineStr">
        <is>
          <t>Tinnitus</t>
        </is>
      </c>
      <c r="F10" s="2" t="inlineStr">
        <is>
          <t>Influenza</t>
        </is>
      </c>
      <c r="G10" s="2" t="inlineStr">
        <is>
          <t>Sinusitis</t>
        </is>
      </c>
      <c r="H10" s="2" t="inlineStr">
        <is>
          <t>Tonsillitis</t>
        </is>
      </c>
      <c r="I10" s="8" t="n">
        <v>1</v>
      </c>
      <c r="J10" s="2" t="inlineStr">
        <is>
          <t>✅ คำตอบที่ถูกต้อง: ข้อ ก. Otitis media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n"/>
      <c r="L10" s="2" t="inlineStr">
        <is>
          <t>Glaucoma, Cataract</t>
        </is>
      </c>
      <c r="M10" s="2" t="inlineStr">
        <is>
          <t>Clinic</t>
        </is>
      </c>
      <c r="N10" s="2" t="inlineStr">
        <is>
          <t>ข้อ 9 Pharma Plus เล่มม่วง (เฉลยข้อ ก)</t>
        </is>
      </c>
      <c r="O10" s="2" t="n"/>
      <c r="P10" s="2" t="n"/>
    </row>
    <row r="11" ht="13.2" customHeight="1" s="49">
      <c r="A11" s="8" t="inlineStr">
        <is>
          <t>10</t>
        </is>
      </c>
      <c r="B11" s="2" t="inlineStr">
        <is>
          <t>อาการที่เกิดขึ้นสามารถเกิดได้จากเชื้อจุลชีพต่อไปนี้ ยกเว้นข้อใด</t>
        </is>
      </c>
      <c r="C11" s="2" t="n"/>
      <c r="D11" s="2" t="inlineStr">
        <is>
          <t>Streptococcus pyogenes</t>
        </is>
      </c>
      <c r="E11" s="2" t="inlineStr">
        <is>
          <t>Streptococcus pneumoniae</t>
        </is>
      </c>
      <c r="F11" s="2" t="inlineStr">
        <is>
          <t>Candida albicans</t>
        </is>
      </c>
      <c r="G11" s="2" t="inlineStr">
        <is>
          <t>Staphylococcus aureus</t>
        </is>
      </c>
      <c r="H11" s="2" t="inlineStr">
        <is>
          <t>Hemophilus influenza</t>
        </is>
      </c>
      <c r="I11" s="8" t="n">
        <v>3</v>
      </c>
      <c r="J11" s="2" t="inlineStr">
        <is>
          <t>✅ คำตอบที่ถูกต้อง: ข้อ ค. Candida albicans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Glaucoma, Cataract</t>
        </is>
      </c>
      <c r="M11" s="2" t="inlineStr">
        <is>
          <t>Clinic</t>
        </is>
      </c>
      <c r="N11" s="2" t="inlineStr">
        <is>
          <t>ข้อ 10 Pharma Plus เล่มม่วง (เฉลยข้อ ค)</t>
        </is>
      </c>
      <c r="O11" s="2" t="n"/>
      <c r="P11" s="2" t="n"/>
    </row>
    <row r="12" ht="13.2" customHeight="1" s="49">
      <c r="A12" s="8" t="inlineStr">
        <is>
          <t>11</t>
        </is>
      </c>
      <c r="B12" s="2" t="inlineStr">
        <is>
          <t>ยาต้านจุลชีพที่ควรเลือกใช้เป็นอันดับแรกสำหรับผู้ป่วยรายนี้คือ</t>
        </is>
      </c>
      <c r="C12" s="2" t="n"/>
      <c r="D12" s="2" t="inlineStr">
        <is>
          <t>Norfloxacin</t>
        </is>
      </c>
      <c r="E12" s="2" t="inlineStr">
        <is>
          <t>Tetracycline</t>
        </is>
      </c>
      <c r="F12" s="2" t="inlineStr">
        <is>
          <t>Amoxicillin</t>
        </is>
      </c>
      <c r="G12" s="2" t="inlineStr">
        <is>
          <t>Chloramphenicol</t>
        </is>
      </c>
      <c r="H12" s="2" t="inlineStr">
        <is>
          <t>Sulfamethoxazole + trimethoprim</t>
        </is>
      </c>
      <c r="I12" s="8" t="n">
        <v>3</v>
      </c>
      <c r="J12" s="2" t="inlineStr">
        <is>
          <t>✅ คำตอบที่ถูกต้อง: ข้อ ค. Amoxicillin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Glaucoma, Cataract</t>
        </is>
      </c>
      <c r="M12" s="2" t="inlineStr">
        <is>
          <t>Clinic</t>
        </is>
      </c>
      <c r="N12" s="2" t="inlineStr">
        <is>
          <t>ข้อ 11 Pharma Plus เล่มม่วง (เฉลยข้อ ค)</t>
        </is>
      </c>
      <c r="O12" s="2" t="n"/>
      <c r="P12" s="2" t="n"/>
    </row>
    <row r="13" ht="13.2" customHeight="1" s="49">
      <c r="A13" s="8" t="inlineStr">
        <is>
          <t>12</t>
        </is>
      </c>
      <c r="B13" s="2" t="inlineStr">
        <is>
          <t>ข้อใดผิดเกี่ยวกับยาที่เลือกใช้ในข้อข้างต้น</t>
        </is>
      </c>
      <c r="C13" s="2" t="n"/>
      <c r="D13" s="2" t="inlineStr">
        <is>
          <t>มีฤทธิ์เป็น bacteriostatic</t>
        </is>
      </c>
      <c r="E13" s="2" t="inlineStr">
        <is>
          <t>หากเกิดการแพ้จะพบผื่นแพ้แบบ erythema multiforme</t>
        </is>
      </c>
      <c r="F13" s="2" t="inlineStr">
        <is>
          <t>กลไกการดื้อยาที่สำคัญคือเชื้อสร้าง beta-lactamase มาทำลายยา</t>
        </is>
      </c>
      <c r="G13" s="2" t="inlineStr">
        <is>
          <t>โดยทั่วไปกลุ่มนี้ออกฤทธิ์ต่อแบคทีเรียแกรมบวกได้ดีกว่าแบคทีเรียแกรมลบ</t>
        </is>
      </c>
      <c r="H13" s="2" t="inlineStr">
        <is>
          <t>ได้รับยาในขนาดสูง (toxic dose) ทำให้เกิด neuromuscular hypersensitivity</t>
        </is>
      </c>
      <c r="I13" s="8" t="n">
        <v>1</v>
      </c>
      <c r="J13" s="2" t="inlineStr">
        <is>
          <t>✅ คำตอบที่ถูกต้อง: ข้อ ก. มีฤทธิ์เป็น bacteriostatic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Glaucoma, Cataract</t>
        </is>
      </c>
      <c r="M13" s="2" t="inlineStr">
        <is>
          <t>Clinic</t>
        </is>
      </c>
      <c r="N13" s="2" t="inlineStr">
        <is>
          <t>ข้อ 12 Pharma Plus เล่มม่วง (เฉลยข้อ ก ข จ)</t>
        </is>
      </c>
      <c r="O13" s="2" t="n"/>
      <c r="P13" s="2" t="n"/>
    </row>
    <row r="14" ht="13.2" customHeight="1" s="49">
      <c r="A14" s="8" t="inlineStr">
        <is>
          <t>13</t>
        </is>
      </c>
      <c r="B14"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2" t="n"/>
      <c r="D14" s="2" t="inlineStr">
        <is>
          <t>รับประทานยาครั้งละ 1/4 ช้อนชา วันละ 4 ครั้ง</t>
        </is>
      </c>
      <c r="E14" s="2" t="inlineStr">
        <is>
          <t>รับประทานยาครั้งละ 1/2 ช้อนชา วันละ 3 ครั้ง</t>
        </is>
      </c>
      <c r="F14" s="2" t="inlineStr">
        <is>
          <t>รับประทานยาครั้งละ 3/4 ช้อนชา วันละ 3 ครั้ง</t>
        </is>
      </c>
      <c r="G14" s="2" t="inlineStr">
        <is>
          <t>รับประทานยาครั้งละ 1 ช้อนชา วันละ 3 ครั้ง</t>
        </is>
      </c>
      <c r="H14" s="2" t="inlineStr">
        <is>
          <t>รับประทานยาครั้งละ 1 ช้อนชา วันละ 4 ครั้ง</t>
        </is>
      </c>
      <c r="I14" s="8" t="n">
        <v>2</v>
      </c>
      <c r="J14" s="2" t="inlineStr">
        <is>
          <t>✅ คำตอบที่ถูกต้อง: ข้อ ข. รับประทานยาครั้งละ 1/2 ช้อนชา วันละ 3 ครั้ง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Glaucoma, Cataract</t>
        </is>
      </c>
      <c r="M14" s="2" t="inlineStr">
        <is>
          <t>Clinic</t>
        </is>
      </c>
      <c r="N14" s="2" t="inlineStr">
        <is>
          <t>ข้อ 13 Pharma Plus เล่มม่วง (เฉลยข้อ ข)</t>
        </is>
      </c>
      <c r="O14" s="2" t="n"/>
      <c r="P14" s="2" t="n"/>
    </row>
    <row r="15" ht="13.2" customHeight="1" s="49">
      <c r="A15" s="8" t="inlineStr">
        <is>
          <t>14</t>
        </is>
      </c>
      <c r="B15"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2" t="n"/>
      <c r="D15" s="2" t="inlineStr">
        <is>
          <t>Blepharitis</t>
        </is>
      </c>
      <c r="E15" s="2" t="inlineStr">
        <is>
          <t>Hordeolum</t>
        </is>
      </c>
      <c r="F15" s="2" t="inlineStr">
        <is>
          <t>Glaucoma</t>
        </is>
      </c>
      <c r="G15" s="2" t="inlineStr">
        <is>
          <t>Bacterial conjunctivitis</t>
        </is>
      </c>
      <c r="H15" s="2" t="inlineStr">
        <is>
          <t>Allergic conjunctivitis</t>
        </is>
      </c>
      <c r="I15" s="8" t="n">
        <v>5</v>
      </c>
      <c r="J15" s="2" t="inlineStr">
        <is>
          <t>✅ คำตอบที่ถูกต้อง: ข้อ จ. Allergic conjunctivitis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Conjunctivitis</t>
        </is>
      </c>
      <c r="M15" s="2" t="inlineStr">
        <is>
          <t>Clinic</t>
        </is>
      </c>
      <c r="N15" s="2" t="inlineStr">
        <is>
          <t>ข้อ 14 Pharma Plus เล่มม่วง (เฉลยข้อ จ)</t>
        </is>
      </c>
      <c r="O15" s="2" t="n"/>
      <c r="P15" s="2" t="n"/>
    </row>
    <row r="16" ht="13.2" customHeight="1" s="49">
      <c r="A16" s="8" t="inlineStr">
        <is>
          <t>15</t>
        </is>
      </c>
      <c r="B16"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2" t="n"/>
      <c r="D16" s="2" t="inlineStr">
        <is>
          <t>ใส่ contact lens ตามปกติแล้วหยอดตา</t>
        </is>
      </c>
      <c r="E16" s="2" t="inlineStr">
        <is>
          <t>ใส่ contact lens ให้น้อยลง เช่น วันเว้นวัน</t>
        </is>
      </c>
      <c r="F16" s="2" t="inlineStr">
        <is>
          <t>หากจำเป็นต้องหยอดตา ให้หยอดตาก่อนใส่ contact lens 1-2 นาที</t>
        </is>
      </c>
      <c r="G16" s="2" t="inlineStr">
        <is>
          <t>หากจำเป็นต้องหยอดตา ให้ใส่ contact lens ก่อนหยอดตา</t>
        </is>
      </c>
      <c r="H16" s="2" t="inlineStr">
        <is>
          <t>งดใส่ contact lens ในช่วงที่มีอาการ</t>
        </is>
      </c>
      <c r="I16" s="8" t="n">
        <v>5</v>
      </c>
      <c r="J16" s="2" t="inlineStr">
        <is>
          <t>✅ คำตอบที่ถูกต้อง: ข้อ จ. งดใส่ contact lens ในช่วงที่มีอาการ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n"/>
      <c r="L16" s="2" t="inlineStr">
        <is>
          <t>Conjunctivitis</t>
        </is>
      </c>
      <c r="M16" s="2" t="inlineStr">
        <is>
          <t>Clinic</t>
        </is>
      </c>
      <c r="N16" s="2" t="inlineStr">
        <is>
          <t>ข้อ 15 Pharma Plus เล่มม่วง (เฉลยข้อ จ)</t>
        </is>
      </c>
      <c r="O16" s="2" t="n"/>
      <c r="P16" s="2" t="n"/>
    </row>
    <row r="17" ht="13.2" customHeight="1" s="49">
      <c r="A17" s="8" t="inlineStr">
        <is>
          <t>16</t>
        </is>
      </c>
      <c r="B17" s="2" t="inlineStr">
        <is>
          <t>ข้อใดไม่ใช่ ophthalmic decongestant</t>
        </is>
      </c>
      <c r="C17" s="2" t="n"/>
      <c r="D17" s="2" t="inlineStr">
        <is>
          <t>Boric acid</t>
        </is>
      </c>
      <c r="E17" s="2" t="inlineStr">
        <is>
          <t>Phenylephrine</t>
        </is>
      </c>
      <c r="F17" s="2" t="inlineStr">
        <is>
          <t>Oxymetazoline</t>
        </is>
      </c>
      <c r="G17" s="2" t="inlineStr">
        <is>
          <t>Naphazoline</t>
        </is>
      </c>
      <c r="H17" s="2" t="inlineStr">
        <is>
          <t>Tetrahydrozoline</t>
        </is>
      </c>
      <c r="I17" s="8" t="n">
        <v>1</v>
      </c>
      <c r="J17" s="2" t="inlineStr">
        <is>
          <t>✅ คำตอบที่ถูกต้อง: ข้อ ก. Boric acid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n"/>
      <c r="L17" s="2" t="inlineStr">
        <is>
          <t>Glaucoma, Cataract</t>
        </is>
      </c>
      <c r="M17" s="2" t="inlineStr">
        <is>
          <t>Clinic</t>
        </is>
      </c>
      <c r="N17" s="2" t="inlineStr">
        <is>
          <t>ข้อ 16 Pharma Plus เล่มม่วง (เฉลยข้อ ก)</t>
        </is>
      </c>
      <c r="O17" s="2" t="n"/>
      <c r="P17" s="2" t="n"/>
    </row>
    <row r="18" ht="13.2" customHeight="1" s="49">
      <c r="A18" s="8" t="inlineStr">
        <is>
          <t>17</t>
        </is>
      </c>
      <c r="B18" s="2" t="inlineStr">
        <is>
          <t>กรณีที่ผู้ป่วยเป็นตาแดงจากการติดเชื้อ เชื้อในข้อใดเป็นสาเหตุที่พบได้บ่อย</t>
        </is>
      </c>
      <c r="C18" s="2" t="n"/>
      <c r="D18" s="2" t="inlineStr">
        <is>
          <t>Escherichia coli</t>
        </is>
      </c>
      <c r="E18" s="2" t="inlineStr">
        <is>
          <t>Staphylococcus aureus</t>
        </is>
      </c>
      <c r="F18" s="2" t="inlineStr">
        <is>
          <t>Acinetobacter spp.</t>
        </is>
      </c>
      <c r="G18" s="2" t="inlineStr">
        <is>
          <t>Neisseria gonorrhoeae</t>
        </is>
      </c>
      <c r="H18" s="2" t="inlineStr">
        <is>
          <t>Buekholderia pseudomallei</t>
        </is>
      </c>
      <c r="I18" s="8" t="n">
        <v>2</v>
      </c>
      <c r="J18"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n"/>
      <c r="L18" s="2" t="inlineStr">
        <is>
          <t>Conjunctivitis</t>
        </is>
      </c>
      <c r="M18" s="2" t="inlineStr">
        <is>
          <t>Clinic</t>
        </is>
      </c>
      <c r="N18" s="2" t="inlineStr">
        <is>
          <t>ข้อ 17 Pharma Plus เล่มม่วง (เฉลยข้อ ข)</t>
        </is>
      </c>
      <c r="O18" s="2" t="n"/>
      <c r="P18" s="2" t="n"/>
    </row>
    <row r="19" ht="13.2" customHeight="1" s="49">
      <c r="A19" s="8" t="inlineStr">
        <is>
          <t>18</t>
        </is>
      </c>
      <c r="B19"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2" t="n"/>
      <c r="D19" s="2" t="inlineStr">
        <is>
          <t>โรคต้อกระจก</t>
        </is>
      </c>
      <c r="E19" s="2" t="inlineStr">
        <is>
          <t>โรคตาแดง</t>
        </is>
      </c>
      <c r="F19" s="2" t="inlineStr">
        <is>
          <t>โรคต้อเนื้อ</t>
        </is>
      </c>
      <c r="G19" s="2" t="inlineStr">
        <is>
          <t>โรคต้อกุ้งยิง</t>
        </is>
      </c>
      <c r="H19" s="2" t="inlineStr">
        <is>
          <t>โรคต้อหิน</t>
        </is>
      </c>
      <c r="I19" s="8" t="n">
        <v>5</v>
      </c>
      <c r="J19" s="2" t="inlineStr">
        <is>
          <t>✅ คำตอบที่ถูกต้อง: ข้อ จ. โรคต้อหิน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n"/>
      <c r="L19" s="2" t="inlineStr">
        <is>
          <t>Glaucoma, Cataract</t>
        </is>
      </c>
      <c r="M19" s="2" t="inlineStr">
        <is>
          <t>Clinic</t>
        </is>
      </c>
      <c r="N19" s="2" t="inlineStr">
        <is>
          <t>ข้อ 18 Pharma Plus เล่มม่วง (เฉลยข้อ จ)</t>
        </is>
      </c>
      <c r="O19" s="2" t="n"/>
      <c r="P19" s="2" t="n"/>
    </row>
    <row r="20" ht="13.2" customHeight="1" s="49">
      <c r="A20" s="8" t="inlineStr">
        <is>
          <t>19</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0" s="2" t="n"/>
      <c r="D20" s="2" t="inlineStr">
        <is>
          <t>เกิดจากความดันโลหิตสูงกว่าปกติ</t>
        </is>
      </c>
      <c r="E20" s="2" t="inlineStr">
        <is>
          <t>[NEED_REVIEW]</t>
        </is>
      </c>
      <c r="F20" s="2" t="inlineStr">
        <is>
          <t>หากไม่รับการรักษาจะทำให้เกิดตาบอดได้</t>
        </is>
      </c>
      <c r="G20" s="2" t="inlineStr">
        <is>
          <t>การรักษาสามารถใช้ยาหยอดตา atropine เพื่อควบคุมอาการได้</t>
        </is>
      </c>
      <c r="H20" s="2" t="inlineStr">
        <is>
          <t>แพทย์จะพิจารณารักษาตาอีกข้าง (ในกรณีที่เป็นตาข้างเดียว) เฉียบพลันในอนาคตได้</t>
        </is>
      </c>
      <c r="I20" s="8" t="n">
        <v>1</v>
      </c>
      <c r="J20" s="2" t="inlineStr">
        <is>
          <t>✅ คำตอบที่ถูกต้อง: ข้อ ก. เกิดจากความดันโลหิตสูงกว่าปกติ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สามารถพบได้ในผู้ที่มีการใช้ steroid เป็นประจำ ไม่ตรงกับข้อบ่งใช้หรือกลไกการออกฤทธิ์ที่ถูกต้องตาม AAO Preferred Practice Pattern / Thai Ophthalmological Society Guidelines
• ข้อ ค. (หากไม่รับการรักษาจะทำให้เกิดตาบอดได้): หากไม่รับการรักษาจะทำให้เกิดตาบอดได้ ไม่ตรงกับข้อบ่งใช้หรือกลไกการออกฤทธิ์ที่ถูกต้องตาม AAO Preferred Practice Pattern / Thai Ophthalmological Society Guidelines
• ข้อ ง. (การรักษาสามารถใช้ยาหยอดตา atropine เพื่อควบคุมอาการได้): การรักษาสามารถใช้ยาหยอดตา atropine เพื่อควบคุมอาการได้ ไม่ตรงกับข้อบ่งใช้หรือกลไกการออกฤทธิ์ที่ถูกต้องตาม AAO Preferred Practice Pattern / Thai Ophthalmological Society Guidelines
• ข้อ จ. (แพทย์จะพิจารณารักษาตาอีกข้าง (ในกรณีที่เป็นตาข้างเดียว) เฉียบพลันในอนาคตได้): แพทย์จะพิจารณารักษาตาอีกข้าง (ในกรณีที่เป็นตาข้างเดียว) เฉียบพลันในอนาคตได้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Glaucoma, Cataract</t>
        </is>
      </c>
      <c r="M20" s="2" t="inlineStr">
        <is>
          <t>Clinic</t>
        </is>
      </c>
      <c r="N20" s="2" t="inlineStr">
        <is>
          <t>ข้อ 19 Pharma Plus เล่มม่วง (เฉลยข้อ ก ง)</t>
        </is>
      </c>
      <c r="O20" s="2" t="n"/>
      <c r="P20" s="2" t="n"/>
    </row>
    <row r="21" ht="13.2" customHeight="1" s="49">
      <c r="A21" s="8" t="inlineStr">
        <is>
          <t>20</t>
        </is>
      </c>
      <c r="B21" s="2" t="inlineStr">
        <is>
          <t>สารชนิดใดที่สามารถใช้รักษาได้โดยมีฤทธิ์ลด aqueous humor ภายในลูกตา</t>
        </is>
      </c>
      <c r="C21" s="2" t="n"/>
      <c r="D21" s="2" t="inlineStr">
        <is>
          <t>Timolol</t>
        </is>
      </c>
      <c r="E21" s="2" t="inlineStr">
        <is>
          <t>Pilocarpine</t>
        </is>
      </c>
      <c r="F21" s="2" t="inlineStr">
        <is>
          <t>Mannitol</t>
        </is>
      </c>
      <c r="G21" s="2" t="inlineStr">
        <is>
          <t>Thiazide</t>
        </is>
      </c>
      <c r="H21" s="2" t="inlineStr">
        <is>
          <t>Carbachol</t>
        </is>
      </c>
      <c r="I21" s="8" t="n">
        <v>1</v>
      </c>
      <c r="J21" s="2"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n"/>
      <c r="L21" s="2" t="inlineStr">
        <is>
          <t>Glaucoma, Cataract</t>
        </is>
      </c>
      <c r="M21" s="2" t="inlineStr">
        <is>
          <t>Clinic</t>
        </is>
      </c>
      <c r="N21" s="2" t="inlineStr">
        <is>
          <t>ข้อ 20 Pharma Plus เล่มม่วง (เฉลยข้อ ก)</t>
        </is>
      </c>
      <c r="O21" s="2" t="n"/>
      <c r="P21" s="2" t="n"/>
    </row>
    <row r="22" ht="13.2" customHeight="1" s="49">
      <c r="A22" s="8" t="inlineStr">
        <is>
          <t>21</t>
        </is>
      </c>
      <c r="B22" s="2" t="inlineStr">
        <is>
          <t>ข้อใดเป็นคำแนะนำการใช้ยาตาที่ไม่ถูกต้อง</t>
        </is>
      </c>
      <c r="C22" s="2" t="n"/>
      <c r="D22" s="2" t="inlineStr">
        <is>
          <t>ล้างมือให้สะอาดก่อนและหลังหยอดตา</t>
        </is>
      </c>
      <c r="E22" s="2" t="inlineStr">
        <is>
          <t>เอนตัวไปข้างหน้าเล็กน้อย</t>
        </is>
      </c>
      <c r="F22" s="2" t="inlineStr">
        <is>
          <t>ดึงหนังตาล่างออกเป็นกระพุ้ง</t>
        </is>
      </c>
      <c r="G22" s="2" t="inlineStr">
        <is>
          <t>เมื่อหยอดยาเสร็จ กดที่หัวตาเบาๆ 2-3 นาที เพื่อมีให้ยาไหลลงในท่อน้ำตา</t>
        </is>
      </c>
      <c r="H22" s="2" t="inlineStr">
        <is>
          <t>หากต้องหยอดยาตา 2 ชนิด ให้หยอดห่างกัน 5 นาที</t>
        </is>
      </c>
      <c r="I22" s="8" t="n">
        <v>2</v>
      </c>
      <c r="J22" s="2" t="inlineStr">
        <is>
          <t>✅ คำตอบที่ถูกต้อง: ข้อ ข. เอนตัวไปข้างหน้าเล็กน้อย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n"/>
      <c r="L22" s="2" t="inlineStr">
        <is>
          <t>Glaucoma, Cataract</t>
        </is>
      </c>
      <c r="M22" s="2" t="inlineStr">
        <is>
          <t>Clinic</t>
        </is>
      </c>
      <c r="N22" s="2" t="inlineStr">
        <is>
          <t>ข้อ 21 Pharma Plus เล่มม่วง (เฉลยข้อ ข)</t>
        </is>
      </c>
      <c r="O22" s="2" t="n"/>
      <c r="P22" s="2" t="n"/>
    </row>
    <row r="23" ht="13.2" customHeight="1" s="49">
      <c r="A23" s="8" t="inlineStr">
        <is>
          <t>22</t>
        </is>
      </c>
      <c r="B23" s="2" t="inlineStr">
        <is>
          <t>ยาชนิดใดต่อไปนี้ไม่มีข้อห้ามใช้ หรือข้อควรระวังในผู้ป่วยโรคต้อหิน</t>
        </is>
      </c>
      <c r="C23" s="2" t="n"/>
      <c r="D23" s="2" t="inlineStr">
        <is>
          <t>0.1% Diclofenac ED.</t>
        </is>
      </c>
      <c r="E23" s="2" t="inlineStr">
        <is>
          <t>0.1% Fluorometholone ED</t>
        </is>
      </c>
      <c r="F23" s="2" t="inlineStr">
        <is>
          <t>0.1% Dexamethasone ED</t>
        </is>
      </c>
      <c r="G23" s="2" t="inlineStr">
        <is>
          <t>0.5% Atropine ED</t>
        </is>
      </c>
      <c r="H23" s="2" t="inlineStr">
        <is>
          <t>0.05% Naphazoline ED</t>
        </is>
      </c>
      <c r="I23" s="8" t="n">
        <v>1</v>
      </c>
      <c r="J23" s="2" t="inlineStr">
        <is>
          <t>✅ คำตอบที่ถูกต้อง: ข้อ ก. 0.1% Diclofenac ED.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2" t="n"/>
      <c r="L23" s="2" t="inlineStr">
        <is>
          <t>Glaucoma, Cataract</t>
        </is>
      </c>
      <c r="M23" s="2" t="inlineStr">
        <is>
          <t>Clinic</t>
        </is>
      </c>
      <c r="N23" s="2" t="inlineStr">
        <is>
          <t>ข้อ 22 Pharma Plus เล่มม่วง (เฉลยข้อ ก จ)</t>
        </is>
      </c>
      <c r="O23" s="2" t="n"/>
      <c r="P23" s="2" t="n"/>
    </row>
    <row r="24" ht="13.2" customHeight="1" s="49">
      <c r="A24" s="8" t="inlineStr">
        <is>
          <t>23</t>
        </is>
      </c>
      <c r="B24" s="2" t="inlineStr">
        <is>
          <t>ข้อใดคือเสียของการใช้ dexamethasone eye drops เป็นเวลานาน Zero ↓ Ifname first order kinetic first T90 % = % Te , shelf-life &amp;85</t>
        </is>
      </c>
      <c r="C24" s="2" t="n"/>
      <c r="D24" s="2" t="inlineStr">
        <is>
          <t>Eye irritation</t>
        </is>
      </c>
      <c r="E24" s="2" t="inlineStr">
        <is>
          <t>Cataract</t>
        </is>
      </c>
      <c r="F24" s="2" t="inlineStr">
        <is>
          <t>Decrease intraocular pressure</t>
        </is>
      </c>
      <c r="G24" s="2" t="inlineStr">
        <is>
          <t>Eyelash lengthener</t>
        </is>
      </c>
      <c r="H24" s="2" t="inlineStr">
        <is>
          <t>Retinitis pigmentosa</t>
        </is>
      </c>
      <c r="I24" s="8" t="n">
        <v>1</v>
      </c>
      <c r="J24" s="2" t="inlineStr">
        <is>
          <t>✅ คำตอบที่ถูกต้อง: ข้อ ก. Eye irritation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n"/>
      <c r="L24" s="2" t="inlineStr">
        <is>
          <t>Glaucoma, Cataract</t>
        </is>
      </c>
      <c r="M24" s="2" t="inlineStr">
        <is>
          <t>Clinic</t>
        </is>
      </c>
      <c r="N24" s="2" t="inlineStr">
        <is>
          <t>ข้อ 16 (PLE_CC1_2562_Key.md)</t>
        </is>
      </c>
      <c r="O24" s="2" t="n"/>
      <c r="P24" s="2" t="n"/>
    </row>
    <row r="25" ht="13.2" customHeight="1" s="49">
      <c r="A25" s="8" t="inlineStr">
        <is>
          <t>24</t>
        </is>
      </c>
      <c r="B25" s="2" t="inlineStr">
        <is>
          <t>ในปัจจุบันยาชนิดใกที่ช่วยรักษาอาการของต้อหินได้ครบทุกกลไกของการเกิดโรค</t>
        </is>
      </c>
      <c r="C25" s="2" t="n"/>
      <c r="D25" s="2" t="inlineStr">
        <is>
          <t>Timolol</t>
        </is>
      </c>
      <c r="E25" s="2" t="inlineStr">
        <is>
          <t>Latanoprost</t>
        </is>
      </c>
      <c r="F25" s="2" t="inlineStr">
        <is>
          <t>Acetazolamide</t>
        </is>
      </c>
      <c r="G25" s="2" t="inlineStr">
        <is>
          <t>Apraclonidine</t>
        </is>
      </c>
      <c r="H25" s="2" t="inlineStr">
        <is>
          <t>Pilocarpine</t>
        </is>
      </c>
      <c r="I25" s="8" t="n">
        <v>1</v>
      </c>
      <c r="J25" s="2"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Glaucoma, Cataract</t>
        </is>
      </c>
      <c r="M25" s="2" t="inlineStr">
        <is>
          <t>Clinic</t>
        </is>
      </c>
      <c r="N25" s="2" t="inlineStr">
        <is>
          <t>ข้อ 75 (Pharmtutor_2024_Set2.md)</t>
        </is>
      </c>
      <c r="O25" s="2" t="n"/>
      <c r="P25" s="2" t="n"/>
    </row>
    <row r="26" ht="13.2" customHeight="1" s="49">
      <c r="A26" s="8" t="inlineStr">
        <is>
          <t>25</t>
        </is>
      </c>
      <c r="B26"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2" t="n"/>
      <c r="D26" s="2" t="inlineStr">
        <is>
          <t>ยาปลอม</t>
        </is>
      </c>
      <c r="E26" s="2" t="inlineStr">
        <is>
          <t>ยาเสื่อมคุณภาพ</t>
        </is>
      </c>
      <c r="F26" s="2" t="inlineStr">
        <is>
          <t>ยาผิดมาตรฐาน</t>
        </is>
      </c>
      <c r="G26" s="2" t="inlineStr">
        <is>
          <t>ยาเทียม</t>
        </is>
      </c>
      <c r="H26" s="2" t="inlineStr">
        <is>
          <t>ยาแปรสภาพ ตะลุยโจทย์เภสัชจุฬาฯ สอบผ่าน 100%</t>
        </is>
      </c>
      <c r="I26" s="8" t="n">
        <v>1</v>
      </c>
      <c r="J26" s="2" t="inlineStr">
        <is>
          <t>✅ คำตอบที่ถูกต้อง: ข้อ ก. ยาปลอม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n"/>
      <c r="L26" s="2" t="inlineStr">
        <is>
          <t>Glaucoma, Cataract</t>
        </is>
      </c>
      <c r="M26" s="2" t="inlineStr">
        <is>
          <t>Clinic</t>
        </is>
      </c>
      <c r="N26" s="2" t="inlineStr">
        <is>
          <t>ข้อ 3 (LAW-CU-71.md)</t>
        </is>
      </c>
      <c r="O26" s="2" t="n"/>
      <c r="P26" s="2" t="n"/>
    </row>
    <row r="27" ht="13.2" customHeight="1" s="49">
      <c r="A27" s="8" t="inlineStr">
        <is>
          <t>26</t>
        </is>
      </c>
      <c r="B27" s="2" t="inlineStr">
        <is>
          <t>Sodium starch glycolate เป็นสารช่วยแตกตัว Case 4: Conjunctivitis</t>
        </is>
      </c>
      <c r="C27" s="2" t="n"/>
      <c r="D27" s="2" t="inlineStr">
        <is>
          <t>Prednisolone acetate 1% eye drops</t>
        </is>
      </c>
      <c r="E27" s="2" t="inlineStr">
        <is>
          <t>Acetazolamide 250 mg BID</t>
        </is>
      </c>
      <c r="F27" s="2" t="inlineStr">
        <is>
          <t>Timolol 0.5% eye drops 1 drop BID</t>
        </is>
      </c>
      <c r="G27" s="2" t="inlineStr">
        <is>
          <t>Latanoprost 0.005% eye drops 1 drop HS</t>
        </is>
      </c>
      <c r="H27" s="2" t="inlineStr">
        <is>
          <t>Brimonidine 0.2% eye drops 1 drop BID</t>
        </is>
      </c>
      <c r="I27" s="8" t="n">
        <v>1</v>
      </c>
      <c r="J2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2" t="n"/>
      <c r="L27" s="2" t="inlineStr">
        <is>
          <t>Conjunctivitis</t>
        </is>
      </c>
      <c r="M27" s="2" t="inlineStr">
        <is>
          <t>Clinic</t>
        </is>
      </c>
      <c r="N27" s="2" t="inlineStr">
        <is>
          <t>ข้อ 1 (PLE_CC1_2555 Day 2.md)</t>
        </is>
      </c>
      <c r="O27" s="2" t="n"/>
      <c r="P27" s="2" t="n"/>
    </row>
    <row r="28" ht="13.2" customHeight="1" s="49">
      <c r="A28" s="8" t="inlineStr">
        <is>
          <t>27</t>
        </is>
      </c>
      <c r="B2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2" t="n"/>
      <c r="D28" s="2" t="inlineStr">
        <is>
          <t>Latanoprost 0.005% eye drops 1 drop HS</t>
        </is>
      </c>
      <c r="E28" s="2" t="inlineStr">
        <is>
          <t>Brimonidine 0.2% eye drops 1 drop BID</t>
        </is>
      </c>
      <c r="F28" s="2" t="inlineStr">
        <is>
          <t>Dorzolamide 2% eye drops 1 drop BID</t>
        </is>
      </c>
      <c r="G28" s="2" t="inlineStr">
        <is>
          <t>Tobramycin 0.3% eye drops 1 drop QID</t>
        </is>
      </c>
      <c r="H28" s="2" t="inlineStr">
        <is>
          <t>Chloramphenicol 0.5% eye drops 1 drop QID</t>
        </is>
      </c>
      <c r="I28" s="8" t="n">
        <v>1</v>
      </c>
      <c r="J2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2" t="n"/>
      <c r="L28" s="2" t="inlineStr">
        <is>
          <t>Conjunctivitis</t>
        </is>
      </c>
      <c r="M28" s="2" t="inlineStr">
        <is>
          <t>Clinic</t>
        </is>
      </c>
      <c r="N28" s="2" t="inlineStr">
        <is>
          <t>ข้อ 1 (PLE_CC1_2555 Day 2.md)</t>
        </is>
      </c>
      <c r="O28" s="2" t="n"/>
      <c r="P28" s="2" t="n"/>
    </row>
    <row r="29" ht="13.2" customHeight="1" s="49">
      <c r="A29" s="8" t="inlineStr">
        <is>
          <t>28</t>
        </is>
      </c>
      <c r="B29" s="2" t="inlineStr">
        <is>
          <t>เก็บยาหยอดตาไว้ที่อุณหภูมิห้องปกติ ให้แสงสว่างส่องถึง</t>
        </is>
      </c>
      <c r="C29" s="2" t="n"/>
      <c r="D29" s="2" t="inlineStr">
        <is>
          <t>Tobramycin 0.3% eye drops 1 drop QID</t>
        </is>
      </c>
      <c r="E29" s="2" t="inlineStr">
        <is>
          <t>Chloramphenicol 0.5% eye drops 1 drop QID</t>
        </is>
      </c>
      <c r="F29" s="2" t="inlineStr">
        <is>
          <t>Artificial tears 1 drop QID</t>
        </is>
      </c>
      <c r="G29" s="2" t="inlineStr">
        <is>
          <t>Antazoline/Tetrahydrozoline eye drops 1 drop TID</t>
        </is>
      </c>
      <c r="H29" s="2" t="inlineStr">
        <is>
          <t>Prednisolone acetate 1% eye drops</t>
        </is>
      </c>
      <c r="I29" s="8" t="n">
        <v>1</v>
      </c>
      <c r="J29" s="2"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n"/>
      <c r="L29" s="2" t="inlineStr">
        <is>
          <t>Glaucoma, Cataract</t>
        </is>
      </c>
      <c r="M29" s="2" t="inlineStr">
        <is>
          <t>Clinic</t>
        </is>
      </c>
      <c r="N29" s="2" t="inlineStr">
        <is>
          <t>ข้อ 1 (PLE_CC1_2555 Day 2.md)</t>
        </is>
      </c>
      <c r="O29" s="2" t="n"/>
      <c r="P29" s="2" t="n"/>
    </row>
    <row r="30" ht="13.2" customHeight="1" s="49">
      <c r="A30" s="8" t="inlineStr">
        <is>
          <t>29</t>
        </is>
      </c>
      <c r="B30" s="2" t="inlineStr">
        <is>
          <t>เมื่อหยอดตาเสร็จแล้ว หลับตาสักครู่ และไม่ควรใช้ยาร่วมกับผู้อื่น</t>
        </is>
      </c>
      <c r="C30" s="2" t="n"/>
      <c r="D30" s="2" t="inlineStr">
        <is>
          <t>Antazoline/Tetrahydrozoline eye drops 1 drop TID</t>
        </is>
      </c>
      <c r="E30" s="2" t="inlineStr">
        <is>
          <t>Prednisolone acetate 1% eye drops</t>
        </is>
      </c>
      <c r="F30" s="2" t="inlineStr">
        <is>
          <t>Acetazolamide 250 mg BID</t>
        </is>
      </c>
      <c r="G30" s="2" t="inlineStr">
        <is>
          <t>Timolol 0.5% eye drops 1 drop BID</t>
        </is>
      </c>
      <c r="H30" s="2" t="inlineStr">
        <is>
          <t>Latanoprost 0.005% eye drops 1 drop HS</t>
        </is>
      </c>
      <c r="I30" s="8" t="n">
        <v>1</v>
      </c>
      <c r="J30" s="2" t="inlineStr">
        <is>
          <t>✅ คำตอบที่ถูกต้อง: ข้อ ก. Antazoline/Tetrahydrozoline eye drops 1 drop TID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n"/>
      <c r="L30" s="2" t="inlineStr">
        <is>
          <t>Glaucoma, Cataract</t>
        </is>
      </c>
      <c r="M30" s="2" t="inlineStr">
        <is>
          <t>Clinic</t>
        </is>
      </c>
      <c r="N30" s="2" t="inlineStr">
        <is>
          <t>ข้อ 2 (PLE_CC1_2555 Day 2.md)</t>
        </is>
      </c>
      <c r="O30" s="2" t="n"/>
      <c r="P30" s="2" t="n"/>
    </row>
    <row r="31" ht="13.2" customHeight="1" s="49">
      <c r="A31" s="8" t="inlineStr">
        <is>
          <t>30</t>
        </is>
      </c>
      <c r="B31" s="2" t="inlineStr">
        <is>
          <t>หากลืมหยอดตา สามารถหยอดพร้อมกัน 2 หยดในครั้งถัดไปได้</t>
        </is>
      </c>
      <c r="C31" s="2" t="n"/>
      <c r="D31" s="2" t="inlineStr">
        <is>
          <t>Timolol 0.5% eye drops 1 drop BID</t>
        </is>
      </c>
      <c r="E31" s="2" t="inlineStr">
        <is>
          <t>Latanoprost 0.005% eye drops 1 drop HS</t>
        </is>
      </c>
      <c r="F31" s="2" t="inlineStr">
        <is>
          <t>Brimonidine 0.2% eye drops 1 drop BID</t>
        </is>
      </c>
      <c r="G31" s="2" t="inlineStr">
        <is>
          <t>Dorzolamide 2% eye drops 1 drop BID</t>
        </is>
      </c>
      <c r="H31" s="2" t="inlineStr">
        <is>
          <t>Tobramycin 0.3% eye drops 1 drop QID</t>
        </is>
      </c>
      <c r="I31" s="8" t="n">
        <v>1</v>
      </c>
      <c r="J31" s="2" t="inlineStr">
        <is>
          <t>✅ คำตอบที่ถูกต้อง: ข้อ ก. Timolol 0.5%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n"/>
      <c r="L31" s="2" t="inlineStr">
        <is>
          <t>Glaucoma, Cataract</t>
        </is>
      </c>
      <c r="M31" s="2" t="inlineStr">
        <is>
          <t>Clinic</t>
        </is>
      </c>
      <c r="N31" s="2" t="inlineStr">
        <is>
          <t>ข้อ 4 (PLE_CC1_2555 Day 2.md)</t>
        </is>
      </c>
      <c r="O31" s="2" t="n"/>
      <c r="P31" s="2" t="n"/>
    </row>
    <row r="32" ht="13.2" customHeight="1" s="49">
      <c r="A32" s="8" t="inlineStr">
        <is>
          <t>31</t>
        </is>
      </c>
      <c r="B32" s="2" t="inlineStr">
        <is>
          <t>ยาใดจะทำให้อาการตาแดงของผู้หญิงรายนี้หายไปได้ดีที่สุด</t>
        </is>
      </c>
      <c r="C32" s="2" t="n"/>
      <c r="D32" s="2" t="inlineStr">
        <is>
          <t>Antihistamines</t>
        </is>
      </c>
      <c r="E32" s="2" t="inlineStr">
        <is>
          <t>Antibacterials</t>
        </is>
      </c>
      <c r="F32" s="2" t="inlineStr">
        <is>
          <t>Antivirals</t>
        </is>
      </c>
      <c r="G32" s="2" t="inlineStr">
        <is>
          <t>Vasoconstrictors</t>
        </is>
      </c>
      <c r="H32" s="2" t="inlineStr">
        <is>
          <t>mast cell stabilizers decongestant หรือ oral antihistamine (ref: หนังสือ survival guideline on pharmacotherapy Rx30 care&amp; Rx31 science,Pharmacy, PSU)</t>
        </is>
      </c>
      <c r="I32" s="8" t="n">
        <v>1</v>
      </c>
      <c r="J32" s="2" t="inlineStr">
        <is>
          <t>✅ คำตอบที่ถูกต้อง: ข้อ ก. Antihistamines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n"/>
      <c r="L32" s="2" t="inlineStr">
        <is>
          <t>Conjunctivitis</t>
        </is>
      </c>
      <c r="M32" s="2" t="inlineStr">
        <is>
          <t>Clinic</t>
        </is>
      </c>
      <c r="N32" s="2" t="inlineStr">
        <is>
          <t>ข้อ 2 (PLE_CC1_2554 SET2.md)</t>
        </is>
      </c>
      <c r="O32" s="2" t="n"/>
      <c r="P32" s="2" t="n"/>
    </row>
    <row r="33" ht="13.2" customHeight="1" s="49">
      <c r="A33" s="8" t="inlineStr">
        <is>
          <t>32</t>
        </is>
      </c>
      <c r="B33" s="2" t="inlineStr">
        <is>
          <t>ข้อใดผิดเกี่ยวกับคำแนะนาในการหยอดตา</t>
        </is>
      </c>
      <c r="C33" s="2" t="n"/>
      <c r="D33" s="2" t="inlineStr">
        <is>
          <t>การป้องกันรสขมจากยาหยอดตา ทำได้โดยการกดบริเวณหัวตา</t>
        </is>
      </c>
      <c r="E33" s="2" t="inlineStr">
        <is>
          <t>ควรใช้ขี้ผึ้งป้ายตา หลัง ยาหยอดตา 5-10 นาที</t>
        </is>
      </c>
      <c r="F33" s="2" t="inlineStr">
        <is>
          <t>อายุของยาหยอดตา คือ 1 เดือนหลังจากเปิดใช้</t>
        </is>
      </c>
      <c r="G33" s="2" t="inlineStr">
        <is>
          <t>ยาหยอดตาทุกชนิด ต้องเก็บในตู้เย็น</t>
        </is>
      </c>
      <c r="H33" s="2" t="inlineStr">
        <is>
          <t>ไม่สามารถใช้แทนกันได้ทุกกรณี</t>
        </is>
      </c>
      <c r="I33" s="8" t="n">
        <v>4</v>
      </c>
      <c r="J33" s="2" t="inlineStr">
        <is>
          <t>✅ คำตอบที่ถูกต้อง: ข้อ ง. ยาหยอดตาทุกชนิด ต้องเก็บในตู้เย็น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n"/>
      <c r="L33" s="2" t="inlineStr">
        <is>
          <t>Glaucoma, Cataract</t>
        </is>
      </c>
      <c r="M33" s="2" t="inlineStr">
        <is>
          <t>Clinic</t>
        </is>
      </c>
      <c r="N33" s="2" t="inlineStr">
        <is>
          <t>ข้อ 6 (PLE_CC1_2554 SET2.md)</t>
        </is>
      </c>
      <c r="O33" s="2" t="n"/>
      <c r="P33" s="2" t="n"/>
    </row>
    <row r="34" ht="13.2" customHeight="1" s="49">
      <c r="A34" s="8" t="inlineStr">
        <is>
          <t>33</t>
        </is>
      </c>
      <c r="B34" s="2" t="inlineStr">
        <is>
          <t>เชื้อก่อโรคใดต่อไปนี้พบเป็นสาเหตุน้อยที่สุดที่ทำให้เกิดเยื่อบุตาอักเสบ (conjunctivitis)</t>
        </is>
      </c>
      <c r="C34" s="2" t="n"/>
      <c r="D34" s="2" t="inlineStr">
        <is>
          <t>Adenovirus</t>
        </is>
      </c>
      <c r="E34" s="2" t="inlineStr">
        <is>
          <t>Rhinovirus</t>
        </is>
      </c>
      <c r="F34" s="2" t="inlineStr">
        <is>
          <t>Streptococcous spp.</t>
        </is>
      </c>
      <c r="G34" s="2" t="inlineStr">
        <is>
          <t>Haemophilus influenza</t>
        </is>
      </c>
      <c r="H34" s="2" t="inlineStr">
        <is>
          <t>Staphylococcous spp.</t>
        </is>
      </c>
      <c r="I34" s="8" t="n">
        <v>1</v>
      </c>
      <c r="J34" s="2" t="inlineStr">
        <is>
          <t>✅ คำตอบที่ถูกต้อง: ข้อ ก. Adenovirus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n"/>
      <c r="L34" s="2" t="inlineStr">
        <is>
          <t>Conjunctivitis</t>
        </is>
      </c>
      <c r="M34" s="2" t="inlineStr">
        <is>
          <t>Clinic</t>
        </is>
      </c>
      <c r="N34" s="2" t="inlineStr">
        <is>
          <t>ข้อ 28 (PLE_CC1_Practice_Exam.md)</t>
        </is>
      </c>
      <c r="O34" s="2" t="n"/>
      <c r="P34" s="2" t="n"/>
    </row>
    <row r="35" ht="13.2" customHeight="1" s="49">
      <c r="A35" s="8" t="inlineStr">
        <is>
          <t>34</t>
        </is>
      </c>
      <c r="B35"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2" t="n"/>
      <c r="D35" s="2" t="inlineStr">
        <is>
          <t>ซักประวัติหาสาเหตุที่เกิดขึ้นพร้อมกับจ่ายยาตัวเดิมเพื่อบรรเทาอาการ</t>
        </is>
      </c>
      <c r="E35" s="2" t="inlineStr">
        <is>
          <t>เปลี่ยนตัวยาที่มีข้อบ่งใช้เดิมแต่เป็นยากลุ่มใหม่เนื่องจากผู้ป่วยยังคงมีอาการเกี่ยวกับดวงตาอยู่</t>
        </is>
      </c>
      <c r="F35" s="2" t="inlineStr">
        <is>
          <t>ซักประวัติเพิ่มเติมเกี่ยวกับโรคประจำตัว การใช้ยาก่อนหน้า การมองเห็น</t>
        </is>
      </c>
      <c r="G35" s="2" t="inlineStr">
        <is>
          <t>แนะนำให้ผู้ป่วยสังเกตอาการไปก่อนถ้าไม่ดีขึ้นให้กลับมาพบเภสัชกรอีกครั้งเพื่อหาสาเหตุ</t>
        </is>
      </c>
      <c r="H35"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8" t="n">
        <v>1</v>
      </c>
      <c r="J35" s="2" t="inlineStr">
        <is>
          <t>✅ คำตอบที่ถูกต้อง: ข้อ ก. ซักประวัติหาสาเหตุที่เกิดขึ้นพร้อมกับจ่ายยาตัวเดิมเพื่อบรรเทาอาการ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n"/>
      <c r="L35" s="2" t="inlineStr">
        <is>
          <t>Glaucoma, Cataract</t>
        </is>
      </c>
      <c r="M35" s="2" t="inlineStr">
        <is>
          <t>Clinic</t>
        </is>
      </c>
      <c r="N35" s="2" t="inlineStr">
        <is>
          <t>ข้อ 9 (PLE_CC1_Practice_Exam.md)</t>
        </is>
      </c>
      <c r="O35" s="2" t="n"/>
      <c r="P35" s="2" t="n"/>
    </row>
    <row r="36" ht="13.2" customHeight="1" s="49">
      <c r="A36" s="8" t="inlineStr">
        <is>
          <t>35</t>
        </is>
      </c>
      <c r="B36"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2" t="n"/>
      <c r="D36" s="2" t="inlineStr">
        <is>
          <t>จ่ายยา Actifedห</t>
        </is>
      </c>
      <c r="E36" s="2" t="inlineStr">
        <is>
          <t>จ่ายยา Hydroxyzine</t>
        </is>
      </c>
      <c r="F36" s="2" t="inlineStr">
        <is>
          <t>จ่ายยา Fexofenadine</t>
        </is>
      </c>
      <c r="G36" s="2" t="inlineStr">
        <is>
          <t>จ่ายยา Brompheniramine</t>
        </is>
      </c>
      <c r="H36" s="2" t="inlineStr">
        <is>
          <t>จ่ายยา Chlorpheniramine</t>
        </is>
      </c>
      <c r="I36" s="8" t="n">
        <v>1</v>
      </c>
      <c r="J36" s="2" t="inlineStr">
        <is>
          <t>✅ คำตอบที่ถูกต้อง: ข้อ ก. จ่ายยา Actifedห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Glaucoma, Cataract</t>
        </is>
      </c>
      <c r="M36" s="2" t="inlineStr">
        <is>
          <t>Clinic</t>
        </is>
      </c>
      <c r="N36" s="2" t="inlineStr">
        <is>
          <t>ข้อ 27 (PLE_CC1_Practice_Exam.md)</t>
        </is>
      </c>
      <c r="O36" s="2" t="n"/>
      <c r="P36" s="2" t="n"/>
    </row>
    <row r="37" ht="13.2" customHeight="1" s="49">
      <c r="A37" s="8" t="inlineStr">
        <is>
          <t>36</t>
        </is>
      </c>
      <c r="B37" s="2" t="inlineStr">
        <is>
          <t>Sodium starch glycolate เป็นสารช่วยแตกตัว เรื่องที่ 4 Conjunctivitis</t>
        </is>
      </c>
      <c r="C37" s="2" t="n"/>
      <c r="D37" s="2" t="inlineStr">
        <is>
          <t>Prednisolone acetate 1% eye drops</t>
        </is>
      </c>
      <c r="E37" s="2" t="inlineStr">
        <is>
          <t>Acetazolamide 250 mg BID</t>
        </is>
      </c>
      <c r="F37" s="2" t="inlineStr">
        <is>
          <t>Timolol 0.5% eye drops 1 drop BID</t>
        </is>
      </c>
      <c r="G37" s="2" t="inlineStr">
        <is>
          <t>Latanoprost 0.005% eye drops 1 drop HS</t>
        </is>
      </c>
      <c r="H37" s="2" t="inlineStr">
        <is>
          <t>Brimonidine 0.2% eye drops 1 drop BID</t>
        </is>
      </c>
      <c r="I37" s="8" t="n">
        <v>1</v>
      </c>
      <c r="J3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2" t="n"/>
      <c r="L37" s="2" t="inlineStr">
        <is>
          <t>Conjunctivitis</t>
        </is>
      </c>
      <c r="M37" s="2" t="inlineStr">
        <is>
          <t>Clinic</t>
        </is>
      </c>
      <c r="N37" s="2" t="inlineStr">
        <is>
          <t>ข้อ 1 (PLE_CC1_Key_Rx20_UBU.md)</t>
        </is>
      </c>
      <c r="O37" s="2" t="n"/>
      <c r="P37" s="2" t="n"/>
    </row>
    <row r="38" ht="13.2" customHeight="1" s="49">
      <c r="A38" s="8" t="inlineStr">
        <is>
          <t>37</t>
        </is>
      </c>
      <c r="B3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2" t="n"/>
      <c r="D38" s="2" t="inlineStr">
        <is>
          <t>Latanoprost 0.005% eye drops 1 drop HS</t>
        </is>
      </c>
      <c r="E38" s="2" t="inlineStr">
        <is>
          <t>Brimonidine 0.2% eye drops 1 drop BID</t>
        </is>
      </c>
      <c r="F38" s="2" t="inlineStr">
        <is>
          <t>Dorzolamide 2% eye drops 1 drop BID</t>
        </is>
      </c>
      <c r="G38" s="2" t="inlineStr">
        <is>
          <t>Tobramycin 0.3% eye drops 1 drop QID</t>
        </is>
      </c>
      <c r="H38" s="2" t="inlineStr">
        <is>
          <t>Chloramphenicol 0.5% eye drops 1 drop QID</t>
        </is>
      </c>
      <c r="I38" s="8" t="n">
        <v>1</v>
      </c>
      <c r="J3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2" t="n"/>
      <c r="L38" s="2" t="inlineStr">
        <is>
          <t>Conjunctivitis</t>
        </is>
      </c>
      <c r="M38" s="2" t="inlineStr">
        <is>
          <t>Clinic</t>
        </is>
      </c>
      <c r="N38" s="2" t="inlineStr">
        <is>
          <t>ข้อ 1 (PLE_CC1_Key_Rx20_UBU.md)</t>
        </is>
      </c>
      <c r="O38" s="2" t="n"/>
      <c r="P38" s="2" t="n"/>
    </row>
    <row r="39" ht="13.2" customHeight="1" s="49">
      <c r="A39" s="8" t="inlineStr">
        <is>
          <t>38</t>
        </is>
      </c>
      <c r="B39" s="2" t="inlineStr">
        <is>
          <t>เมื่อหยอดตาเสร็จแล้ว หลับตาสักครู่ และไม่ควรใช้ยาร่วมกับผู้อื่น</t>
        </is>
      </c>
      <c r="C39" s="2" t="n"/>
      <c r="D39" s="2" t="inlineStr">
        <is>
          <t>Tobramycin 0.3% eye drops 1 drop QID</t>
        </is>
      </c>
      <c r="E39" s="2" t="inlineStr">
        <is>
          <t>Chloramphenicol 0.5% eye drops 1 drop QID</t>
        </is>
      </c>
      <c r="F39" s="2" t="inlineStr">
        <is>
          <t>Artificial tears 1 drop QID</t>
        </is>
      </c>
      <c r="G39" s="2" t="inlineStr">
        <is>
          <t>Antazoline/Tetrahydrozoline eye drops 1 drop TID</t>
        </is>
      </c>
      <c r="H39" s="2" t="inlineStr">
        <is>
          <t>Prednisolone acetate 1% eye drops</t>
        </is>
      </c>
      <c r="I39" s="8" t="n">
        <v>1</v>
      </c>
      <c r="J39" s="2"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2" t="n"/>
      <c r="L39" s="2" t="inlineStr">
        <is>
          <t>Glaucoma, Cataract</t>
        </is>
      </c>
      <c r="M39" s="2" t="inlineStr">
        <is>
          <t>Clinic</t>
        </is>
      </c>
      <c r="N39" s="2" t="inlineStr">
        <is>
          <t>ข้อ 2 (PLE_CC1_Key_Rx20_UBU.md)</t>
        </is>
      </c>
      <c r="O39" s="2" t="n"/>
      <c r="P39" s="2" t="n"/>
    </row>
    <row r="40" ht="13.2" customHeight="1" s="49">
      <c r="A40" s="8" t="inlineStr">
        <is>
          <t>39</t>
        </is>
      </c>
      <c r="B40"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2" t="n"/>
      <c r="D40" s="2" t="inlineStr">
        <is>
          <t>Antazoline/Tetrahydrozoline eye drops 1 drop TID</t>
        </is>
      </c>
      <c r="E40" s="2" t="inlineStr">
        <is>
          <t>Prednisolone acetate 1% eye drops</t>
        </is>
      </c>
      <c r="F40" s="2" t="inlineStr">
        <is>
          <t>Acetazolamide 250 mg BID</t>
        </is>
      </c>
      <c r="G40" s="2" t="inlineStr">
        <is>
          <t>Timolol 0.5% eye drops 1 drop BID</t>
        </is>
      </c>
      <c r="H40" s="2" t="inlineStr">
        <is>
          <t>Latanoprost 0.005% eye drops 1 drop HS</t>
        </is>
      </c>
      <c r="I40" s="8" t="n">
        <v>5</v>
      </c>
      <c r="J40" s="2" t="inlineStr">
        <is>
          <t>✅ คำตอบที่ถูกต้อง: ข้อ จ.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n"/>
      <c r="L40" s="2" t="inlineStr">
        <is>
          <t>Conjunctivitis</t>
        </is>
      </c>
      <c r="M40" s="2" t="inlineStr">
        <is>
          <t>Clinic</t>
        </is>
      </c>
      <c r="N40" s="2" t="inlineStr">
        <is>
          <t>ข้อ 5 (PLE_CC1_Key_Rx20_UBU.md)</t>
        </is>
      </c>
      <c r="O40" s="2" t="n"/>
      <c r="P40" s="2" t="n"/>
    </row>
    <row r="41" ht="13.2" customHeight="1" s="49">
      <c r="A41" s="8" t="inlineStr">
        <is>
          <t>40</t>
        </is>
      </c>
      <c r="B41" s="2" t="inlineStr">
        <is>
          <t>ยาหยอดตาในข้อใดที่สามารถใช้รักษาเชื้อที่ย้อมแกรมพบได้ก่อนหน้านี้</t>
        </is>
      </c>
      <c r="C41" s="2" t="n"/>
      <c r="D41" s="2" t="inlineStr">
        <is>
          <t>Polymyxin B + Neomycin + Gramicidin</t>
        </is>
      </c>
      <c r="E41" s="2" t="inlineStr">
        <is>
          <t>Chloramphenicol</t>
        </is>
      </c>
      <c r="F41" s="2" t="inlineStr">
        <is>
          <t>Latanoprost</t>
        </is>
      </c>
      <c r="G41" s="2" t="inlineStr">
        <is>
          <t>Antazoline</t>
        </is>
      </c>
      <c r="H41" s="2" t="inlineStr">
        <is>
          <t>Dexamethasone</t>
        </is>
      </c>
      <c r="I41" s="8" t="n">
        <v>1</v>
      </c>
      <c r="J41" s="2" t="inlineStr">
        <is>
          <t>✅ คำตอบที่ถูกต้อง: ข้อ ก. Polymyxin B + Neomycin + Gramicidin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n"/>
      <c r="L41" s="2" t="inlineStr">
        <is>
          <t>Glaucoma, Cataract</t>
        </is>
      </c>
      <c r="M41" s="2" t="inlineStr">
        <is>
          <t>Clinic</t>
        </is>
      </c>
      <c r="N41" s="2" t="inlineStr">
        <is>
          <t>ข้อ 4 (PLE_CC1_Key_Rx20_UBU.md)</t>
        </is>
      </c>
      <c r="O41" s="2" t="n"/>
      <c r="P41" s="2" t="n"/>
    </row>
    <row r="42" ht="13.2" customHeight="1" s="49">
      <c r="A42" s="8" t="inlineStr">
        <is>
          <t>41</t>
        </is>
      </c>
      <c r="B42" s="2" t="inlineStr">
        <is>
          <t>Bacterial conjunctivitis</t>
        </is>
      </c>
      <c r="C42" s="2" t="n"/>
      <c r="D42" s="2" t="inlineStr">
        <is>
          <t>Dorzolamide 2% eye drops 1 drop BID</t>
        </is>
      </c>
      <c r="E42" s="2" t="inlineStr">
        <is>
          <t>Tobramycin 0.3% eye drops 1 drop QID</t>
        </is>
      </c>
      <c r="F42" s="2" t="inlineStr">
        <is>
          <t>Chloramphenicol 0.5% eye drops 1 drop QID</t>
        </is>
      </c>
      <c r="G42" s="2" t="inlineStr">
        <is>
          <t>Artificial tears 1 drop QID</t>
        </is>
      </c>
      <c r="H42" s="2" t="inlineStr">
        <is>
          <t>Antazoline/Tetrahydrozoline eye drops 1 drop TID</t>
        </is>
      </c>
      <c r="I42" s="8" t="n">
        <v>1</v>
      </c>
      <c r="J42" s="2" t="inlineStr">
        <is>
          <t>✅ คำตอบที่ถูกต้อง: ข้อ ก. Dorzolamide 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n"/>
      <c r="L42" s="2" t="inlineStr">
        <is>
          <t>Conjunctivitis</t>
        </is>
      </c>
      <c r="M42" s="2" t="inlineStr">
        <is>
          <t>Clinic</t>
        </is>
      </c>
      <c r="N42" s="2" t="inlineStr">
        <is>
          <t>ข้อ 1 (PLE_CC1_Key_Rx20_UBU.md)</t>
        </is>
      </c>
      <c r="O42" s="2" t="n"/>
      <c r="P42" s="2" t="n"/>
    </row>
    <row r="43" ht="13.2" customHeight="1" s="49">
      <c r="A43" s="8" t="inlineStr">
        <is>
          <t>42</t>
        </is>
      </c>
      <c r="B43" s="2" t="inlineStr">
        <is>
          <t>หากลืมหยอดตา ให$หยอดทันทีที่นึกได$ หากใกล$เวลาหยอดครั้งถัดไป ให$เพิ่มเปญน 2 เทGา</t>
        </is>
      </c>
      <c r="C43" s="2" t="n"/>
      <c r="D43" s="2" t="inlineStr">
        <is>
          <t>Artificial tears 1 drop QID</t>
        </is>
      </c>
      <c r="E43" s="2" t="inlineStr">
        <is>
          <t>Antazoline/Tetrahydrozoline eye drops 1 drop TID</t>
        </is>
      </c>
      <c r="F43" s="2" t="inlineStr">
        <is>
          <t>Prednisolone acetate 1% eye drops</t>
        </is>
      </c>
      <c r="G43" s="2" t="inlineStr">
        <is>
          <t>Acetazolamide 250 mg BID</t>
        </is>
      </c>
      <c r="H43" s="2" t="inlineStr">
        <is>
          <t>Timolol 0.5% eye drops 1 drop BID</t>
        </is>
      </c>
      <c r="I43" s="8" t="n">
        <v>1</v>
      </c>
      <c r="J43" s="2" t="inlineStr">
        <is>
          <t>✅ คำตอบที่ถูกต้อง: ข้อ ก. Artificial tears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n"/>
      <c r="L43" s="2" t="inlineStr">
        <is>
          <t>Glaucoma, Cataract</t>
        </is>
      </c>
      <c r="M43" s="2" t="inlineStr">
        <is>
          <t>Clinic</t>
        </is>
      </c>
      <c r="N43" s="2" t="inlineStr">
        <is>
          <t>ข้อ 2 (PLE_CC1_Key_Rx20_UBU.md)</t>
        </is>
      </c>
      <c r="O43" s="2" t="n"/>
      <c r="P43" s="2" t="n"/>
    </row>
    <row r="44" ht="13.2" customHeight="1" s="49">
      <c r="A44" s="8" t="inlineStr">
        <is>
          <t>43</t>
        </is>
      </c>
      <c r="B44" s="2" t="inlineStr">
        <is>
          <t>ยาหยอดตาที่เปØดใช$แล$ว ควรเก็บไว$ในตู$เย็นจะเก็บได$ 3 เดือน</t>
        </is>
      </c>
      <c r="C44" s="2" t="n"/>
      <c r="D44" s="2" t="inlineStr">
        <is>
          <t>Acetazolamide 250 mg BID</t>
        </is>
      </c>
      <c r="E44" s="2" t="inlineStr">
        <is>
          <t>Timolol 0.5% eye drops 1 drop BID</t>
        </is>
      </c>
      <c r="F44" s="2" t="inlineStr">
        <is>
          <t>Latanoprost 0.005% eye drops 1 drop HS</t>
        </is>
      </c>
      <c r="G44" s="2" t="inlineStr">
        <is>
          <t>Brimonidine 0.2% eye drops 1 drop BID</t>
        </is>
      </c>
      <c r="H44" s="2" t="inlineStr">
        <is>
          <t>Dorzolamide 2% eye drops 1 drop BID</t>
        </is>
      </c>
      <c r="I44" s="8" t="n">
        <v>1</v>
      </c>
      <c r="J44" s="2" t="inlineStr">
        <is>
          <t>✅ คำตอบที่ถูกต้อง: ข้อ ก. Acetazolamide 250 mg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n"/>
      <c r="L44" s="2" t="inlineStr">
        <is>
          <t>Glaucoma, Cataract</t>
        </is>
      </c>
      <c r="M44" s="2" t="inlineStr">
        <is>
          <t>Clinic</t>
        </is>
      </c>
      <c r="N44" s="2" t="inlineStr">
        <is>
          <t>ข้อ 4 (PLE_CC1_Key_Rx20_UBU.md)</t>
        </is>
      </c>
      <c r="O44" s="2" t="n"/>
      <c r="P44" s="2" t="n"/>
    </row>
    <row r="45" ht="13.2" customHeight="1" s="49">
      <c r="A45" s="8" t="inlineStr">
        <is>
          <t>44</t>
        </is>
      </c>
      <c r="B45" s="2" t="inlineStr">
        <is>
          <t>Prednisolone eye drop + Naphazoline eye drop</t>
        </is>
      </c>
      <c r="C45" s="2" t="n"/>
      <c r="D45" s="2" t="inlineStr">
        <is>
          <t>Brimonidine 0.2% eye drops 1 drop BID</t>
        </is>
      </c>
      <c r="E45" s="2" t="inlineStr">
        <is>
          <t>Dorzolamide 2% eye drops 1 drop BID</t>
        </is>
      </c>
      <c r="F45" s="2" t="inlineStr">
        <is>
          <t>Tobramycin 0.3% eye drops 1 drop QID</t>
        </is>
      </c>
      <c r="G45" s="2" t="inlineStr">
        <is>
          <t>Chloramphenicol 0.5% eye drops 1 drop QID</t>
        </is>
      </c>
      <c r="H45" s="2" t="inlineStr">
        <is>
          <t>Artificial tears 1 drop QID</t>
        </is>
      </c>
      <c r="I45" s="8" t="n">
        <v>1</v>
      </c>
      <c r="J45" s="2" t="inlineStr">
        <is>
          <t>✅ คำตอบที่ถูกต้อง: ข้อ ก. Brimonidine 0.2%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2" t="n"/>
      <c r="L45" s="2" t="inlineStr">
        <is>
          <t>Glaucoma, Cataract</t>
        </is>
      </c>
      <c r="M45" s="2" t="inlineStr">
        <is>
          <t>Clinic</t>
        </is>
      </c>
      <c r="N45" s="2" t="inlineStr">
        <is>
          <t>ข้อ 2 (PLE_CC1_Key_Rx20_UBU.md)</t>
        </is>
      </c>
      <c r="O45" s="2" t="n"/>
      <c r="P45" s="2" t="n"/>
    </row>
    <row r="46" ht="13.2" customHeight="1" s="49">
      <c r="A46" s="8" t="inlineStr">
        <is>
          <t>45</t>
        </is>
      </c>
      <c r="B46" s="2" t="inlineStr">
        <is>
          <t>ยาหยอดตาที่มีสGวนผสมของ Prednisolone เภสัชกรสามารถจGายในร$านยาได$หรือไมG</t>
        </is>
      </c>
      <c r="C46" s="2" t="n"/>
      <c r="D46" s="2" t="inlineStr">
        <is>
          <t>Chloramphenicol 0.5% eye drops 1 drop QID</t>
        </is>
      </c>
      <c r="E46" s="2" t="inlineStr">
        <is>
          <t>Artificial tears 1 drop QID</t>
        </is>
      </c>
      <c r="F46" s="2" t="inlineStr">
        <is>
          <t>Antazoline/Tetrahydrozoline eye drops 1 drop TID</t>
        </is>
      </c>
      <c r="G46" s="2" t="inlineStr">
        <is>
          <t>Prednisolone acetate 1% eye drops</t>
        </is>
      </c>
      <c r="H46" s="2" t="inlineStr">
        <is>
          <t>Acetazolamide 250 mg BID</t>
        </is>
      </c>
      <c r="I46" s="8" t="n">
        <v>1</v>
      </c>
      <c r="J46" s="2" t="inlineStr">
        <is>
          <t>✅ คำตอบที่ถูกต้อง: ข้อ ก. Chloramphenicol 0.5%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n"/>
      <c r="L46" s="2" t="inlineStr">
        <is>
          <t>Glaucoma, Cataract</t>
        </is>
      </c>
      <c r="M46" s="2" t="inlineStr">
        <is>
          <t>Clinic</t>
        </is>
      </c>
      <c r="N46" s="2" t="inlineStr">
        <is>
          <t>ข้อ 29 (PLE_CC1_Key_Rx20_UBU.md)</t>
        </is>
      </c>
      <c r="O46" s="2" t="n"/>
      <c r="P46" s="2" t="n"/>
    </row>
    <row r="47" ht="13.2" customHeight="1" s="49">
      <c r="A47" s="8" t="inlineStr">
        <is>
          <t>46</t>
        </is>
      </c>
      <c r="B47"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2" t="n"/>
      <c r="D47" s="2" t="inlineStr">
        <is>
          <t>Prednisolone acetate 1% eye drops</t>
        </is>
      </c>
      <c r="E47" s="2" t="inlineStr">
        <is>
          <t>Acetazolamide 250 mg BID</t>
        </is>
      </c>
      <c r="F47" s="2" t="inlineStr">
        <is>
          <t>Timolol 0.5% eye drops 1 drop BID</t>
        </is>
      </c>
      <c r="G47" s="2" t="inlineStr">
        <is>
          <t>Latanoprost 0.005% eye drops 1 drop HS</t>
        </is>
      </c>
      <c r="H47" s="2" t="inlineStr">
        <is>
          <t>Brimonidine 0.2% eye drops 1 drop BID</t>
        </is>
      </c>
      <c r="I47" s="8" t="n">
        <v>1</v>
      </c>
      <c r="J4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n"/>
      <c r="L47" s="2" t="inlineStr">
        <is>
          <t>Glaucoma, Cataract</t>
        </is>
      </c>
      <c r="M47" s="2" t="inlineStr">
        <is>
          <t>Clinic</t>
        </is>
      </c>
      <c r="N47" s="2" t="inlineStr">
        <is>
          <t>ข้อ 30 (PLE_CC1_Key_Rx20_UBU.md)</t>
        </is>
      </c>
      <c r="O47" s="2" t="n"/>
      <c r="P47" s="2" t="n"/>
    </row>
    <row r="48" ht="13.2" customHeight="1" s="49">
      <c r="A48" s="8" t="inlineStr">
        <is>
          <t>47</t>
        </is>
      </c>
      <c r="B48" s="2" t="inlineStr">
        <is>
          <t>Corticosteroid eye drops</t>
        </is>
      </c>
      <c r="C48" s="2" t="n"/>
      <c r="D48" s="2" t="inlineStr">
        <is>
          <t>Latanoprost 0.005% eye drops 1 drop HS</t>
        </is>
      </c>
      <c r="E48" s="2" t="inlineStr">
        <is>
          <t>Brimonidine 0.2% eye drops 1 drop BID</t>
        </is>
      </c>
      <c r="F48" s="2" t="inlineStr">
        <is>
          <t>Dorzolamide 2% eye drops 1 drop BID</t>
        </is>
      </c>
      <c r="G48" s="2" t="inlineStr">
        <is>
          <t>Tobramycin 0.3% eye drops 1 drop QID</t>
        </is>
      </c>
      <c r="H48" s="2" t="inlineStr">
        <is>
          <t>Chloramphenicol 0.5% eye drops 1 drop QID</t>
        </is>
      </c>
      <c r="I48" s="8" t="n">
        <v>1</v>
      </c>
      <c r="J4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2" t="n"/>
      <c r="L48" s="2" t="inlineStr">
        <is>
          <t>Glaucoma, Cataract</t>
        </is>
      </c>
      <c r="M48" s="2" t="inlineStr">
        <is>
          <t>Clinic</t>
        </is>
      </c>
      <c r="N48" s="2" t="inlineStr">
        <is>
          <t>ข้อ 4 (PLE_CC1_Key_Rx20_UBU.md)</t>
        </is>
      </c>
      <c r="O48" s="2" t="n"/>
      <c r="P48" s="2" t="n"/>
    </row>
    <row r="49" ht="13.2" customHeight="1" s="49">
      <c r="A49" t="n">
        <v>48</v>
      </c>
      <c r="B49" t="inlineStr">
        <is>
          <t>ข้อใดต่อไปนี้ ไม่ใช่ ยาในกลุ่ม ophthalmic vasoconstrictors</t>
        </is>
      </c>
      <c r="D49" t="inlineStr">
        <is>
          <t>Phenylephrine</t>
        </is>
      </c>
      <c r="E49" t="inlineStr">
        <is>
          <t>Oxymetazoline</t>
        </is>
      </c>
      <c r="F49" t="inlineStr">
        <is>
          <t>Naphazoline</t>
        </is>
      </c>
      <c r="G49" t="inlineStr">
        <is>
          <t>Tetrahydrozoline</t>
        </is>
      </c>
      <c r="H49" t="inlineStr">
        <is>
          <t>Antazoline pharmacotherapy Rx30 care&amp; Rx31 science,Pharmacy, PSU)</t>
        </is>
      </c>
      <c r="I49" t="inlineStr">
        <is>
          <t>5</t>
        </is>
      </c>
      <c r="J49"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49" t="inlineStr">
        <is>
          <t>Hypertension</t>
        </is>
      </c>
      <c r="M49" t="inlineStr">
        <is>
          <t>Clinic</t>
        </is>
      </c>
      <c r="N49" t="inlineStr">
        <is>
          <t>ข้อ 4 (PLE_CC1_2554 SET2.md)</t>
        </is>
      </c>
    </row>
    <row r="50" ht="13.2" customHeight="1" s="49">
      <c r="A50" t="n">
        <v>49</v>
      </c>
      <c r="B50"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D50" t="inlineStr">
        <is>
          <t>0.015 g</t>
        </is>
      </c>
      <c r="E50" t="inlineStr">
        <is>
          <t>0.45 g</t>
        </is>
      </c>
      <c r="F50" t="inlineStr">
        <is>
          <t>0.435 g</t>
        </is>
      </c>
      <c r="G50" t="inlineStr">
        <is>
          <t>0.465 g</t>
        </is>
      </c>
      <c r="H50" t="inlineStr">
        <is>
          <t>0.9 g NaCl จาก gentamicin = 1x50x0.3 = 15 mg = 0.015 g NaCl ใน 50 mL = 50/100x0.9 = 0.45g ต้องเติม NaCl อีก 0.45-0.015 = 0.435g (ref: ชีท Isotonic buffer อ.ศิริรัศมิ์)</t>
        </is>
      </c>
      <c r="I50" t="inlineStr">
        <is>
          <t>3</t>
        </is>
      </c>
      <c r="J50"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50" t="inlineStr">
        <is>
          <t>Hypertension</t>
        </is>
      </c>
      <c r="M50" t="inlineStr">
        <is>
          <t>Clinic</t>
        </is>
      </c>
      <c r="N50" t="inlineStr">
        <is>
          <t>ข้อ 8 (PLE_CC1_2554 SET2.md)</t>
        </is>
      </c>
    </row>
    <row r="51" ht="13.2" customHeight="1" s="49"/>
    <row r="52" ht="13.2" customHeight="1" s="49"/>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104"/>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n"/>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n">
        <v>2</v>
      </c>
      <c r="J3" s="2" t="inlineStr">
        <is>
          <t>✅ คำตอบที่ถูกต้อง: ข้อ ข. Cisplatin 100 mg และ vinblastine 12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n"/>
      <c r="L3" s="2" t="inlineStr">
        <is>
          <t>CINV &amp; Supportive Care</t>
        </is>
      </c>
      <c r="M3" s="2" t="inlineStr">
        <is>
          <t>Clinic</t>
        </is>
      </c>
      <c r="N3" s="2" t="inlineStr">
        <is>
          <t>ข้อ 1 Pharma Plus เล่มม่วง (เฉลยข้อ ข)</t>
        </is>
      </c>
      <c r="O3" s="2" t="n"/>
      <c r="P3" s="2" t="n"/>
    </row>
    <row r="4" ht="13.2" customHeight="1" s="49">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n"/>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n">
        <v>1</v>
      </c>
      <c r="J4" s="2" t="inlineStr">
        <is>
          <t>✅ คำตอบที่ถูกต้อง: ข้อ ก.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n"/>
      <c r="L4" s="2" t="inlineStr">
        <is>
          <t>CINV &amp; Supportive Care</t>
        </is>
      </c>
      <c r="M4" s="2" t="inlineStr">
        <is>
          <t>Clinic</t>
        </is>
      </c>
      <c r="N4" s="2" t="inlineStr">
        <is>
          <t>ข้อ 2 Pharma Plus เล่มม่วง (เฉลยข้อ )</t>
        </is>
      </c>
      <c r="O4" s="2" t="n"/>
      <c r="P4" s="2" t="n"/>
    </row>
    <row r="5" ht="13.2" customHeight="1" s="49">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n"/>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n">
        <v>2</v>
      </c>
      <c r="J5" s="2" t="inlineStr">
        <is>
          <t>✅ คำตอบที่ถูกต้อง: ข้อ ข.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n"/>
      <c r="L5" s="2" t="inlineStr">
        <is>
          <t>CINV &amp; Supportive Care</t>
        </is>
      </c>
      <c r="M5" s="2" t="inlineStr">
        <is>
          <t>Clinic</t>
        </is>
      </c>
      <c r="N5" s="2" t="inlineStr">
        <is>
          <t>ข้อ 3 Pharma Plus เล่มม่วง (เฉลยข้อ ข)</t>
        </is>
      </c>
      <c r="O5" s="2" t="n"/>
      <c r="P5" s="2" t="n"/>
    </row>
    <row r="6" ht="13.2" customHeight="1" s="49">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n"/>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n">
        <v>1</v>
      </c>
      <c r="J6" s="2" t="inlineStr">
        <is>
          <t>✅ คำตอบที่ถูกต้อง: ข้อ ก. ให้ metoclopramide แบบ IV ครึ่งชั่วโมงก่อนให้ยา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n"/>
      <c r="L6" s="2" t="inlineStr">
        <is>
          <t>CINV &amp; Supportive Care</t>
        </is>
      </c>
      <c r="M6" s="2" t="inlineStr">
        <is>
          <t>Clinic</t>
        </is>
      </c>
      <c r="N6" s="2" t="inlineStr">
        <is>
          <t>ข้อ 4 Pharma Plus เล่มม่วง (เฉลยข้อ ก)</t>
        </is>
      </c>
      <c r="O6" s="2" t="n"/>
      <c r="P6" s="2" t="n"/>
    </row>
    <row r="7" ht="13.2" customHeight="1" s="49">
      <c r="A7" s="8" t="inlineStr">
        <is>
          <t>5</t>
        </is>
      </c>
      <c r="B7" s="2" t="inlineStr">
        <is>
          <t>จากโครงสร้างของยา Gemcitabine เป็นอนุพันธ์ของอะไร</t>
        </is>
      </c>
      <c r="C7" s="2" t="n"/>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n">
        <v>2</v>
      </c>
      <c r="J7" s="2" t="inlineStr">
        <is>
          <t>✅ คำตอบที่ถูกต้อง: ข้อ ข. Pyrimidine nucleoside analog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CINV &amp; Supportive Care</t>
        </is>
      </c>
      <c r="M7" s="2" t="inlineStr">
        <is>
          <t>Clinic</t>
        </is>
      </c>
      <c r="N7" s="2" t="inlineStr">
        <is>
          <t>ข้อ 5 Pharma Plus เล่มม่วง (เฉลยข้อ ข)</t>
        </is>
      </c>
      <c r="O7" s="2" t="n"/>
      <c r="P7" s="2" t="n"/>
    </row>
    <row r="8" ht="13.2" customHeight="1" s="49">
      <c r="A8" s="8" t="inlineStr">
        <is>
          <t>6</t>
        </is>
      </c>
      <c r="B8" s="2" t="inlineStr">
        <is>
          <t>จากโครงสร้างของยา 5 ตัวที่ออกฤทธิ์คือ</t>
        </is>
      </c>
      <c r="C8" s="2" t="n"/>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n">
        <v>4</v>
      </c>
      <c r="J8" s="2" t="inlineStr">
        <is>
          <t>✅ คำตอบที่ถูกต้อง: ข้อ ง. Gemcitabine triphosphate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CINV &amp; Supportive Care</t>
        </is>
      </c>
      <c r="M8" s="2" t="inlineStr">
        <is>
          <t>Clinic</t>
        </is>
      </c>
      <c r="N8" s="2" t="inlineStr">
        <is>
          <t>ข้อ 6 Pharma Plus เล่มม่วง (เฉลยข้อ ง)</t>
        </is>
      </c>
      <c r="O8" s="2" t="n"/>
      <c r="P8" s="2" t="n"/>
    </row>
    <row r="9" ht="13.2" customHeight="1" s="49">
      <c r="A9" s="8" t="inlineStr">
        <is>
          <t>7</t>
        </is>
      </c>
      <c r="B9" s="2" t="inlineStr">
        <is>
          <t>จากการใช้ยาเคมีบำบัด หากมีความผิดปกติของตับจะ monitor จากค่า lab ใด</t>
        </is>
      </c>
      <c r="C9" s="2" t="n"/>
      <c r="D9" s="2" t="inlineStr">
        <is>
          <t>BUN</t>
        </is>
      </c>
      <c r="E9" s="2" t="inlineStr">
        <is>
          <t>Serum creatinine</t>
        </is>
      </c>
      <c r="F9" s="2" t="inlineStr">
        <is>
          <t>Serum albumin</t>
        </is>
      </c>
      <c r="G9" s="2" t="inlineStr">
        <is>
          <t>Serum bilirubin</t>
        </is>
      </c>
      <c r="H9" s="2" t="inlineStr">
        <is>
          <t>Transferrin</t>
        </is>
      </c>
      <c r="I9" s="8" t="n">
        <v>3</v>
      </c>
      <c r="J9" s="2" t="inlineStr">
        <is>
          <t>✅ คำตอบที่ถูกต้อง: ข้อ ค. Serum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CINV &amp; Supportive Care</t>
        </is>
      </c>
      <c r="M9" s="2" t="inlineStr">
        <is>
          <t>Clinic</t>
        </is>
      </c>
      <c r="N9" s="2" t="inlineStr">
        <is>
          <t>ข้อ 7 Pharma Plus เล่มม่วง (เฉลยข้อ ค ง)</t>
        </is>
      </c>
      <c r="O9" s="2" t="n"/>
      <c r="P9" s="2" t="n"/>
    </row>
    <row r="10" ht="13.2" customHeight="1" s="49">
      <c r="A10" s="8" t="inlineStr">
        <is>
          <t>8</t>
        </is>
      </c>
      <c r="B10" s="2" t="inlineStr">
        <is>
          <t>ยา vincristine ออกฤทธิ์ยับยั้งการเจริญของเซลล์มะเร็งที่ระยะ(phase) ใดของ cell cycle</t>
        </is>
      </c>
      <c r="C10" s="2" t="n"/>
      <c r="D10" s="2" t="inlineStr">
        <is>
          <t>S phase</t>
        </is>
      </c>
      <c r="E10" s="2" t="inlineStr">
        <is>
          <t>G1 phase</t>
        </is>
      </c>
      <c r="F10" s="2" t="inlineStr">
        <is>
          <t>G2 phase</t>
        </is>
      </c>
      <c r="G10" s="2" t="inlineStr">
        <is>
          <t>M phase</t>
        </is>
      </c>
      <c r="H10" s="2" t="inlineStr">
        <is>
          <t>Go phase</t>
        </is>
      </c>
      <c r="I10" s="8" t="n">
        <v>4</v>
      </c>
      <c r="J10" s="2" t="inlineStr">
        <is>
          <t>✅ คำตอบที่ถูกต้อง: ข้อ ง. M phase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n"/>
      <c r="L10" s="2" t="inlineStr">
        <is>
          <t>CINV &amp; Supportive Care</t>
        </is>
      </c>
      <c r="M10" s="2" t="inlineStr">
        <is>
          <t>Clinic</t>
        </is>
      </c>
      <c r="N10" s="2" t="inlineStr">
        <is>
          <t>ข้อ 8 Pharma Plus เล่มม่วง (เฉลยข้อ ง)</t>
        </is>
      </c>
      <c r="O10" s="2" t="n"/>
      <c r="P10" s="2" t="n"/>
    </row>
    <row r="11" ht="13.2" customHeight="1" s="49">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n"/>
      <c r="D11" s="2" t="inlineStr">
        <is>
          <t>20 mg q 24 hr.</t>
        </is>
      </c>
      <c r="E11" s="2" t="inlineStr">
        <is>
          <t>60 mg q 12 hr.</t>
        </is>
      </c>
      <c r="F11" s="2" t="inlineStr">
        <is>
          <t>60 mg q 24 hr.</t>
        </is>
      </c>
      <c r="G11" s="2" t="inlineStr">
        <is>
          <t>80 mg q 12 hr.</t>
        </is>
      </c>
      <c r="H11" s="2" t="inlineStr">
        <is>
          <t>80 mg q 24 hr.</t>
        </is>
      </c>
      <c r="I11" s="8" t="n">
        <v>3</v>
      </c>
      <c r="J11" s="2" t="inlineStr">
        <is>
          <t>✅ คำตอบที่ถูกต้อง: ข้อ ค. 60 mg q 24 hr.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CINV &amp; Supportive Care</t>
        </is>
      </c>
      <c r="M11" s="2" t="inlineStr">
        <is>
          <t>Clinic</t>
        </is>
      </c>
      <c r="N11" s="2" t="inlineStr">
        <is>
          <t>ข้อ 9 Pharma Plus เล่มม่วง (เฉลยข้อ ค)</t>
        </is>
      </c>
      <c r="O11" s="2" t="n"/>
      <c r="P11" s="2" t="n"/>
    </row>
    <row r="12" ht="13.2" customHeight="1" s="49">
      <c r="A12" s="8" t="inlineStr">
        <is>
          <t>10</t>
        </is>
      </c>
      <c r="B12" s="2" t="inlineStr">
        <is>
          <t>Antidote หรือยาต้านพิษของ morphine คือยาใด</t>
        </is>
      </c>
      <c r="C12" s="2" t="n"/>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n">
        <v>4</v>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CINV &amp; Supportive Care</t>
        </is>
      </c>
      <c r="M12" s="2" t="inlineStr">
        <is>
          <t>Clinic</t>
        </is>
      </c>
      <c r="N12" s="2" t="inlineStr">
        <is>
          <t>ข้อ 10 Pharma Plus เล่มม่วง (เฉลยข้อ ง)</t>
        </is>
      </c>
      <c r="O12" s="2" t="n"/>
      <c r="P12" s="2" t="n"/>
    </row>
    <row r="13" ht="13.2" customHeight="1" s="49">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n"/>
      <c r="D13" s="2" t="inlineStr">
        <is>
          <t>Alkylation</t>
        </is>
      </c>
      <c r="E13" s="2" t="inlineStr">
        <is>
          <t>Antimetabolite</t>
        </is>
      </c>
      <c r="F13" s="2" t="inlineStr">
        <is>
          <t>Antimitotic spindle</t>
        </is>
      </c>
      <c r="G13" s="2" t="inlineStr">
        <is>
          <t>Anti-dihydrofolate reductase</t>
        </is>
      </c>
      <c r="H13" s="2" t="inlineStr">
        <is>
          <t>ไม่มีข้อใดถูก</t>
        </is>
      </c>
      <c r="I13" s="8" t="n">
        <v>1</v>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n"/>
      <c r="L13" s="2" t="inlineStr">
        <is>
          <t>CINV &amp; Supportive Care</t>
        </is>
      </c>
      <c r="M13" s="2" t="inlineStr">
        <is>
          <t>Clinic</t>
        </is>
      </c>
      <c r="N13" s="2" t="inlineStr">
        <is>
          <t>ข้อ 11 Pharma Plus เล่มม่วง (เฉลยข้อ ก)</t>
        </is>
      </c>
      <c r="O13" s="2" t="n"/>
      <c r="P13" s="2" t="n"/>
    </row>
    <row r="14" ht="13.2" customHeight="1" s="49">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n"/>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n">
        <v>4</v>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n"/>
      <c r="L14" s="2" t="inlineStr">
        <is>
          <t>CINV &amp; Supportive Care</t>
        </is>
      </c>
      <c r="M14" s="2" t="inlineStr">
        <is>
          <t>Clinic</t>
        </is>
      </c>
      <c r="N14" s="2" t="inlineStr">
        <is>
          <t>ข้อ 12 Pharma Plus เล่มม่วง (เฉลยข้อ ง)</t>
        </is>
      </c>
      <c r="O14" s="2" t="n"/>
      <c r="P14" s="2" t="n"/>
    </row>
    <row r="15" ht="13.2" customHeight="1" s="49">
      <c r="A15" s="8" t="inlineStr">
        <is>
          <t>14</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2" t="n"/>
      <c r="D15" s="2" t="inlineStr">
        <is>
          <t>Anorexia</t>
        </is>
      </c>
      <c r="E15" s="2" t="inlineStr">
        <is>
          <t>Neurotoxic</t>
        </is>
      </c>
      <c r="F15" s="2" t="inlineStr">
        <is>
          <t>Nephrotoxic</t>
        </is>
      </c>
      <c r="G15" s="2" t="inlineStr">
        <is>
          <t>Ototoxic</t>
        </is>
      </c>
      <c r="H15" s="2" t="inlineStr">
        <is>
          <t>Cardiotoxic</t>
        </is>
      </c>
      <c r="I15" s="8" t="n">
        <v>5</v>
      </c>
      <c r="J15"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n"/>
      <c r="L15" s="2" t="inlineStr">
        <is>
          <t>CINV &amp; Supportive Care</t>
        </is>
      </c>
      <c r="M15" s="2" t="inlineStr">
        <is>
          <t>Clinic</t>
        </is>
      </c>
      <c r="N15" s="2" t="inlineStr">
        <is>
          <t>ข้อ 14 Pharma Plus เล่มม่วง (เฉลยข้อ จ)</t>
        </is>
      </c>
      <c r="O15" s="2" t="n"/>
      <c r="P15" s="2" t="n"/>
    </row>
    <row r="16" ht="13.2" customHeight="1" s="49">
      <c r="A16" s="8" t="inlineStr">
        <is>
          <t>15</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2" t="n"/>
      <c r="D16" s="2" t="inlineStr">
        <is>
          <t>500 cell/mm³</t>
        </is>
      </c>
      <c r="E16" s="2" t="inlineStr">
        <is>
          <t>750 cell/mm³</t>
        </is>
      </c>
      <c r="F16" s="2" t="inlineStr">
        <is>
          <t>1000 cell/mm³</t>
        </is>
      </c>
      <c r="G16" s="2" t="inlineStr">
        <is>
          <t>1250 cell/mm³</t>
        </is>
      </c>
      <c r="H16" s="2" t="inlineStr">
        <is>
          <t>1500 cell/mm³</t>
        </is>
      </c>
      <c r="I16" s="8" t="n">
        <v>3</v>
      </c>
      <c r="J16"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n"/>
      <c r="L16" s="2" t="inlineStr">
        <is>
          <t>CINV &amp; Supportive Care</t>
        </is>
      </c>
      <c r="M16" s="2" t="inlineStr">
        <is>
          <t>Clinic</t>
        </is>
      </c>
      <c r="N16" s="2" t="inlineStr">
        <is>
          <t>ข้อ 15 Pharma Plus เล่มม่วง (เฉลยข้อ ค)</t>
        </is>
      </c>
      <c r="O16" s="2" t="n"/>
      <c r="P16" s="2" t="n"/>
    </row>
    <row r="17" ht="13.2" customHeight="1" s="49">
      <c r="A17" s="8" t="inlineStr">
        <is>
          <t>16</t>
        </is>
      </c>
      <c r="B17"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2" t="n"/>
      <c r="D17" s="2" t="inlineStr">
        <is>
          <t>600</t>
        </is>
      </c>
      <c r="E17" s="2" t="inlineStr">
        <is>
          <t>700</t>
        </is>
      </c>
      <c r="F17" s="2" t="inlineStr">
        <is>
          <t>800</t>
        </is>
      </c>
      <c r="G17" s="2" t="inlineStr">
        <is>
          <t>900</t>
        </is>
      </c>
      <c r="H17" s="2" t="inlineStr">
        <is>
          <t>1000</t>
        </is>
      </c>
      <c r="I17" s="8" t="n">
        <v>3</v>
      </c>
      <c r="J17" s="2" t="inlineStr">
        <is>
          <t>✅ คำตอบที่ถูกต้อง: ข้อ ค. 800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2" t="n"/>
      <c r="L17" s="2" t="inlineStr">
        <is>
          <t>CINV &amp; Supportive Care</t>
        </is>
      </c>
      <c r="M17" s="2" t="inlineStr">
        <is>
          <t>Clinic</t>
        </is>
      </c>
      <c r="N17" s="2" t="inlineStr">
        <is>
          <t>ข้อ 16 Pharma Plus เล่มม่วง (เฉลยข้อ ค)</t>
        </is>
      </c>
      <c r="O17" s="2" t="n"/>
      <c r="P17" s="2" t="n"/>
    </row>
    <row r="18" ht="13.2" customHeight="1" s="49">
      <c r="A18" s="8" t="inlineStr">
        <is>
          <t>17</t>
        </is>
      </c>
      <c r="B18" s="2" t="inlineStr">
        <is>
          <t>MTX ออกฤทธิ์อย่างไร</t>
        </is>
      </c>
      <c r="C18" s="2" t="n"/>
      <c r="D18" s="8" t="inlineStr">
        <is>
          <t>Alkylating agent</t>
        </is>
      </c>
      <c r="E18" s="8" t="inlineStr">
        <is>
          <t>ยับยั้ง enzyme of dihydrofolate reductase</t>
        </is>
      </c>
      <c r="F18" s="8" t="inlineStr">
        <is>
          <t>ยับยั้ง enzyme of thymidylate synthase</t>
        </is>
      </c>
      <c r="G18" s="8" t="inlineStr">
        <is>
          <t>Depolarizing of microtubule</t>
        </is>
      </c>
      <c r="H18" s="8" t="inlineStr">
        <is>
          <t>Antagonist of estrogen receptor</t>
        </is>
      </c>
      <c r="I18" s="8" t="n">
        <v>2</v>
      </c>
      <c r="J18" s="2" t="inlineStr">
        <is>
          <t>✅ คำตอบที่ถูกต้อง: ข้อ ข. ยับยั้ง enzyme of dihydrofolate reductase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CINV &amp; Supportive Care</t>
        </is>
      </c>
      <c r="M18" s="2" t="inlineStr">
        <is>
          <t>Clinic</t>
        </is>
      </c>
      <c r="N18" s="2" t="inlineStr">
        <is>
          <t>ข้อ 17 Pharma Plus เล่มม่วง (เฉลยข้อ ข)</t>
        </is>
      </c>
      <c r="O18" s="2" t="n"/>
      <c r="P18" s="2" t="n"/>
    </row>
    <row r="19" ht="13.2" customHeight="1" s="49">
      <c r="A19" s="8" t="inlineStr">
        <is>
          <t>18</t>
        </is>
      </c>
      <c r="B19" s="2" t="inlineStr">
        <is>
          <t>Cyclophosphamide ออกฤทธิ์ในการเป็น alkylating agent เหมือนกับยาใด</t>
        </is>
      </c>
      <c r="C19" s="2" t="n"/>
      <c r="D19" s="2" t="inlineStr">
        <is>
          <t>Cytarabine</t>
        </is>
      </c>
      <c r="E19" s="2" t="inlineStr">
        <is>
          <t>Vincristine</t>
        </is>
      </c>
      <c r="F19" s="2" t="inlineStr">
        <is>
          <t>Cisplatin</t>
        </is>
      </c>
      <c r="G19" s="2" t="inlineStr">
        <is>
          <t>Paclitaxel</t>
        </is>
      </c>
      <c r="H19" s="2" t="inlineStr">
        <is>
          <t>Tamoxifen</t>
        </is>
      </c>
      <c r="I19" s="8" t="n">
        <v>3</v>
      </c>
      <c r="J19" s="2"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CINV &amp; Supportive Care</t>
        </is>
      </c>
      <c r="M19" s="2" t="inlineStr">
        <is>
          <t>Clinic</t>
        </is>
      </c>
      <c r="N19" s="2" t="inlineStr">
        <is>
          <t>ข้อ 18 Pharma Plus เล่มม่วง (เฉลยข้อ ค)</t>
        </is>
      </c>
      <c r="O19" s="2" t="n"/>
      <c r="P19" s="2" t="n"/>
    </row>
    <row r="20" ht="13.2" customHeight="1" s="49">
      <c r="A20" s="8" t="inlineStr">
        <is>
          <t>19</t>
        </is>
      </c>
      <c r="B20" s="2" t="inlineStr">
        <is>
          <t>ข้อใดใช้ในการป้องกันการเกิด stomatitis ในปากและทางเดินอาหารจากการได้รับยา 5-FU</t>
        </is>
      </c>
      <c r="C20" s="2" t="n"/>
      <c r="D20" s="2" t="inlineStr">
        <is>
          <t>Sucralfate</t>
        </is>
      </c>
      <c r="E20" s="2" t="inlineStr">
        <is>
          <t>Mesna</t>
        </is>
      </c>
      <c r="F20" s="2" t="inlineStr">
        <is>
          <t>Leucovorin</t>
        </is>
      </c>
      <c r="G20" s="2" t="inlineStr">
        <is>
          <t>Prednisolone</t>
        </is>
      </c>
      <c r="H20" s="2" t="inlineStr">
        <is>
          <t>Hyaluronidase</t>
        </is>
      </c>
      <c r="I20" s="8" t="n">
        <v>1</v>
      </c>
      <c r="J20" s="2" t="inlineStr">
        <is>
          <t>✅ คำตอบที่ถูกต้อง: ข้อ ก. Sucralfate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CINV &amp; Supportive Care</t>
        </is>
      </c>
      <c r="M20" s="2" t="inlineStr">
        <is>
          <t>Clinic</t>
        </is>
      </c>
      <c r="N20" s="2" t="inlineStr">
        <is>
          <t>ข้อ 19 Pharma Plus เล่มม่วง (เฉลยข้อ ก)</t>
        </is>
      </c>
      <c r="O20" s="2" t="n"/>
      <c r="P20" s="2" t="n"/>
    </row>
    <row r="21" ht="13.2" customHeight="1" s="49">
      <c r="A21" s="8" t="inlineStr">
        <is>
          <t>20</t>
        </is>
      </c>
      <c r="B21"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2" t="n"/>
      <c r="D21" s="2" t="inlineStr">
        <is>
          <t>150</t>
        </is>
      </c>
      <c r="E21" s="2" t="inlineStr">
        <is>
          <t>175</t>
        </is>
      </c>
      <c r="F21" s="2" t="inlineStr">
        <is>
          <t>200</t>
        </is>
      </c>
      <c r="G21" s="2" t="inlineStr">
        <is>
          <t>225</t>
        </is>
      </c>
      <c r="H21" s="2" t="inlineStr">
        <is>
          <t>250</t>
        </is>
      </c>
      <c r="I21" s="8" t="n">
        <v>2</v>
      </c>
      <c r="J21" s="2"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2" t="n"/>
      <c r="L21" s="2" t="inlineStr">
        <is>
          <t>CINV &amp; Supportive Care</t>
        </is>
      </c>
      <c r="M21" s="2" t="inlineStr">
        <is>
          <t>Clinic</t>
        </is>
      </c>
      <c r="N21" s="2" t="inlineStr">
        <is>
          <t>ข้อ 20 Pharma Plus เล่มม่วง (เฉลยข้อ ข)</t>
        </is>
      </c>
      <c r="O21" s="2" t="n"/>
      <c r="P21" s="2" t="n"/>
    </row>
    <row r="22" ht="13.2" customHeight="1" s="49">
      <c r="A22" s="8" t="inlineStr">
        <is>
          <t>22</t>
        </is>
      </c>
      <c r="B22" s="2" t="inlineStr">
        <is>
          <t>กลไกการออกฤทธิ์ของยา cisplatin คือ</t>
        </is>
      </c>
      <c r="C22" s="2" t="n"/>
      <c r="D22" s="8" t="inlineStr">
        <is>
          <t>Alkylating agent</t>
        </is>
      </c>
      <c r="E22" s="8" t="inlineStr">
        <is>
          <t>Topoisomerase II inhibitor</t>
        </is>
      </c>
      <c r="F22" s="8" t="inlineStr">
        <is>
          <t>Antimetabolite</t>
        </is>
      </c>
      <c r="G22" s="8" t="inlineStr">
        <is>
          <t>Intercalating agent</t>
        </is>
      </c>
      <c r="H22" s="8" t="inlineStr">
        <is>
          <t>Inhibitor of mitosis</t>
        </is>
      </c>
      <c r="I22" s="8" t="n">
        <v>1</v>
      </c>
      <c r="J22" s="2" t="inlineStr">
        <is>
          <t>✅ คำตอบที่ถูกต้อง: ข้อ ก.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n"/>
      <c r="L22" s="2" t="inlineStr">
        <is>
          <t>CINV &amp; Supportive Care</t>
        </is>
      </c>
      <c r="M22" s="2" t="inlineStr">
        <is>
          <t>Clinic</t>
        </is>
      </c>
      <c r="N22" s="2" t="inlineStr">
        <is>
          <t>ข้อ 22 Pharma Plus เล่มม่วง (เฉลยข้อ ก)</t>
        </is>
      </c>
      <c r="O22" s="2" t="n"/>
      <c r="P22" s="2" t="n"/>
    </row>
    <row r="23" ht="13.2" customHeight="1" s="49">
      <c r="A23" s="8" t="inlineStr">
        <is>
          <t>23</t>
        </is>
      </c>
      <c r="B23" s="2" t="inlineStr">
        <is>
          <t>ยา cisplatin เป็นยาที่มีผลพิษต่อไต (nephrotoxicity) การป้องกันสามารถทำได้หลายประการต่อไปนี้ ยกเว้น</t>
        </is>
      </c>
      <c r="C23" s="2" t="n"/>
      <c r="D23" s="2" t="inlineStr">
        <is>
          <t>การให้สารน้ำปริมาตรมากก่อนและหลังให้ยา</t>
        </is>
      </c>
      <c r="E23" s="2" t="inlineStr">
        <is>
          <t>ให้สารละลายปริมาตรมากพร้อม magnesium</t>
        </is>
      </c>
      <c r="F23" s="2" t="inlineStr">
        <is>
          <t>การให้ osmotic diuretic เช่น mannitol</t>
        </is>
      </c>
      <c r="G23" s="2" t="inlineStr">
        <is>
          <t>การเตรียม cisplatin ด้วยสารละลาย sodium chloride</t>
        </is>
      </c>
      <c r="H23" s="2" t="inlineStr">
        <is>
          <t>ให้สารละลายปริมาตรมากร่วมกับ sodium</t>
        </is>
      </c>
      <c r="I23" s="8" t="n">
        <v>3</v>
      </c>
      <c r="J23" s="2" t="inlineStr">
        <is>
          <t>✅ คำตอบที่ถูกต้อง: ข้อ ค. การให้ osmotic diuretic เช่น mannitol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2" t="n"/>
      <c r="L23" s="2" t="inlineStr">
        <is>
          <t>CINV &amp; Supportive Care</t>
        </is>
      </c>
      <c r="M23" s="2" t="inlineStr">
        <is>
          <t>Clinic</t>
        </is>
      </c>
      <c r="N23" s="2" t="inlineStr">
        <is>
          <t>ข้อ 23 Pharma Plus เล่มม่วง (เฉลยข้อ ค จ)</t>
        </is>
      </c>
      <c r="O23" s="2" t="n"/>
      <c r="P23" s="2" t="n"/>
    </row>
    <row r="24" ht="13.2" customHeight="1" s="49">
      <c r="A24" s="8" t="inlineStr">
        <is>
          <t>24</t>
        </is>
      </c>
      <c r="B24"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2" t="n"/>
      <c r="D24" s="2" t="inlineStr">
        <is>
          <t>ให้ยากลุ่ม weak opioid ร่วมกับ fentanyl transdermal patch</t>
        </is>
      </c>
      <c r="E24" s="2" t="inlineStr">
        <is>
          <t>เริ่มด้วย aspirin หรือ piroxicam หากไม่ดีขึ้นจึงใช้ tramadol หรือ morphine</t>
        </is>
      </c>
      <c r="F24" s="2" t="inlineStr">
        <is>
          <t>ให้ fentanyl ร่วมกับยากลุ่ม COX2-Inhibitor เนื่องจาก vincristine มีผลข้างเคียงกับระบบทางเดินอาหาร</t>
        </is>
      </c>
      <c r="G24" s="2" t="inlineStr">
        <is>
          <t>ให้ได้เฉพาะยากลุ่ม NSAIDs เนื่องจากผลข้างเคียงของ vincristine มีฤทธิ์กดการหายใจ</t>
        </is>
      </c>
      <c r="H24" s="2" t="inlineStr">
        <is>
          <t>ให้ morphine เพราะ vincristine จะทำให้เกิดอาการปวดอย่างรุนแรง</t>
        </is>
      </c>
      <c r="I24" s="8" t="n">
        <v>2</v>
      </c>
      <c r="J24" s="2" t="inlineStr">
        <is>
          <t>✅ คำตอบที่ถูกต้อง: ข้อ ข. เริ่มด้วย aspirin หรือ piroxicam หากไม่ดีขึ้นจึงใช้ tramadol หรือ morphine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2" t="n"/>
      <c r="L24" s="2" t="inlineStr">
        <is>
          <t>CINV &amp; Supportive Care</t>
        </is>
      </c>
      <c r="M24" s="2" t="inlineStr">
        <is>
          <t>Clinic</t>
        </is>
      </c>
      <c r="N24" s="2" t="inlineStr">
        <is>
          <t>ข้อ 24 Pharma Plus เล่มม่วง (เฉลยข้อ ข)</t>
        </is>
      </c>
      <c r="O24" s="2" t="n"/>
      <c r="P24" s="2" t="n"/>
    </row>
    <row r="25" ht="13.2" customHeight="1" s="49">
      <c r="A25" s="8" t="inlineStr">
        <is>
          <t>25</t>
        </is>
      </c>
      <c r="B25"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2" t="n"/>
      <c r="D25" s="2" t="inlineStr">
        <is>
          <t>คลื่นไส้ อาเจียน</t>
        </is>
      </c>
      <c r="E25" s="2" t="inlineStr">
        <is>
          <t>ง่วงซึม</t>
        </is>
      </c>
      <c r="F25" s="2" t="inlineStr">
        <is>
          <t>กดการหายใจ</t>
        </is>
      </c>
      <c r="G25" s="2" t="inlineStr">
        <is>
          <t>สับสน มึนงง</t>
        </is>
      </c>
      <c r="H25" s="2" t="inlineStr">
        <is>
          <t>ท้องผูก</t>
        </is>
      </c>
      <c r="I25" s="8" t="n">
        <v>1</v>
      </c>
      <c r="J25" s="2" t="inlineStr">
        <is>
          <t>✅ คำตอบที่ถูกต้อง: ข้อ ก. คลื่นไส้ อาเจียน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2" t="n"/>
      <c r="L25" s="2" t="inlineStr">
        <is>
          <t>CINV &amp; Supportive Care</t>
        </is>
      </c>
      <c r="M25" s="2" t="inlineStr">
        <is>
          <t>Clinic</t>
        </is>
      </c>
      <c r="N25" s="2" t="inlineStr">
        <is>
          <t>ข้อ 25 Pharma Plus เล่มม่วง (เฉลยข้อ )</t>
        </is>
      </c>
      <c r="O25" s="2" t="n"/>
      <c r="P25" s="2" t="n"/>
    </row>
    <row r="26" ht="13.2" customHeight="1" s="49">
      <c r="A26" s="8" t="inlineStr">
        <is>
          <t>26</t>
        </is>
      </c>
      <c r="B26"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2" t="n"/>
      <c r="D26" s="2" t="inlineStr">
        <is>
          <t>Aspirin</t>
        </is>
      </c>
      <c r="E26" s="2" t="inlineStr">
        <is>
          <t>Ketamine</t>
        </is>
      </c>
      <c r="F26" s="2" t="inlineStr">
        <is>
          <t>Pethidine</t>
        </is>
      </c>
      <c r="G26" s="2" t="inlineStr">
        <is>
          <t>Fentanyl transdermal patch</t>
        </is>
      </c>
      <c r="H26" s="2" t="inlineStr">
        <is>
          <t>Tramadol</t>
        </is>
      </c>
      <c r="I26" s="8" t="n">
        <v>5</v>
      </c>
      <c r="J26" s="2" t="inlineStr">
        <is>
          <t>✅ คำตอบที่ถูกต้อง: ข้อ จ. Tramadol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2" t="n"/>
      <c r="L26" s="2" t="inlineStr">
        <is>
          <t>CINV &amp; Supportive Care</t>
        </is>
      </c>
      <c r="M26" s="2" t="inlineStr">
        <is>
          <t>Clinic</t>
        </is>
      </c>
      <c r="N26" s="2" t="inlineStr">
        <is>
          <t>ข้อ 26 Pharma Plus เล่มม่วง (เฉลยข้อ จ)</t>
        </is>
      </c>
      <c r="O26" s="2" t="n"/>
      <c r="P26" s="2" t="n"/>
    </row>
    <row r="27" ht="13.2" customHeight="1" s="49">
      <c r="A27" s="8" t="inlineStr">
        <is>
          <t>27</t>
        </is>
      </c>
      <c r="B27"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2" t="n"/>
      <c r="D27" s="2" t="inlineStr">
        <is>
          <t>ผมร่วง</t>
        </is>
      </c>
      <c r="E27" s="2" t="inlineStr">
        <is>
          <t>อาการปวด</t>
        </is>
      </c>
      <c r="F27" s="2" t="inlineStr">
        <is>
          <t>เยื่อบุทางเดินอาหารอักเสบ</t>
        </is>
      </c>
      <c r="G27" s="2" t="inlineStr">
        <is>
          <t>คลื่นไส้ อาเจียน</t>
        </is>
      </c>
      <c r="H27" s="2" t="inlineStr">
        <is>
          <t>ข้อ ค และ ง ถูก</t>
        </is>
      </c>
      <c r="I27" s="8" t="n">
        <v>5</v>
      </c>
      <c r="J27" s="2" t="inlineStr">
        <is>
          <t>✅ คำตอบที่ถูกต้อง: ข้อ จ. ข้อ ค และ ง ถูก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n"/>
      <c r="L27" s="2" t="inlineStr">
        <is>
          <t>CINV &amp; Supportive Care</t>
        </is>
      </c>
      <c r="M27" s="2" t="inlineStr">
        <is>
          <t>Clinic</t>
        </is>
      </c>
      <c r="N27" s="2" t="inlineStr">
        <is>
          <t>ข้อ 27 Pharma Plus เล่มม่วง (เฉลยข้อ จ)</t>
        </is>
      </c>
      <c r="O27" s="2" t="n"/>
      <c r="P27" s="2" t="n"/>
    </row>
    <row r="28" ht="13.2" customHeight="1" s="49">
      <c r="A28" s="8" t="inlineStr">
        <is>
          <t>29</t>
        </is>
      </c>
      <c r="B28"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2" t="n"/>
      <c r="D28" s="2" t="inlineStr">
        <is>
          <t>Dexamethasone เดี่ยว ๆ</t>
        </is>
      </c>
      <c r="E28" s="2" t="inlineStr">
        <is>
          <t>Ondansetron</t>
        </is>
      </c>
      <c r="F28" s="2" t="inlineStr">
        <is>
          <t>Enalapril</t>
        </is>
      </c>
      <c r="G28" s="2" t="inlineStr">
        <is>
          <t>ยากลุ่ม opioid</t>
        </is>
      </c>
      <c r="H28" s="2" t="inlineStr">
        <is>
          <t>ไม่ต้องรับยาอะไร เพียงแต่ให้ผู้ป่วยอมน้ำแข็งระหว่างการให้ยาให้ถูกวิธี</t>
        </is>
      </c>
      <c r="I28" s="8" t="n">
        <v>1</v>
      </c>
      <c r="J28" s="2" t="inlineStr">
        <is>
          <t>✅ คำตอบที่ถูกต้อง: ข้อ ก. Dexamethasone เดี่ยว ๆ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2" t="n"/>
      <c r="L28" s="2" t="inlineStr">
        <is>
          <t>CINV &amp; Supportive Care</t>
        </is>
      </c>
      <c r="M28" s="2" t="inlineStr">
        <is>
          <t>Clinic</t>
        </is>
      </c>
      <c r="N28" s="2" t="inlineStr">
        <is>
          <t>ข้อ 29 Pharma Plus เล่มม่วง (เฉลยข้อ )</t>
        </is>
      </c>
      <c r="O28" s="2" t="n"/>
      <c r="P28" s="2" t="n"/>
    </row>
    <row r="29" ht="13.2" customHeight="1" s="49">
      <c r="A29" s="8" t="inlineStr">
        <is>
          <t>30</t>
        </is>
      </c>
      <c r="B29"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2" t="n"/>
      <c r="D29" s="2" t="inlineStr">
        <is>
          <t>ในการให้ยาเคมีบำบัดครั้งต่อไป ให้ผู้ป่วยอมน้ำแข็งก่อนให้ยา 30 นาทีและอมต่อให้ยาอีก 30 นาที</t>
        </is>
      </c>
      <c r="E29" s="2" t="inlineStr">
        <is>
          <t>Dimenhydrinate + lidocaine + sucralfate แล้วตามด้วยยากลุ่ม NSAIDs</t>
        </is>
      </c>
      <c r="F29" s="2" t="inlineStr">
        <is>
          <t>Diphenhydramine + lidocaine + sucralfate แล้วตามด้วยยากลุ่ม opioids</t>
        </is>
      </c>
      <c r="G29" s="2" t="inlineStr">
        <is>
          <t>Diphenhydramine + lidocaine + antacid</t>
        </is>
      </c>
      <c r="H29" s="2" t="inlineStr">
        <is>
          <t>ไม่มีข้อใดถูก</t>
        </is>
      </c>
      <c r="I29" s="8" t="n">
        <v>1</v>
      </c>
      <c r="J29"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n"/>
      <c r="L29" s="2" t="inlineStr">
        <is>
          <t>CINV &amp; Supportive Care</t>
        </is>
      </c>
      <c r="M29" s="2" t="inlineStr">
        <is>
          <t>Clinic</t>
        </is>
      </c>
      <c r="N29" s="2" t="inlineStr">
        <is>
          <t>ข้อ 30 Pharma Plus เล่มม่วง (เฉลยข้อ ก ง)</t>
        </is>
      </c>
      <c r="O29" s="2" t="n"/>
      <c r="P29" s="2" t="n"/>
    </row>
    <row r="30" ht="13.2" customHeight="1" s="49">
      <c r="A30" s="8" t="inlineStr">
        <is>
          <t>31</t>
        </is>
      </c>
      <c r="B30" s="2" t="inlineStr">
        <is>
          <t>ข้อใดเป็นยาต้านการอาเจียนที่ดีที่สุดในผู้ป่วยที่ได้รับยาเคมีบำบัด
ยาต้านการอาเจียนที่มีประสิทธิภาพสูงสุดสำหรับ CINV</t>
        </is>
      </c>
      <c r="C30" s="2" t="n"/>
      <c r="D30" s="2" t="inlineStr">
        <is>
          <t>Metoclopramide</t>
        </is>
      </c>
      <c r="E30" s="2" t="inlineStr">
        <is>
          <t>Ondansetron</t>
        </is>
      </c>
      <c r="F30" s="2" t="inlineStr">
        <is>
          <t>Lorazepam</t>
        </is>
      </c>
      <c r="G30" s="2" t="inlineStr">
        <is>
          <t>ข้อ ก และ ค ถูก</t>
        </is>
      </c>
      <c r="H30" s="2" t="inlineStr">
        <is>
          <t>ข้อ ก, ข, และ ค ถูก</t>
        </is>
      </c>
      <c r="I30" s="8" t="n">
        <v>2</v>
      </c>
      <c r="J30" s="2" t="inlineStr">
        <is>
          <t>✅ คำตอบที่ถูกต้อง: ข้อ ข.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 ก และ ค ถูก ไม่ตรงกับข้อบ่งใช้หรือกลไกการออกฤทธิ์ที่ถูกต้องตาม NCCN Clinical Practice Guidelines in Oncology / ASCO Guidelines
• ข้อ จ. (ข้อ ก, ข, และ ค ถูก): ข้อ ก, ข,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CINV &amp; Supportive Care</t>
        </is>
      </c>
      <c r="M30" s="2" t="inlineStr">
        <is>
          <t>Clinic</t>
        </is>
      </c>
      <c r="N30" s="2" t="inlineStr">
        <is>
          <t>ข้อ 31 Pharma Plus เล่มม่วง (เฉลยข้อ ข)</t>
        </is>
      </c>
      <c r="O30" s="2" t="n"/>
      <c r="P30" s="2" t="n"/>
    </row>
    <row r="31" ht="13.2" customHeight="1" s="49">
      <c r="A31" s="8" t="inlineStr">
        <is>
          <t>32</t>
        </is>
      </c>
      <c r="B31"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2" t="n"/>
      <c r="D31" s="2" t="inlineStr">
        <is>
          <t>หากผู้ป่วยมีตุ่มใส และมีอาการเจ็บ แสบร้อน ร่วมด้วย ให้ผู้ป่วยบ้วนปากด้วย stomatitis cocktail ก่อนรับประทานอาหาร 5-15 นาที</t>
        </is>
      </c>
      <c r="E31" s="2" t="inlineStr">
        <is>
          <t>หากมีการติดเชื้อร่วมด้วยให้ผู้ป่วยกินยาต้านเชื้อรา</t>
        </is>
      </c>
      <c r="F31" s="2" t="inlineStr">
        <is>
          <t>ในการให้ยาเคมีบำบัดครั้งต่อไป ให้ผู้ป่วยอมน้ำแข็งก่อนให้ยา 30 นาที และหลังให้ยา 30 นาที</t>
        </is>
      </c>
      <c r="G31" s="2" t="inlineStr">
        <is>
          <t>ข้อ ก และ ข ถูก</t>
        </is>
      </c>
      <c r="H31" s="2" t="inlineStr">
        <is>
          <t>ข้อ ก และ ค ถูก</t>
        </is>
      </c>
      <c r="I31" s="8" t="n">
        <v>2</v>
      </c>
      <c r="J31" s="2" t="inlineStr">
        <is>
          <t>✅ คำตอบที่ถูกต้อง: ข้อ ข. หากมีการติดเชื้อร่วมด้วยให้ผู้ป่วยกินยาต้านเชื้อรา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CINV &amp; Supportive Care</t>
        </is>
      </c>
      <c r="M31" s="2" t="inlineStr">
        <is>
          <t>Clinic</t>
        </is>
      </c>
      <c r="N31" s="2" t="inlineStr">
        <is>
          <t>ข้อ 32 Pharma Plus เล่มม่วง (เฉลยข้อ ข ค)</t>
        </is>
      </c>
      <c r="O31" s="2" t="n"/>
      <c r="P31" s="2" t="n"/>
    </row>
    <row r="32" ht="13.2" customHeight="1" s="49">
      <c r="A32" s="8" t="inlineStr">
        <is>
          <t>34</t>
        </is>
      </c>
      <c r="B32"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2" t="n"/>
      <c r="D32" s="2" t="inlineStr">
        <is>
          <t>150</t>
        </is>
      </c>
      <c r="E32" s="2" t="inlineStr">
        <is>
          <t>175</t>
        </is>
      </c>
      <c r="F32" s="2" t="inlineStr">
        <is>
          <t>200</t>
        </is>
      </c>
      <c r="G32" s="2" t="inlineStr">
        <is>
          <t>225</t>
        </is>
      </c>
      <c r="H32" s="2" t="inlineStr">
        <is>
          <t>250</t>
        </is>
      </c>
      <c r="I32" s="8" t="n">
        <v>2</v>
      </c>
      <c r="J32" s="2"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n"/>
      <c r="L32" s="2" t="inlineStr">
        <is>
          <t>CINV &amp; Supportive Care</t>
        </is>
      </c>
      <c r="M32" s="2" t="inlineStr">
        <is>
          <t>Clinic</t>
        </is>
      </c>
      <c r="N32" s="2" t="inlineStr">
        <is>
          <t>ข้อ 34 Pharma Plus เล่มม่วง (เฉลยข้อ ข)</t>
        </is>
      </c>
      <c r="O32" s="2" t="n"/>
      <c r="P32" s="2" t="n"/>
    </row>
    <row r="33" ht="13.2" customHeight="1" s="49">
      <c r="A33" s="8" t="inlineStr">
        <is>
          <t>35</t>
        </is>
      </c>
      <c r="B33"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2" t="n"/>
      <c r="D33" s="2" t="inlineStr">
        <is>
          <t>Nephrotoxicity</t>
        </is>
      </c>
      <c r="E33" s="2" t="inlineStr">
        <is>
          <t>Neurotoxicity</t>
        </is>
      </c>
      <c r="F33" s="2" t="inlineStr">
        <is>
          <t>Hypotension</t>
        </is>
      </c>
      <c r="G33" s="2" t="inlineStr">
        <is>
          <t>Pulmonary toxicity</t>
        </is>
      </c>
      <c r="H33" s="2" t="inlineStr">
        <is>
          <t>Ototoxicity</t>
        </is>
      </c>
      <c r="I33" s="8" t="n">
        <v>4</v>
      </c>
      <c r="J33" s="2" t="inlineStr">
        <is>
          <t>✅ คำตอบที่ถูกต้อง: ข้อ ง. Pulmonary 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2" t="n"/>
      <c r="L33" s="2" t="inlineStr">
        <is>
          <t>CINV &amp; Supportive Care</t>
        </is>
      </c>
      <c r="M33" s="2" t="inlineStr">
        <is>
          <t>Clinic</t>
        </is>
      </c>
      <c r="N33" s="2" t="inlineStr">
        <is>
          <t>ข้อ 35 Pharma Plus เล่มม่วง (เฉลยข้อ ง)</t>
        </is>
      </c>
      <c r="O33" s="2" t="n"/>
      <c r="P33" s="2" t="n"/>
    </row>
    <row r="34" ht="13.2" customHeight="1" s="49">
      <c r="A34" s="8" t="inlineStr">
        <is>
          <t>36</t>
        </is>
      </c>
      <c r="B34" s="2" t="inlineStr">
        <is>
          <t>กลไกการออกฤทธิ์ของยา cisplatin คืออะไร</t>
        </is>
      </c>
      <c r="C34" s="2" t="n"/>
      <c r="D34" s="2" t="inlineStr">
        <is>
          <t>Antimetabolite</t>
        </is>
      </c>
      <c r="E34" s="2" t="inlineStr">
        <is>
          <t>Topoisomerase inhibitor</t>
        </is>
      </c>
      <c r="F34" s="2" t="inlineStr">
        <is>
          <t>Produce free radical</t>
        </is>
      </c>
      <c r="G34" s="2" t="inlineStr">
        <is>
          <t>Mitotic spindle toxicity</t>
        </is>
      </c>
      <c r="H34" s="2" t="inlineStr">
        <is>
          <t>Alkylating agent</t>
        </is>
      </c>
      <c r="I34" s="8" t="n">
        <v>5</v>
      </c>
      <c r="J34" s="2" t="inlineStr">
        <is>
          <t>✅ คำตอบที่ถูกต้อง: ข้อ จ.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2" t="n"/>
      <c r="L34" s="2" t="inlineStr">
        <is>
          <t>CINV &amp; Supportive Care</t>
        </is>
      </c>
      <c r="M34" s="2" t="inlineStr">
        <is>
          <t>Clinic</t>
        </is>
      </c>
      <c r="N34" s="2" t="inlineStr">
        <is>
          <t>ข้อ 36 Pharma Plus เล่มม่วง (เฉลยข้อ จ)</t>
        </is>
      </c>
      <c r="O34" s="2" t="n"/>
      <c r="P34" s="2" t="n"/>
    </row>
    <row r="35" ht="13.2" customHeight="1" s="49">
      <c r="A35" s="8" t="inlineStr">
        <is>
          <t>38</t>
        </is>
      </c>
      <c r="B35" s="2" t="inlineStr">
        <is>
          <t>ยาเคมีชนิดใดไม่ได้สกัดมาจากธรรมชาติ</t>
        </is>
      </c>
      <c r="C35" s="2" t="n"/>
      <c r="D35" s="2" t="inlineStr">
        <is>
          <t>Doxorubicin</t>
        </is>
      </c>
      <c r="E35" s="2" t="inlineStr">
        <is>
          <t>Paclitaxel</t>
        </is>
      </c>
      <c r="F35" s="2" t="inlineStr">
        <is>
          <t>Oxaliplatin</t>
        </is>
      </c>
      <c r="G35" s="2" t="inlineStr">
        <is>
          <t>Vincristine</t>
        </is>
      </c>
      <c r="H35" s="2" t="inlineStr">
        <is>
          <t>Hydroxyurea</t>
        </is>
      </c>
      <c r="I35" s="8" t="n">
        <v>3</v>
      </c>
      <c r="J35" s="2" t="inlineStr">
        <is>
          <t>✅ คำตอบที่ถูกต้อง: ข้อ ค. Oxaliplatin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CINV &amp; Supportive Care</t>
        </is>
      </c>
      <c r="M35" s="2" t="inlineStr">
        <is>
          <t>Clinic</t>
        </is>
      </c>
      <c r="N35" s="2" t="inlineStr">
        <is>
          <t>ข้อ 38 Pharma Plus เล่มม่วง (เฉลยข้อ ค)</t>
        </is>
      </c>
      <c r="O35" s="2" t="n"/>
      <c r="P35" s="2" t="n"/>
    </row>
    <row r="36" ht="13.2" customHeight="1" s="49">
      <c r="A36" s="8" t="inlineStr">
        <is>
          <t>39</t>
        </is>
      </c>
      <c r="B36" s="2" t="inlineStr">
        <is>
          <t>กลไกการออกฤทธิ์ของยา paclitaxel คืออะไร</t>
        </is>
      </c>
      <c r="C36" s="2" t="n"/>
      <c r="D36" s="8" t="inlineStr">
        <is>
          <t>Antimetabolite</t>
        </is>
      </c>
      <c r="E36" s="8" t="inlineStr">
        <is>
          <t>Topoisomerase inhibitor</t>
        </is>
      </c>
      <c r="F36" s="8" t="inlineStr">
        <is>
          <t>Produce free radical</t>
        </is>
      </c>
      <c r="G36" s="8" t="inlineStr">
        <is>
          <t>Mitotic phase inhibitor</t>
        </is>
      </c>
      <c r="H36" s="8" t="inlineStr">
        <is>
          <t>Alkylating agent</t>
        </is>
      </c>
      <c r="I36" s="8" t="n">
        <v>4</v>
      </c>
      <c r="J36" s="2" t="inlineStr">
        <is>
          <t>✅ คำตอบที่ถูกต้อง: ข้อ ง. Mitotic phase inhibitor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CINV &amp; Supportive Care</t>
        </is>
      </c>
      <c r="M36" s="2" t="inlineStr">
        <is>
          <t>Clinic</t>
        </is>
      </c>
      <c r="N36" s="2" t="inlineStr">
        <is>
          <t>ข้อ 39 Pharma Plus เล่มม่วง (เฉลยข้อ ง)</t>
        </is>
      </c>
      <c r="O36" s="2" t="n"/>
      <c r="P36" s="2" t="n"/>
    </row>
    <row r="37" ht="13.2" customHeight="1" s="49">
      <c r="A37" s="8" t="inlineStr">
        <is>
          <t>40</t>
        </is>
      </c>
      <c r="B37" s="2" t="inlineStr">
        <is>
          <t>ผู้ป่วยมะเร็งที่มีอาการปวดรุนแรง และได้รับยาแก้ปวด opioids ปริมาณสูง อาจทำให้เกิดผลข้างเคียงใด</t>
        </is>
      </c>
      <c r="C37" s="2" t="n"/>
      <c r="D37" s="2" t="inlineStr">
        <is>
          <t>Diarrhea, Convulsion</t>
        </is>
      </c>
      <c r="E37" s="2" t="inlineStr">
        <is>
          <t>Mydriasis, Hypoventilation</t>
        </is>
      </c>
      <c r="F37" s="2" t="inlineStr">
        <is>
          <t>Hyperthermia</t>
        </is>
      </c>
      <c r="G37" s="2" t="inlineStr">
        <is>
          <t>Coma, Miosis</t>
        </is>
      </c>
      <c r="H37" s="2" t="inlineStr">
        <is>
          <t>Hyperventilation</t>
        </is>
      </c>
      <c r="I37" s="8" t="n">
        <v>4</v>
      </c>
      <c r="J37" s="2" t="inlineStr">
        <is>
          <t>✅ คำตอบที่ถูกต้อง: ข้อ ง. Coma, Miosis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2" t="n"/>
      <c r="L37" s="2" t="inlineStr">
        <is>
          <t>CINV &amp; Supportive Care</t>
        </is>
      </c>
      <c r="M37" s="2" t="inlineStr">
        <is>
          <t>Clinic</t>
        </is>
      </c>
      <c r="N37" s="2" t="inlineStr">
        <is>
          <t>ข้อ 40 Pharma Plus เล่มม่วง (เฉลยข้อ ง)</t>
        </is>
      </c>
      <c r="O37" s="2" t="n"/>
      <c r="P37" s="2" t="n"/>
    </row>
    <row r="38" ht="13.2" customHeight="1" s="49">
      <c r="A38" s="8" t="inlineStr">
        <is>
          <t>41</t>
        </is>
      </c>
      <c r="B38" s="2" t="inlineStr">
        <is>
          <t>การใช้ leucovorin ร่วมเมื่อใช้ยา methotrexate ขนาดสูง ในการรักษามะเร็งบางชนิด เพื่ออะไร</t>
        </is>
      </c>
      <c r="C38" s="2" t="n"/>
      <c r="D38" s="2" t="inlineStr">
        <is>
          <t>ช่วยเพิ่ม MTX เข้าสู่เซลล์มะเร็ง</t>
        </is>
      </c>
      <c r="E38" s="2" t="inlineStr">
        <is>
          <t>ช่วยเร่งการขับ MTX ออกทางปัสสาวะ</t>
        </is>
      </c>
      <c r="F38" s="2" t="inlineStr">
        <is>
          <t>ช่วยเร่งการแปรูปของ MTX ที่ตับ</t>
        </is>
      </c>
      <c r="G38" s="2" t="inlineStr">
        <is>
          <t>ช่วยลดความเป็นพิษของ MTX ต่อเซลล์ปกติ</t>
        </is>
      </c>
      <c r="H38" s="2" t="inlineStr">
        <is>
          <t>ช่วยเพิ่มความเป็นพิษของ MTX ต่อเซลล์มะเร็ง</t>
        </is>
      </c>
      <c r="I38" s="8" t="n">
        <v>4</v>
      </c>
      <c r="J38" s="2" t="inlineStr">
        <is>
          <t>✅ คำตอบที่ถูกต้อง: ข้อ ง. ช่วยลดความเป็นพิษของ MTX ต่อเซลล์ปกติ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2" t="n"/>
      <c r="L38" s="2" t="inlineStr">
        <is>
          <t>CINV &amp; Supportive Care</t>
        </is>
      </c>
      <c r="M38" s="2" t="inlineStr">
        <is>
          <t>Clinic</t>
        </is>
      </c>
      <c r="N38" s="2" t="inlineStr">
        <is>
          <t>ข้อ 41 Pharma Plus เล่มม่วง (เฉลยข้อ ง)</t>
        </is>
      </c>
      <c r="O38" s="2" t="n"/>
      <c r="P38" s="2" t="n"/>
    </row>
    <row r="39" ht="13.2" customHeight="1" s="49">
      <c r="A39" s="8" t="inlineStr">
        <is>
          <t>42</t>
        </is>
      </c>
      <c r="B39" s="2" t="inlineStr">
        <is>
          <t>ยาใดต่อไปนี้เกี่ยวข้องกับ nephrotoxicity</t>
        </is>
      </c>
      <c r="C39" s="2" t="n"/>
      <c r="D39" s="2" t="inlineStr">
        <is>
          <t>Methotrexate</t>
        </is>
      </c>
      <c r="E39" s="2" t="inlineStr">
        <is>
          <t>Etoposide</t>
        </is>
      </c>
      <c r="F39" s="2" t="inlineStr">
        <is>
          <t>Doxorubicin</t>
        </is>
      </c>
      <c r="G39" s="2" t="inlineStr">
        <is>
          <t>Vinorelbine</t>
        </is>
      </c>
      <c r="H39" s="2" t="inlineStr">
        <is>
          <t>Docetaxel</t>
        </is>
      </c>
      <c r="I39" s="8" t="n">
        <v>1</v>
      </c>
      <c r="J39" s="2" t="inlineStr">
        <is>
          <t>✅ คำตอบที่ถูกต้อง: ข้อ ก. Methotrexate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2" t="n"/>
      <c r="L39" s="2" t="inlineStr">
        <is>
          <t>CINV &amp; Supportive Care</t>
        </is>
      </c>
      <c r="M39" s="2" t="inlineStr">
        <is>
          <t>Clinic</t>
        </is>
      </c>
      <c r="N39" s="2" t="inlineStr">
        <is>
          <t>ข้อ 42 Pharma Plus เล่มม่วง (เฉลยข้อ ก)</t>
        </is>
      </c>
      <c r="O39" s="2" t="n"/>
      <c r="P39" s="2" t="n"/>
    </row>
    <row r="40" ht="13.2" customHeight="1" s="49">
      <c r="A40" s="8" t="inlineStr">
        <is>
          <t>43</t>
        </is>
      </c>
      <c r="B40" s="2" t="inlineStr">
        <is>
          <t>คู่ยาใดที่อาจเกิด drug interaction จนทำให้ระดับยาในเลือดเพิ่มสูงขึ้นจนเป็นอันตรายแก่ผู้ป่วย</t>
        </is>
      </c>
      <c r="C40" s="2" t="n"/>
      <c r="D40" s="2" t="inlineStr">
        <is>
          <t>Tamoxifen - warfarin</t>
        </is>
      </c>
      <c r="E40" s="2" t="inlineStr">
        <is>
          <t>Cisplatin - cimetidine</t>
        </is>
      </c>
      <c r="F40" s="2" t="inlineStr">
        <is>
          <t>Methotrexate - phenobarbitone</t>
        </is>
      </c>
      <c r="G40" s="2" t="inlineStr">
        <is>
          <t>Doxorubicin - tetracycline</t>
        </is>
      </c>
      <c r="H40" s="2" t="inlineStr">
        <is>
          <t>Mercaptopurine - allopurinol</t>
        </is>
      </c>
      <c r="I40" s="8" t="n">
        <v>5</v>
      </c>
      <c r="J40" s="2" t="inlineStr">
        <is>
          <t>✅ คำตอบที่ถูกต้อง: ข้อ จ. Mercaptopurine - allopurinol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2" t="n"/>
      <c r="L40" s="2" t="inlineStr">
        <is>
          <t>CINV &amp; Supportive Care</t>
        </is>
      </c>
      <c r="M40" s="2" t="inlineStr">
        <is>
          <t>Clinic</t>
        </is>
      </c>
      <c r="N40" s="2" t="inlineStr">
        <is>
          <t>ข้อ 43 Pharma Plus เล่มม่วง (เฉลยข้อ จ)</t>
        </is>
      </c>
      <c r="O40" s="2" t="n"/>
      <c r="P40" s="2" t="n"/>
    </row>
    <row r="41" ht="13.2" customHeight="1" s="49">
      <c r="A41" s="8" t="inlineStr">
        <is>
          <t>44</t>
        </is>
      </c>
      <c r="B41" s="2" t="inlineStr">
        <is>
          <t>ยาเคมีชนิดใดที่ใช้เป็น immunosuppressive agent ได้ด้วย</t>
        </is>
      </c>
      <c r="C41" s="2" t="n"/>
      <c r="D41" s="2" t="inlineStr">
        <is>
          <t>5-Fluorouracil</t>
        </is>
      </c>
      <c r="E41" s="2" t="inlineStr">
        <is>
          <t>Irinotecan</t>
        </is>
      </c>
      <c r="F41" s="2" t="inlineStr">
        <is>
          <t>Cyclophosphamide</t>
        </is>
      </c>
      <c r="G41" s="2" t="inlineStr">
        <is>
          <t>Cisplatin</t>
        </is>
      </c>
      <c r="H41" s="2" t="inlineStr">
        <is>
          <t>Doxorubicin</t>
        </is>
      </c>
      <c r="I41" s="8" t="n">
        <v>3</v>
      </c>
      <c r="J41" s="2" t="inlineStr">
        <is>
          <t>✅ คำตอบที่ถูกต้อง: ข้อ ค. Cyclophosphamide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CINV &amp; Supportive Care</t>
        </is>
      </c>
      <c r="M41" s="2" t="inlineStr">
        <is>
          <t>Clinic</t>
        </is>
      </c>
      <c r="N41" s="2" t="inlineStr">
        <is>
          <t>ข้อ 44 Pharma Plus เล่มม่วง (เฉลยข้อ ค)</t>
        </is>
      </c>
      <c r="O41" s="2" t="n"/>
      <c r="P41" s="2" t="n"/>
    </row>
    <row r="42" ht="13.2" customHeight="1" s="49">
      <c r="A42" s="8" t="inlineStr">
        <is>
          <t>45</t>
        </is>
      </c>
      <c r="B42"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2" t="n"/>
      <c r="D42" s="2" t="inlineStr">
        <is>
          <t>ค่า serum creatinine</t>
        </is>
      </c>
      <c r="E42" s="2" t="inlineStr">
        <is>
          <t>ค่า CBC (complete blood count)</t>
        </is>
      </c>
      <c r="F42" s="2" t="inlineStr">
        <is>
          <t>ค่า ejection fraction ของหัวใจ</t>
        </is>
      </c>
      <c r="G42" s="2" t="inlineStr">
        <is>
          <t>ค่า electrolyte</t>
        </is>
      </c>
      <c r="H42" s="2" t="inlineStr">
        <is>
          <t>ผลวิเคราะห์ทางจุลชีววิทยา (blood cultures)</t>
        </is>
      </c>
      <c r="I42" s="8" t="n">
        <v>1</v>
      </c>
      <c r="J42" s="2" t="inlineStr">
        <is>
          <t>✅ คำตอบที่ถูกต้อง: ข้อ ก. ค่า serum creatinine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n"/>
      <c r="L42" s="2" t="inlineStr">
        <is>
          <t>CINV &amp; Supportive Care</t>
        </is>
      </c>
      <c r="M42" s="2" t="inlineStr">
        <is>
          <t>Clinic</t>
        </is>
      </c>
      <c r="N42" s="2" t="inlineStr">
        <is>
          <t>ข้อ 45 Pharma Plus เล่มม่วง (เฉลยข้อ ก ข)</t>
        </is>
      </c>
      <c r="O42" s="2" t="n"/>
      <c r="P42" s="2" t="n"/>
    </row>
    <row r="43" ht="13.2" customHeight="1" s="49">
      <c r="A43" s="8" t="inlineStr">
        <is>
          <t>46</t>
        </is>
      </c>
      <c r="B43"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2" t="n"/>
      <c r="D43" s="2" t="inlineStr">
        <is>
          <t>การผ่าตัดแบบ modified radical mastectomy เพื่อกำจัดมะเร็ง</t>
        </is>
      </c>
      <c r="E43" s="2" t="inlineStr">
        <is>
          <t>อาการข้างเคียงของ cyclophosphamide</t>
        </is>
      </c>
      <c r="F43" s="2" t="inlineStr">
        <is>
          <t>อาการข้างเคียงของ cyclophosphamide และ doxorubicin</t>
        </is>
      </c>
      <c r="G43" s="2" t="inlineStr">
        <is>
          <t>อาการข้างเคียงของ doxorubicin</t>
        </is>
      </c>
      <c r="H43" s="2" t="inlineStr">
        <is>
          <t>อาการแทรกซ้อนจากการผ่าตัด ร่วมกับการให้ยาเคมีบำบัด</t>
        </is>
      </c>
      <c r="I43" s="8" t="n">
        <v>4</v>
      </c>
      <c r="J43" s="2" t="inlineStr">
        <is>
          <t>✅ คำตอบที่ถูกต้อง: ข้อ ง. อาการข้างเคียงของ doxorubicin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2" t="n"/>
      <c r="L43" s="2" t="inlineStr">
        <is>
          <t>CINV &amp; Supportive Care</t>
        </is>
      </c>
      <c r="M43" s="2" t="inlineStr">
        <is>
          <t>Clinic</t>
        </is>
      </c>
      <c r="N43" s="2" t="inlineStr">
        <is>
          <t>ข้อ 46 Pharma Plus เล่มม่วง (เฉลยข้อ ง)</t>
        </is>
      </c>
      <c r="O43" s="2" t="n"/>
      <c r="P43" s="2" t="n"/>
    </row>
    <row r="44" ht="13.2" customHeight="1" s="49">
      <c r="A44" s="8" t="inlineStr">
        <is>
          <t>47</t>
        </is>
      </c>
      <c r="B44"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2" t="n"/>
      <c r="D44" s="2" t="inlineStr">
        <is>
          <t>การกดการทำงานขอไขกระดูก</t>
        </is>
      </c>
      <c r="E44" s="2" t="inlineStr">
        <is>
          <t>เยื่อบุทางเดินอาหารอักเสบ</t>
        </is>
      </c>
      <c r="F44" s="2" t="inlineStr">
        <is>
          <t>คลื่นไส้อาเจียน</t>
        </is>
      </c>
      <c r="G44" s="2" t="inlineStr">
        <is>
          <t>ผมร่วง</t>
        </is>
      </c>
      <c r="H44" s="2" t="inlineStr">
        <is>
          <t>ชาตามปลายประสาท</t>
        </is>
      </c>
      <c r="I44" s="8" t="n">
        <v>2</v>
      </c>
      <c r="J44" s="2" t="inlineStr">
        <is>
          <t>✅ คำตอบที่ถูกต้อง: ข้อ ข. เยื่อบุทางเดินอาหารอักเสบ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2" t="n"/>
      <c r="L44" s="2" t="inlineStr">
        <is>
          <t>CINV &amp; Supportive Care</t>
        </is>
      </c>
      <c r="M44" s="2" t="inlineStr">
        <is>
          <t>Clinic</t>
        </is>
      </c>
      <c r="N44" s="2" t="inlineStr">
        <is>
          <t>ข้อ 47 Pharma Plus เล่มม่วง (เฉลยข้อ ข ค)</t>
        </is>
      </c>
      <c r="O44" s="2" t="n"/>
      <c r="P44" s="2" t="n"/>
    </row>
    <row r="45" ht="13.2" customHeight="1" s="49">
      <c r="A45" s="8" t="inlineStr">
        <is>
          <t>48</t>
        </is>
      </c>
      <c r="B45"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2" t="n"/>
      <c r="D45" s="2" t="inlineStr">
        <is>
          <t>Estrogen receptor เช่น tamoxifen</t>
        </is>
      </c>
      <c r="E45" s="2" t="inlineStr">
        <is>
          <t>Methotrexate แบบรับประทานเพื่อควบคุมโรค</t>
        </is>
      </c>
      <c r="F45" s="2" t="inlineStr">
        <is>
          <t>การฉายรังสีบริเวณที่ได้รับการผ่าตัด</t>
        </is>
      </c>
      <c r="G45" s="2" t="inlineStr">
        <is>
          <t>การรับประทานยาคุมกำเนิดขนาดสูง</t>
        </is>
      </c>
      <c r="H45" s="2" t="inlineStr">
        <is>
          <t>การเพิ่มการให้ยาเคมีบำัดจาก 4 เดือน เป็น 6 เดือน</t>
        </is>
      </c>
      <c r="I45" s="8" t="n">
        <v>1</v>
      </c>
      <c r="J45" s="2" t="inlineStr">
        <is>
          <t>✅ คำตอบที่ถูกต้อง: ข้อ ก. Estrogen receptor เช่น tamoxifen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2" t="n"/>
      <c r="L45" s="2" t="inlineStr">
        <is>
          <t>CINV &amp; Supportive Care</t>
        </is>
      </c>
      <c r="M45" s="2" t="inlineStr">
        <is>
          <t>Clinic</t>
        </is>
      </c>
      <c r="N45" s="2" t="inlineStr">
        <is>
          <t>ข้อ 48 Pharma Plus เล่มม่วง (เฉลยข้อ ก)</t>
        </is>
      </c>
      <c r="O45" s="2" t="n"/>
      <c r="P45" s="2" t="n"/>
    </row>
    <row r="46" ht="13.2" customHeight="1" s="49">
      <c r="A46" s="8" t="inlineStr">
        <is>
          <t>49</t>
        </is>
      </c>
      <c r="B46"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2" t="n"/>
      <c r="D46" s="2" t="inlineStr">
        <is>
          <t>รักษาให้หายขาด</t>
        </is>
      </c>
      <c r="E46" s="2" t="inlineStr">
        <is>
          <t>ยืดอายุผู้ป่วย</t>
        </is>
      </c>
      <c r="F46" s="2" t="inlineStr">
        <is>
          <t>รักษาผู้ป่วยแบบประคับประคอง</t>
        </is>
      </c>
      <c r="G46" s="2" t="inlineStr">
        <is>
          <t>เพื่อลดการกลับซ้ำของโรค</t>
        </is>
      </c>
      <c r="H46" s="2" t="inlineStr">
        <is>
          <t>ทำให้ผู้ป่วยมีระยะปลอดโรคที่นานขึ้น</t>
        </is>
      </c>
      <c r="I46" s="8" t="n">
        <v>3</v>
      </c>
      <c r="J46" s="2" t="inlineStr">
        <is>
          <t>✅ คำตอบที่ถูกต้อง: ข้อ ค. รักษาผู้ป่วยแบบประคับประคอง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2" t="n"/>
      <c r="L46" s="2" t="inlineStr">
        <is>
          <t>CINV &amp; Supportive Care</t>
        </is>
      </c>
      <c r="M46" s="2" t="inlineStr">
        <is>
          <t>Clinic</t>
        </is>
      </c>
      <c r="N46" s="2" t="inlineStr">
        <is>
          <t>ข้อ 49 Pharma Plus เล่มม่วง (เฉลยข้อ ค)</t>
        </is>
      </c>
      <c r="O46" s="2" t="n"/>
      <c r="P46" s="2" t="n"/>
    </row>
    <row r="47" ht="13.2" customHeight="1" s="49">
      <c r="A47" s="8" t="inlineStr">
        <is>
          <t>50</t>
        </is>
      </c>
      <c r="B47" s="2" t="inlineStr">
        <is>
          <t>การตรวจร่างกายเบื้องต้นของมะเร็งเต้านมต้องตรวจอะไรไร</t>
        </is>
      </c>
      <c r="C47" s="2" t="n"/>
      <c r="D47" s="2" t="inlineStr">
        <is>
          <t>Fecal blood occult test</t>
        </is>
      </c>
      <c r="E47" s="2" t="inlineStr">
        <is>
          <t>CT scan</t>
        </is>
      </c>
      <c r="F47" s="2" t="inlineStr">
        <is>
          <t>Mammography</t>
        </is>
      </c>
      <c r="G47" s="2" t="inlineStr">
        <is>
          <t>Pap smear</t>
        </is>
      </c>
      <c r="H47" s="2" t="inlineStr">
        <is>
          <t>Tumor biopsy</t>
        </is>
      </c>
      <c r="I47" s="8" t="n">
        <v>3</v>
      </c>
      <c r="J47" s="2" t="inlineStr">
        <is>
          <t>✅ คำตอบที่ถูกต้อง: ข้อ ค. Mammography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n"/>
      <c r="L47" s="2" t="inlineStr">
        <is>
          <t>CINV &amp; Supportive Care</t>
        </is>
      </c>
      <c r="M47" s="2" t="inlineStr">
        <is>
          <t>Clinic</t>
        </is>
      </c>
      <c r="N47" s="2" t="inlineStr">
        <is>
          <t>ข้อ 50 Pharma Plus เล่มม่วง (เฉลยข้อ ค)</t>
        </is>
      </c>
      <c r="O47" s="2" t="n"/>
      <c r="P47" s="2" t="n"/>
    </row>
    <row r="48" ht="13.2" customHeight="1" s="49">
      <c r="A48" s="8" t="inlineStr">
        <is>
          <t>51</t>
        </is>
      </c>
      <c r="B48"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2" t="n"/>
      <c r="D48" s="2" t="inlineStr">
        <is>
          <t>Alkylating agent</t>
        </is>
      </c>
      <c r="E48" s="2" t="inlineStr">
        <is>
          <t>Antiestrogen</t>
        </is>
      </c>
      <c r="F48" s="2" t="inlineStr">
        <is>
          <t>Antitumor antibiotic</t>
        </is>
      </c>
      <c r="G48" s="2" t="inlineStr">
        <is>
          <t>Antimetabolite</t>
        </is>
      </c>
      <c r="H48" s="2" t="inlineStr">
        <is>
          <t>Plant alkaloid</t>
        </is>
      </c>
      <c r="I48" s="8" t="n">
        <v>2</v>
      </c>
      <c r="J48" s="2" t="inlineStr">
        <is>
          <t>✅ คำตอบที่ถูกต้อง: ข้อ ข. Antiestrogen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n"/>
      <c r="L48" s="2" t="inlineStr">
        <is>
          <t>CINV &amp; Supportive Care</t>
        </is>
      </c>
      <c r="M48" s="2" t="inlineStr">
        <is>
          <t>Clinic</t>
        </is>
      </c>
      <c r="N48" s="2" t="inlineStr">
        <is>
          <t>ข้อ 51 Pharma Plus เล่มม่วง (เฉลยข้อ ข)</t>
        </is>
      </c>
      <c r="O48" s="2" t="n"/>
      <c r="P48" s="2" t="n"/>
    </row>
    <row r="49" ht="13.2" customHeight="1" s="49">
      <c r="A49" s="8" t="inlineStr">
        <is>
          <t>52</t>
        </is>
      </c>
      <c r="B49"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2" t="n"/>
      <c r="D49" s="2" t="inlineStr">
        <is>
          <t>Apoptosis</t>
        </is>
      </c>
      <c r="E49" s="2" t="inlineStr">
        <is>
          <t>Differentiation</t>
        </is>
      </c>
      <c r="F49" s="2" t="inlineStr">
        <is>
          <t>Invasiveness</t>
        </is>
      </c>
      <c r="G49" s="2" t="inlineStr">
        <is>
          <t>Metastasis</t>
        </is>
      </c>
      <c r="H49" s="2" t="inlineStr">
        <is>
          <t>Uncontrolled proliferation</t>
        </is>
      </c>
      <c r="I49" s="8" t="n">
        <v>1</v>
      </c>
      <c r="J49" s="2" t="inlineStr">
        <is>
          <t>✅ คำตอบที่ถูกต้อง: ข้อ ก. Apoptosis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n"/>
      <c r="L49" s="2" t="inlineStr">
        <is>
          <t>CINV &amp; Supportive Care</t>
        </is>
      </c>
      <c r="M49" s="2" t="inlineStr">
        <is>
          <t>Clinic</t>
        </is>
      </c>
      <c r="N49" s="2" t="inlineStr">
        <is>
          <t>ข้อ 52 Pharma Plus เล่มม่วง (เฉลยข้อ ก)</t>
        </is>
      </c>
      <c r="O49" s="2" t="n"/>
      <c r="P49" s="2" t="n"/>
    </row>
    <row r="50" ht="13.2" customHeight="1" s="49">
      <c r="A50" s="8" t="inlineStr">
        <is>
          <t>53</t>
        </is>
      </c>
      <c r="B50" s="2" t="inlineStr">
        <is>
          <t>Fluorouracil จัดเป็นยารักษามะเร็งในกลุ่มใด</t>
        </is>
      </c>
      <c r="C50" s="2" t="n"/>
      <c r="D50" s="2" t="inlineStr">
        <is>
          <t>กลุ่ม alkylating agent ประเภท nitrogen mustard</t>
        </is>
      </c>
      <c r="E50" s="2" t="inlineStr">
        <is>
          <t>กลุ่ม alkylating agent ประเภท triazene</t>
        </is>
      </c>
      <c r="F50" s="2" t="inlineStr">
        <is>
          <t>กลุ่ม antimetabolite ประเภท purine analogs</t>
        </is>
      </c>
      <c r="G50" s="2" t="inlineStr">
        <is>
          <t>กลุ่ม antimetabolite ประเภท pyrimidine analogs</t>
        </is>
      </c>
      <c r="H50" s="2" t="inlineStr">
        <is>
          <t>กลุ่ม antimetabolite ประเภท folic acid analogs</t>
        </is>
      </c>
      <c r="I50" s="8" t="n">
        <v>4</v>
      </c>
      <c r="J50" s="2" t="inlineStr">
        <is>
          <t>✅ คำตอบที่ถูกต้อง: ข้อ ง. กลุ่ม antimetabolite ประเภท pyrimidine analogs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n"/>
      <c r="L50" s="2" t="inlineStr">
        <is>
          <t>CINV &amp; Supportive Care</t>
        </is>
      </c>
      <c r="M50" s="2" t="inlineStr">
        <is>
          <t>Clinic</t>
        </is>
      </c>
      <c r="N50" s="2" t="inlineStr">
        <is>
          <t>ข้อ 53 Pharma Plus เล่มม่วง (เฉลยข้อ ง)</t>
        </is>
      </c>
      <c r="O50" s="2" t="n"/>
      <c r="P50" s="2" t="n"/>
    </row>
    <row r="51" ht="13.2" customHeight="1" s="49">
      <c r="A51" s="8" t="inlineStr">
        <is>
          <t>54</t>
        </is>
      </c>
      <c r="B51"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2" t="n"/>
      <c r="D51" s="2" t="inlineStr">
        <is>
          <t>Dimenhydrinate</t>
        </is>
      </c>
      <c r="E51" s="2" t="inlineStr">
        <is>
          <t>Diphenhydramine</t>
        </is>
      </c>
      <c r="F51" s="2" t="inlineStr">
        <is>
          <t>Domperidone</t>
        </is>
      </c>
      <c r="G51" s="2" t="inlineStr">
        <is>
          <t>Metoclopramide</t>
        </is>
      </c>
      <c r="H51" s="2" t="inlineStr">
        <is>
          <t>Ondansetron</t>
        </is>
      </c>
      <c r="I51" s="8" t="n">
        <v>5</v>
      </c>
      <c r="J51" s="2" t="inlineStr">
        <is>
          <t>✅ คำตอบที่ถูกต้อง: ข้อ จ.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n"/>
      <c r="L51" s="2" t="inlineStr">
        <is>
          <t>CINV &amp; Supportive Care</t>
        </is>
      </c>
      <c r="M51" s="2" t="inlineStr">
        <is>
          <t>Clinic</t>
        </is>
      </c>
      <c r="N51" s="2" t="inlineStr">
        <is>
          <t>ข้อ 54 Pharma Plus เล่มม่วง (เฉลยข้อ จ)</t>
        </is>
      </c>
      <c r="O51" s="2" t="n"/>
      <c r="P51" s="2" t="n"/>
    </row>
    <row r="52" ht="13.2" customHeight="1" s="49">
      <c r="A52" s="8" t="inlineStr">
        <is>
          <t>55</t>
        </is>
      </c>
      <c r="B52" s="2" t="inlineStr">
        <is>
          <t>ผู้ป่วยมีอาการปวดจากมะเร็งระดับ mild to moderate ควรเลือกใช้ยาใดเป็นอันดับแรกในการบรรเทาอาการ</t>
        </is>
      </c>
      <c r="C52" s="2" t="n"/>
      <c r="D52" s="2" t="inlineStr">
        <is>
          <t>Amphetamine</t>
        </is>
      </c>
      <c r="E52" s="2" t="inlineStr">
        <is>
          <t>Celecoxib</t>
        </is>
      </c>
      <c r="F52" s="2" t="inlineStr">
        <is>
          <t>Ketamine</t>
        </is>
      </c>
      <c r="G52" s="2" t="inlineStr">
        <is>
          <t>Morphine</t>
        </is>
      </c>
      <c r="H52" s="2" t="inlineStr">
        <is>
          <t>Pethidine</t>
        </is>
      </c>
      <c r="I52" s="8" t="n">
        <v>2</v>
      </c>
      <c r="J52" s="2" t="inlineStr">
        <is>
          <t>✅ คำตอบที่ถูกต้อง: ข้อ ข. Celecoxib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2" t="n"/>
      <c r="L52" s="2" t="inlineStr">
        <is>
          <t>CINV &amp; Supportive Care</t>
        </is>
      </c>
      <c r="M52" s="2" t="inlineStr">
        <is>
          <t>Clinic</t>
        </is>
      </c>
      <c r="N52" s="2" t="inlineStr">
        <is>
          <t>ข้อ 55 Pharma Plus เล่มม่วง (เฉลยข้อ ข)</t>
        </is>
      </c>
      <c r="O52" s="2" t="n"/>
      <c r="P52" s="2" t="n"/>
    </row>
    <row r="53" ht="13.2" customHeight="1" s="49">
      <c r="A53" s="8" t="inlineStr">
        <is>
          <t>56</t>
        </is>
      </c>
      <c r="B53"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2" t="n"/>
      <c r="D53" s="2" t="inlineStr">
        <is>
          <t>ผู้ชาย</t>
        </is>
      </c>
      <c r="E53" s="2" t="inlineStr">
        <is>
          <t>สูบบุหรี่</t>
        </is>
      </c>
      <c r="F53" s="2" t="inlineStr">
        <is>
          <t>ดื่มสุรา</t>
        </is>
      </c>
      <c r="G53" s="2" t="inlineStr">
        <is>
          <t>มีคนในครอบครัวเป็นโรคมะเร็งปอด</t>
        </is>
      </c>
      <c r="H53" s="2" t="inlineStr">
        <is>
          <t>Asbestos</t>
        </is>
      </c>
      <c r="I53" s="8" t="n">
        <v>3</v>
      </c>
      <c r="J53" s="2" t="inlineStr">
        <is>
          <t>✅ คำตอบที่ถูกต้อง: ข้อ ค. ดื่มสุรา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n"/>
      <c r="L53" s="2" t="inlineStr">
        <is>
          <t>CINV &amp; Supportive Care</t>
        </is>
      </c>
      <c r="M53" s="2" t="inlineStr">
        <is>
          <t>Clinic</t>
        </is>
      </c>
      <c r="N53" s="2" t="inlineStr">
        <is>
          <t>ข้อ 56 Pharma Plus เล่มม่วง (เฉลยข้อ ค)</t>
        </is>
      </c>
      <c r="O53" s="2" t="n"/>
      <c r="P53" s="2" t="n"/>
    </row>
    <row r="54" ht="13.2" customHeight="1" s="49">
      <c r="A54" s="8" t="inlineStr">
        <is>
          <t>57</t>
        </is>
      </c>
      <c r="B54" s="2" t="inlineStr">
        <is>
          <t>ข้อใดคือกลไกของยา cisplatin</t>
        </is>
      </c>
      <c r="C54" s="2" t="n"/>
      <c r="D54" s="2" t="inlineStr">
        <is>
          <t>ยับยั้ง vascular endothelial growth factor</t>
        </is>
      </c>
      <c r="E54" s="2" t="inlineStr">
        <is>
          <t>ยับยั้งเอนไซม์ dihydrofolate reductase</t>
        </is>
      </c>
      <c r="F54" s="2" t="inlineStr">
        <is>
          <t>ยับยั้งเอนไซม์ topoisomerase II</t>
        </is>
      </c>
      <c r="G54" s="2" t="inlineStr">
        <is>
          <t>ทำให้เกิด DNA crosslink</t>
        </is>
      </c>
      <c r="H54" s="2" t="inlineStr">
        <is>
          <t>เพิ่มการเข้าจับที่ HER-2 receptor</t>
        </is>
      </c>
      <c r="I54" s="8" t="n">
        <v>4</v>
      </c>
      <c r="J54" s="2" t="inlineStr">
        <is>
          <t>✅ คำตอบที่ถูกต้อง: ข้อ ง. ทำให้เกิด DNA crosslink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n"/>
      <c r="L54" s="2" t="inlineStr">
        <is>
          <t>CINV &amp; Supportive Care</t>
        </is>
      </c>
      <c r="M54" s="2" t="inlineStr">
        <is>
          <t>Clinic</t>
        </is>
      </c>
      <c r="N54" s="2" t="inlineStr">
        <is>
          <t>ข้อ 57 Pharma Plus เล่มม่วง (เฉลยข้อ ง)</t>
        </is>
      </c>
      <c r="O54" s="2" t="n"/>
      <c r="P54" s="2" t="n"/>
    </row>
    <row r="55" ht="13.2" customHeight="1" s="49">
      <c r="A55" s="8" t="inlineStr">
        <is>
          <t>58</t>
        </is>
      </c>
      <c r="B55" s="2" t="inlineStr">
        <is>
          <t>Vincristine ได้มาจากสมุนไพรอะไร</t>
        </is>
      </c>
      <c r="C55" s="2" t="n"/>
      <c r="D55" s="2" t="inlineStr">
        <is>
          <t>ดองดึงหัวขวาน</t>
        </is>
      </c>
      <c r="E55" s="2" t="inlineStr">
        <is>
          <t>รำเพย</t>
        </is>
      </c>
      <c r="F55" s="2" t="inlineStr">
        <is>
          <t>ระย่อมน้อย</t>
        </is>
      </c>
      <c r="G55" s="2" t="inlineStr">
        <is>
          <t>หญ้าปักกิ่ง</t>
        </is>
      </c>
      <c r="H55" s="2" t="inlineStr">
        <is>
          <t>แพงพวยฝรั่ง</t>
        </is>
      </c>
      <c r="I55" s="8" t="n">
        <v>5</v>
      </c>
      <c r="J55" s="2" t="inlineStr">
        <is>
          <t>✅ คำตอบที่ถูกต้อง: ข้อ จ. แพงพวยฝรั่ง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CINV &amp; Supportive Care</t>
        </is>
      </c>
      <c r="M55" s="2" t="inlineStr">
        <is>
          <t>Clinic</t>
        </is>
      </c>
      <c r="N55" s="2" t="inlineStr">
        <is>
          <t>ข้อ 58 Pharma Plus เล่มม่วง (เฉลยข้อ จ)</t>
        </is>
      </c>
      <c r="O55" s="2" t="n"/>
      <c r="P55" s="2" t="n"/>
    </row>
    <row r="56" ht="13.2" customHeight="1" s="49">
      <c r="A56" s="8" t="inlineStr">
        <is>
          <t>59</t>
        </is>
      </c>
      <c r="B56" s="2" t="inlineStr">
        <is>
          <t>ข้อใดถูกต้องเกี่ยวกับการเกิด extravasation ในยาสูตร cisplatin + paclitaxel</t>
        </is>
      </c>
      <c r="C56" s="2" t="n"/>
      <c r="D56" s="2" t="inlineStr">
        <is>
          <t>ประคบร้อนอย่างเดียว สี่ครั้งต่อวัน เป็นเวลาสามวัน</t>
        </is>
      </c>
      <c r="E56" s="2" t="inlineStr">
        <is>
          <t>รัดแขนเหนือบริเวณที่ฉีดยา</t>
        </is>
      </c>
      <c r="F56" s="2" t="inlineStr">
        <is>
          <t>ให้สารละลาย 0.9% NSS เข้าไปในหลอดเลือด</t>
        </is>
      </c>
      <c r="G56" s="2" t="inlineStr">
        <is>
          <t>ถ้าปวดมากให้ใช้ DMSO นาน 7 วัน</t>
        </is>
      </c>
      <c r="H56" s="2" t="inlineStr">
        <is>
          <t>ให้ antidote ที่จำเพาะคือ Hyaluronidase</t>
        </is>
      </c>
      <c r="I56" s="8" t="n">
        <v>5</v>
      </c>
      <c r="J56" s="2" t="inlineStr">
        <is>
          <t>✅ คำตอบที่ถูกต้อง: ข้อ จ. ให้ antidote ที่จำเพาะคือ Hyaluronidase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n"/>
      <c r="L56" s="2" t="inlineStr">
        <is>
          <t>CINV &amp; Supportive Care</t>
        </is>
      </c>
      <c r="M56" s="2" t="inlineStr">
        <is>
          <t>Clinic</t>
        </is>
      </c>
      <c r="N56" s="2" t="inlineStr">
        <is>
          <t>ข้อ 59 Pharma Plus เล่มม่วง (เฉลยข้อ จ)</t>
        </is>
      </c>
      <c r="O56" s="2" t="n"/>
      <c r="P56" s="2" t="n"/>
    </row>
    <row r="57" ht="13.2" customHeight="1" s="49">
      <c r="A57" s="8" t="inlineStr">
        <is>
          <t>60</t>
        </is>
      </c>
      <c r="B57" s="2" t="inlineStr">
        <is>
          <t>ผลข้างเคียงที่พบน้อยของยา paclitaxel คือข้อใด</t>
        </is>
      </c>
      <c r="C57" s="2" t="n"/>
      <c r="D57" s="2" t="inlineStr">
        <is>
          <t>Diarrhea</t>
        </is>
      </c>
      <c r="E57" s="2" t="inlineStr">
        <is>
          <t>Alopecia</t>
        </is>
      </c>
      <c r="F57" s="2" t="inlineStr">
        <is>
          <t>Ototoxicity</t>
        </is>
      </c>
      <c r="G57" s="2" t="inlineStr">
        <is>
          <t>Hypersensitivity</t>
        </is>
      </c>
      <c r="H57" s="2" t="inlineStr">
        <is>
          <t>Bone marrow suppression</t>
        </is>
      </c>
      <c r="I57" s="8" t="n">
        <v>3</v>
      </c>
      <c r="J57" s="2" t="inlineStr">
        <is>
          <t>✅ คำตอบที่ถูกต้อง: ข้อ ค. Ototoxicity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CINV &amp; Supportive Care</t>
        </is>
      </c>
      <c r="M57" s="2" t="inlineStr">
        <is>
          <t>Clinic</t>
        </is>
      </c>
      <c r="N57" s="2" t="inlineStr">
        <is>
          <t>ข้อ 60 Pharma Plus เล่มม่วง (เฉลยข้อ ค)</t>
        </is>
      </c>
      <c r="O57" s="2" t="n"/>
      <c r="P57" s="2" t="n"/>
    </row>
    <row r="58" ht="13.2" customHeight="1" s="49">
      <c r="A58" s="8" t="inlineStr">
        <is>
          <t>62</t>
        </is>
      </c>
      <c r="B58"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2" t="n"/>
      <c r="D58" s="2" t="inlineStr">
        <is>
          <t>0.67</t>
        </is>
      </c>
      <c r="E58" s="2" t="inlineStr">
        <is>
          <t>1.3</t>
        </is>
      </c>
      <c r="F58" s="2" t="inlineStr">
        <is>
          <t>1.5</t>
        </is>
      </c>
      <c r="G58" s="2" t="inlineStr">
        <is>
          <t>Dexamethasone 12 mg IV stat</t>
        </is>
      </c>
      <c r="H58" s="2" t="inlineStr">
        <is>
          <t>2.4</t>
        </is>
      </c>
      <c r="I58" s="8" t="n">
        <v>3</v>
      </c>
      <c r="J58" s="2" t="inlineStr">
        <is>
          <t>✅ คำตอบที่ถูกต้อง: ข้อ ค. 1.5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2" t="n"/>
      <c r="L58" s="2" t="inlineStr">
        <is>
          <t>CINV &amp; Supportive Care</t>
        </is>
      </c>
      <c r="M58" s="2" t="inlineStr">
        <is>
          <t>Clinic</t>
        </is>
      </c>
      <c r="N58" s="2" t="inlineStr">
        <is>
          <t>ข้อ 62 Pharma Plus เล่มม่วง (เฉลยข้อ ค)</t>
        </is>
      </c>
      <c r="O58" s="2" t="n"/>
      <c r="P58" s="2" t="n"/>
    </row>
    <row r="59" ht="13.2" customHeight="1" s="49">
      <c r="A59" s="8" t="inlineStr">
        <is>
          <t>63</t>
        </is>
      </c>
      <c r="B59" s="2" t="inlineStr">
        <is>
          <t>ข้อใดคือขนาดยาของ cyclophosphamide ที่ถูกต้องในผู้ป่วยรายนี้</t>
        </is>
      </c>
      <c r="C59" s="2" t="n"/>
      <c r="D59" s="2" t="inlineStr">
        <is>
          <t>130 mg</t>
        </is>
      </c>
      <c r="E59" s="2" t="inlineStr">
        <is>
          <t>150 mg</t>
        </is>
      </c>
      <c r="F59" s="2" t="inlineStr">
        <is>
          <t>200 mg</t>
        </is>
      </c>
      <c r="G59" s="2" t="inlineStr">
        <is>
          <t>225 mg</t>
        </is>
      </c>
      <c r="H59" s="2" t="inlineStr">
        <is>
          <t>450 mg</t>
        </is>
      </c>
      <c r="I59" s="8" t="n">
        <v>2</v>
      </c>
      <c r="J59" s="2" t="inlineStr">
        <is>
          <t>✅ คำตอบที่ถูกต้อง: ข้อ ข. 150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CINV &amp; Supportive Care</t>
        </is>
      </c>
      <c r="M59" s="2" t="inlineStr">
        <is>
          <t>Clinic</t>
        </is>
      </c>
      <c r="N59" s="2" t="inlineStr">
        <is>
          <t>ข้อ 63 Pharma Plus เล่มม่วง (เฉลยข้อ ข)</t>
        </is>
      </c>
      <c r="O59" s="2" t="n"/>
      <c r="P59" s="2" t="n"/>
    </row>
    <row r="60" ht="13.2" customHeight="1" s="49">
      <c r="A60" s="8" t="inlineStr">
        <is>
          <t>64</t>
        </is>
      </c>
      <c r="B60" s="2" t="inlineStr">
        <is>
          <t>ข้อใดคือผลข้างเคียงของยา cyclophosphamide ที่สำคัญ</t>
        </is>
      </c>
      <c r="C60" s="2" t="n"/>
      <c r="D60" s="2" t="inlineStr">
        <is>
          <t>Hemorrhagic cystitis</t>
        </is>
      </c>
      <c r="E60" s="2" t="inlineStr">
        <is>
          <t>Hepatotoxic</t>
        </is>
      </c>
      <c r="F60" s="2" t="inlineStr">
        <is>
          <t>Thrombocytopenia</t>
        </is>
      </c>
      <c r="G60" s="2" t="inlineStr">
        <is>
          <t>Cardiac conduction ผิดปกติ</t>
        </is>
      </c>
      <c r="H60" s="2" t="inlineStr">
        <is>
          <t>Alopecia</t>
        </is>
      </c>
      <c r="I60" s="8" t="n">
        <v>1</v>
      </c>
      <c r="J60" s="2" t="inlineStr">
        <is>
          <t>✅ คำตอบที่ถูกต้อง: ข้อ ก. Hemorrhagic cystitis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CINV &amp; Supportive Care</t>
        </is>
      </c>
      <c r="M60" s="2" t="inlineStr">
        <is>
          <t>Clinic</t>
        </is>
      </c>
      <c r="N60" s="2" t="inlineStr">
        <is>
          <t>ข้อ 64 Pharma Plus เล่มม่วง (เฉลยข้อ ก)</t>
        </is>
      </c>
      <c r="O60" s="2" t="n"/>
      <c r="P60" s="2" t="n"/>
    </row>
    <row r="61" ht="13.2" customHeight="1" s="49">
      <c r="A61" s="8" t="inlineStr">
        <is>
          <t>65</t>
        </is>
      </c>
      <c r="B61" s="2" t="inlineStr">
        <is>
          <t>ยาในข้อใด มีกลไกการออกฤทธิ์เหมือนยา cyclophosphamide</t>
        </is>
      </c>
      <c r="C61" s="2" t="n"/>
      <c r="D61" s="2" t="inlineStr">
        <is>
          <t>Doxorubicin</t>
        </is>
      </c>
      <c r="E61" s="2" t="inlineStr">
        <is>
          <t>5-FU</t>
        </is>
      </c>
      <c r="F61" s="2" t="inlineStr">
        <is>
          <t>Cisplatin</t>
        </is>
      </c>
      <c r="G61" s="2" t="inlineStr">
        <is>
          <t>Etoposide</t>
        </is>
      </c>
      <c r="H61" s="2" t="inlineStr">
        <is>
          <t>Vincristine</t>
        </is>
      </c>
      <c r="I61" s="8" t="n">
        <v>3</v>
      </c>
      <c r="J61" s="2"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CINV &amp; Supportive Care</t>
        </is>
      </c>
      <c r="M61" s="2" t="inlineStr">
        <is>
          <t>Clinic</t>
        </is>
      </c>
      <c r="N61" s="2" t="inlineStr">
        <is>
          <t>ข้อ 65 Pharma Plus เล่มม่วง (เฉลยข้อ ค)</t>
        </is>
      </c>
      <c r="O61" s="2" t="n"/>
      <c r="P61" s="2" t="n"/>
    </row>
    <row r="62" ht="13.2" customHeight="1" s="49">
      <c r="A62" s="8" t="inlineStr">
        <is>
          <t>66</t>
        </is>
      </c>
      <c r="B62" s="2" t="inlineStr">
        <is>
          <t>ข้อใดคือผลข้างเคียงของยา methotrexate</t>
        </is>
      </c>
      <c r="C62" s="2" t="n"/>
      <c r="D62" s="2" t="inlineStr">
        <is>
          <t>Hemorrhagic cystitis</t>
        </is>
      </c>
      <c r="E62" s="2" t="inlineStr">
        <is>
          <t>Stomatitis</t>
        </is>
      </c>
      <c r="F62" s="2" t="inlineStr">
        <is>
          <t>Thrombocytopenia</t>
        </is>
      </c>
      <c r="G62" s="2" t="inlineStr">
        <is>
          <t>Cardiac conduction ผิดปกติ</t>
        </is>
      </c>
      <c r="H62" s="2" t="inlineStr">
        <is>
          <t>Alopecia</t>
        </is>
      </c>
      <c r="I62" s="8" t="n">
        <v>2</v>
      </c>
      <c r="J62" s="2" t="inlineStr">
        <is>
          <t>✅ คำตอบที่ถูกต้อง: ข้อ ข. Stomatitis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2" t="n"/>
      <c r="L62" s="2" t="inlineStr">
        <is>
          <t>CINV &amp; Supportive Care</t>
        </is>
      </c>
      <c r="M62" s="2" t="inlineStr">
        <is>
          <t>Clinic</t>
        </is>
      </c>
      <c r="N62" s="2" t="inlineStr">
        <is>
          <t>ข้อ 66 Pharma Plus เล่มม่วง (เฉลยข้อ ข ค จ)</t>
        </is>
      </c>
      <c r="O62" s="2" t="n"/>
      <c r="P62" s="2" t="n"/>
    </row>
    <row r="63" ht="13.2" customHeight="1" s="49">
      <c r="A63" s="8" t="inlineStr">
        <is>
          <t>67</t>
        </is>
      </c>
      <c r="B63" s="2" t="inlineStr">
        <is>
          <t>ยาในข้อใดเสริมการออกฤทธิ์ cytotoxic ของยา 5-FU</t>
        </is>
      </c>
      <c r="C63" s="2" t="n"/>
      <c r="D63" s="2" t="inlineStr">
        <is>
          <t>Dexamethasone</t>
        </is>
      </c>
      <c r="E63" s="2" t="inlineStr">
        <is>
          <t>Ondansetron</t>
        </is>
      </c>
      <c r="F63" s="2" t="inlineStr">
        <is>
          <t>Folic acid</t>
        </is>
      </c>
      <c r="G63" s="2" t="inlineStr">
        <is>
          <t>Allopurinol</t>
        </is>
      </c>
      <c r="H63" s="2" t="inlineStr">
        <is>
          <t>Leucovorin</t>
        </is>
      </c>
      <c r="I63" s="8" t="n">
        <v>5</v>
      </c>
      <c r="J63" s="2" t="inlineStr">
        <is>
          <t>✅ คำตอบที่ถูกต้อง: ข้อ จ. Leucovorin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CINV &amp; Supportive Care</t>
        </is>
      </c>
      <c r="M63" s="2" t="inlineStr">
        <is>
          <t>Clinic</t>
        </is>
      </c>
      <c r="N63" s="2" t="inlineStr">
        <is>
          <t>ข้อ 67 Pharma Plus เล่มม่วง (เฉลยข้อ จ)</t>
        </is>
      </c>
      <c r="O63" s="2" t="n"/>
      <c r="P63" s="2" t="n"/>
    </row>
    <row r="64" ht="13.2" customHeight="1" s="49">
      <c r="A64" s="8" t="inlineStr">
        <is>
          <t>69</t>
        </is>
      </c>
      <c r="B64" s="2" t="inlineStr">
        <is>
          <t>ข้อใดเป็นกลไกของ Anti-PD1 สำหรับรักษา NSCLC</t>
        </is>
      </c>
      <c r="C64" s="2" t="n"/>
      <c r="D64" s="8" t="inlineStr">
        <is>
          <t>จับกับ PD-L1 บน cell มะเร็ง</t>
        </is>
      </c>
      <c r="E64" s="8" t="inlineStr">
        <is>
          <t>จับกับ PD-1 บน T cell</t>
        </is>
      </c>
      <c r="F64" s="8" t="inlineStr">
        <is>
          <t>กระตุ้นให้เกิดการสร้าง antigen</t>
        </is>
      </c>
      <c r="G64" s="2" t="inlineStr">
        <is>
          <t>จับกับ CTLA-4</t>
        </is>
      </c>
      <c r="H64" s="8" t="inlineStr">
        <is>
          <t>จับกับ tyrosine kinase</t>
        </is>
      </c>
      <c r="I64" s="8" t="n">
        <v>1</v>
      </c>
      <c r="J64" s="2" t="inlineStr">
        <is>
          <t>✅ คำตอบที่ถูกต้อง: ข้อ ก. จับกับ PD-L1 บน cell มะเร็ง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CINV &amp; Supportive Care</t>
        </is>
      </c>
      <c r="M64" s="2" t="inlineStr">
        <is>
          <t>Oncologic</t>
        </is>
      </c>
      <c r="N64" s="2" t="inlineStr">
        <is>
          <t>Mock PLE-CC 1 ข้อ 76</t>
        </is>
      </c>
      <c r="O64" s="2" t="n"/>
      <c r="P64" s="2" t="n"/>
    </row>
    <row r="65" ht="13.2" customHeight="1" s="49">
      <c r="A65" s="8" t="inlineStr">
        <is>
          <t>70</t>
        </is>
      </c>
      <c r="B65" s="2" t="inlineStr">
        <is>
          <t>ลดความเสี่ยงมะเร็งเต้านม</t>
        </is>
      </c>
      <c r="C65" s="2" t="n"/>
      <c r="D65" s="2" t="inlineStr">
        <is>
          <t>Oncologic</t>
        </is>
      </c>
      <c r="E65" s="2" t="inlineStr">
        <is>
          <t>Palonosetron 0.25 mg IV stat</t>
        </is>
      </c>
      <c r="F65" s="2" t="inlineStr">
        <is>
          <t>Ondansetron 8 mg IV stat</t>
        </is>
      </c>
      <c r="G65" s="2" t="inlineStr">
        <is>
          <t>Aprepitant 125 mg PO stat</t>
        </is>
      </c>
      <c r="H65" s="2" t="inlineStr">
        <is>
          <t>Dexamethasone 12 mg IV stat</t>
        </is>
      </c>
      <c r="I65" s="8" t="n">
        <v>1</v>
      </c>
      <c r="J65"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5" s="2" t="n"/>
      <c r="L65" s="2" t="inlineStr">
        <is>
          <t>CINV &amp; Supportive Care</t>
        </is>
      </c>
      <c r="M65" s="2" t="inlineStr">
        <is>
          <t>Oncologic</t>
        </is>
      </c>
      <c r="N65" s="2" t="inlineStr">
        <is>
          <t>PLE-CC1 ปี 2566 Day 1 ข้อ 2</t>
        </is>
      </c>
      <c r="O65" s="2" t="n"/>
      <c r="P65" s="2" t="n"/>
    </row>
    <row r="66" ht="13.2" customHeight="1" s="49">
      <c r="A66" s="8" t="inlineStr">
        <is>
          <t>71</t>
        </is>
      </c>
      <c r="B66" s="2" t="inlineStr">
        <is>
          <t>Epinehrine ผู้ป่วยได้รับยาchemotherapy สูตรac ควรได้รับยาต้านอาเจียนอะไรบ้าง ตัวเลือก</t>
        </is>
      </c>
      <c r="C66" s="2" t="n"/>
      <c r="D66" s="2" t="inlineStr">
        <is>
          <t>Oncologic</t>
        </is>
      </c>
      <c r="E66" s="2" t="inlineStr">
        <is>
          <t>Dexamethasone 12 mg IV stat</t>
        </is>
      </c>
      <c r="F66" s="2" t="inlineStr">
        <is>
          <t>Filgrastim (G-CSF) 300 mcg SC OD</t>
        </is>
      </c>
      <c r="G66" s="2" t="inlineStr">
        <is>
          <t>Metoclopramide 10 mg TID</t>
        </is>
      </c>
      <c r="H66" s="2" t="inlineStr">
        <is>
          <t>Lorazepam 1 mg PO PRN</t>
        </is>
      </c>
      <c r="I66" s="8" t="n">
        <v>1</v>
      </c>
      <c r="J66"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6" s="2" t="n"/>
      <c r="L66" s="2" t="inlineStr">
        <is>
          <t>CINV &amp; Supportive Care</t>
        </is>
      </c>
      <c r="M66" s="2" t="inlineStr">
        <is>
          <t>Oncologic</t>
        </is>
      </c>
      <c r="N66" s="2" t="inlineStr">
        <is>
          <t>PLE-CC1 ปี 2566 Day 2 ข้อ 3</t>
        </is>
      </c>
      <c r="O66" s="2" t="n"/>
      <c r="P66" s="2" t="n"/>
    </row>
    <row r="67" ht="13.2" customHeight="1" s="49">
      <c r="A67" s="8" t="inlineStr">
        <is>
          <t>72</t>
        </is>
      </c>
      <c r="B67" s="2" t="inlineStr">
        <is>
          <t>Cancer…ได้รับสูตรยาที่มีDoxorubicin ประเมินอะไรก่อนให้ยา… ตัวเลือก</t>
        </is>
      </c>
      <c r="C67" s="2" t="n"/>
      <c r="D67" s="2" t="inlineStr">
        <is>
          <t>Oncologic</t>
        </is>
      </c>
      <c r="E67" s="2" t="inlineStr">
        <is>
          <t>LVEF</t>
        </is>
      </c>
      <c r="F67" s="2" t="inlineStr">
        <is>
          <t>Morphine 10 mg PO Q4H PRN</t>
        </is>
      </c>
      <c r="G67" s="2" t="inlineStr">
        <is>
          <t>Calcium folinate (Leucovorin) 50 mg IV</t>
        </is>
      </c>
      <c r="H67" s="2" t="inlineStr">
        <is>
          <t>Mesna 400 mg IV stat</t>
        </is>
      </c>
      <c r="I67" s="8" t="n">
        <v>1</v>
      </c>
      <c r="J67"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LVEF ไม่ตรงกับข้อบ่งใช้หรือกลไกการออกฤทธิ์ที่ถูกต้องตาม NCCN Clinical Practice Guidelines in Oncology / ASCO Guidelines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7" s="2" t="n"/>
      <c r="L67" s="2" t="inlineStr">
        <is>
          <t>CINV &amp; Supportive Care</t>
        </is>
      </c>
      <c r="M67" s="2" t="inlineStr">
        <is>
          <t>Oncologic</t>
        </is>
      </c>
      <c r="N67" s="2" t="inlineStr">
        <is>
          <t>PLE-CC1 ปี 2566 Day 2 ข้อ 12</t>
        </is>
      </c>
      <c r="O67" s="2" t="n"/>
      <c r="P67" s="2" t="n"/>
    </row>
    <row r="68" ht="13.2" customHeight="1" s="49">
      <c r="A68" s="8" t="inlineStr">
        <is>
          <t>72</t>
        </is>
      </c>
      <c r="B68" s="2" t="inlineStr">
        <is>
          <t>ผู้ป่วยมะเร็งเต้านมต้องกิน tamoxifen นานเท่าใด</t>
        </is>
      </c>
      <c r="C68" s="2" t="n"/>
      <c r="D68" s="2" t="inlineStr">
        <is>
          <t>14 วัน</t>
        </is>
      </c>
      <c r="E68" s="2" t="inlineStr">
        <is>
          <t>30 วัน</t>
        </is>
      </c>
      <c r="F68" s="2" t="inlineStr">
        <is>
          <t>6 เดือน</t>
        </is>
      </c>
      <c r="G68" s="2" t="inlineStr">
        <is>
          <t>1 ปี</t>
        </is>
      </c>
      <c r="H68" s="2" t="inlineStr">
        <is>
          <t>5 ปี</t>
        </is>
      </c>
      <c r="I68" s="8" t="n">
        <v>1</v>
      </c>
      <c r="J68" s="2" t="inlineStr">
        <is>
          <t>✅ คำตอบที่ถูกต้อง: ข้อ ก. 14 วัน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30 วัน ไม่ตรงกับข้อบ่งใช้หรือกลไกการออกฤทธิ์ที่ถูกต้องตาม NCCN Clinical Practice Guidelines in Oncology / ASCO Guidelines
• ข้อ ค. (6 เดือน): 6 เดือน ไม่ตรงกับข้อบ่งใช้หรือกลไกการออกฤทธิ์ที่ถูกต้องตาม NCCN Clinical Practice Guidelines in Oncology / ASCO Guidelines
• ข้อ ง. (1 ปี): 1 ปี ไม่ตรงกับข้อบ่งใช้หรือกลไกการออกฤทธิ์ที่ถูกต้องตาม NCCN Clinical Practice Guidelines in Oncology / ASCO Guidelines
• ข้อ จ. (5 ปี): 5 ปี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2" t="n"/>
      <c r="L68" s="2" t="inlineStr">
        <is>
          <t>CINV &amp; Supportive Care</t>
        </is>
      </c>
      <c r="M68" s="2" t="inlineStr">
        <is>
          <t>Clinic</t>
        </is>
      </c>
      <c r="N68" s="2" t="inlineStr">
        <is>
          <t>ข้อ 66 (PLE_CC1_2558_Key.md)</t>
        </is>
      </c>
      <c r="O68" s="2" t="n"/>
      <c r="P68" s="2" t="n"/>
    </row>
    <row r="69" ht="13.2" customHeight="1" s="49">
      <c r="A69" s="8" t="inlineStr">
        <is>
          <t>73</t>
        </is>
      </c>
      <c r="B69" s="2" t="inlineStr">
        <is>
          <t>Gene ที่จำเพาะต่อมะเร็งเต้านม</t>
        </is>
      </c>
      <c r="C69" s="2" t="n"/>
      <c r="D69" s="2" t="inlineStr">
        <is>
          <t>KRAS</t>
        </is>
      </c>
      <c r="E69" s="2" t="inlineStr">
        <is>
          <t>BRCA-2</t>
        </is>
      </c>
      <c r="F69" s="2" t="inlineStr">
        <is>
          <t>P53</t>
        </is>
      </c>
      <c r="G69" s="2" t="inlineStr">
        <is>
          <t>EGFR</t>
        </is>
      </c>
      <c r="H69" s="2" t="inlineStr">
        <is>
          <t>HER-2</t>
        </is>
      </c>
      <c r="I69" s="8" t="n">
        <v>1</v>
      </c>
      <c r="J69" s="2" t="inlineStr">
        <is>
          <t>✅ คำตอบที่ถูกต้อง: ข้อ ก. KRAS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2" t="n"/>
      <c r="L69" s="2" t="inlineStr">
        <is>
          <t>CINV &amp; Supportive Care</t>
        </is>
      </c>
      <c r="M69" s="2" t="inlineStr">
        <is>
          <t>Clinic</t>
        </is>
      </c>
      <c r="N69" s="2" t="inlineStr">
        <is>
          <t>ข้อ 79 (Pharmtutor_2024_Set2.md)</t>
        </is>
      </c>
      <c r="O69" s="2" t="n"/>
      <c r="P69" s="2" t="n"/>
    </row>
    <row r="70" ht="13.2" customHeight="1" s="49">
      <c r="A70" s="8" t="inlineStr">
        <is>
          <t>74</t>
        </is>
      </c>
      <c r="B70" s="2" t="inlineStr">
        <is>
          <t>Cisplatin 50 mg และ Vinblastin 6 mg</t>
        </is>
      </c>
      <c r="C70" s="2" t="n"/>
      <c r="D70" s="2" t="inlineStr">
        <is>
          <t>Dexamethasone 12 mg IV stat</t>
        </is>
      </c>
      <c r="E70" s="2" t="inlineStr">
        <is>
          <t>Filgrastim (G-CSF) 300 mcg SC OD</t>
        </is>
      </c>
      <c r="F70" s="2" t="inlineStr">
        <is>
          <t>Metoclopramide 10 mg TID</t>
        </is>
      </c>
      <c r="G70" s="2" t="inlineStr">
        <is>
          <t>Lorazepam 1 mg PO PRN</t>
        </is>
      </c>
      <c r="H70" s="2" t="inlineStr">
        <is>
          <t>Morphine 10 mg PO Q4H PRN</t>
        </is>
      </c>
      <c r="I70" s="8" t="n">
        <v>1</v>
      </c>
      <c r="J70" s="2"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2" t="n"/>
      <c r="L70" s="2" t="inlineStr">
        <is>
          <t>CINV &amp; Supportive Care</t>
        </is>
      </c>
      <c r="M70" s="2" t="inlineStr">
        <is>
          <t>Clinic</t>
        </is>
      </c>
      <c r="N70" s="2" t="inlineStr">
        <is>
          <t>ข้อ 1 (PLE_CC1_2533.md)</t>
        </is>
      </c>
      <c r="O70" s="2" t="n"/>
      <c r="P70" s="2" t="n"/>
      <c r="Q70" s="2" t="n"/>
    </row>
    <row r="71" ht="13.2" customHeight="1" s="49">
      <c r="A71" s="8" t="inlineStr">
        <is>
          <t>75</t>
        </is>
      </c>
      <c r="B71" s="2" t="inlineStr">
        <is>
          <t>Cisplatin 100 mg และ Vinblastin 12 mg</t>
        </is>
      </c>
      <c r="C71" s="2" t="n"/>
      <c r="D71" s="2" t="inlineStr">
        <is>
          <t>Lorazepam 1 mg PO PRN</t>
        </is>
      </c>
      <c r="E71" s="2" t="inlineStr">
        <is>
          <t>Morphine 10 mg PO Q4H PRN</t>
        </is>
      </c>
      <c r="F71" s="2" t="inlineStr">
        <is>
          <t>Calcium folinate (Leucovorin) 50 mg IV</t>
        </is>
      </c>
      <c r="G71" s="2" t="inlineStr">
        <is>
          <t>Mesna 400 mg IV stat</t>
        </is>
      </c>
      <c r="H71" s="2" t="inlineStr">
        <is>
          <t>Rasburicase 0.2 mg/kg IV</t>
        </is>
      </c>
      <c r="I71" s="8" t="n">
        <v>1</v>
      </c>
      <c r="J71" s="2"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n"/>
      <c r="L71" s="2" t="inlineStr">
        <is>
          <t>CINV &amp; Supportive Care</t>
        </is>
      </c>
      <c r="M71" s="2" t="inlineStr">
        <is>
          <t>Clinic</t>
        </is>
      </c>
      <c r="N71" s="2" t="inlineStr">
        <is>
          <t>ข้อ 2 (PLE_CC1_2533.md)</t>
        </is>
      </c>
      <c r="O71" s="2" t="n"/>
      <c r="P71" s="2" t="n"/>
    </row>
    <row r="72" ht="13.2" customHeight="1" s="49">
      <c r="A72" s="8" t="inlineStr">
        <is>
          <t>76</t>
        </is>
      </c>
      <c r="B72" s="2" t="inlineStr">
        <is>
          <t>Cisplatin 125 mg และ Vinblastin 18 mg</t>
        </is>
      </c>
      <c r="C72" s="2" t="n"/>
      <c r="D72" s="2" t="inlineStr">
        <is>
          <t>Mesna 400 mg IV stat</t>
        </is>
      </c>
      <c r="E72" s="2" t="inlineStr">
        <is>
          <t>Rasburicase 0.2 mg/kg IV</t>
        </is>
      </c>
      <c r="F72" s="2" t="inlineStr">
        <is>
          <t>Palonosetron 0.25 mg IV stat</t>
        </is>
      </c>
      <c r="G72" s="2" t="inlineStr">
        <is>
          <t>Ondansetron 8 mg IV stat</t>
        </is>
      </c>
      <c r="H72" s="2" t="inlineStr">
        <is>
          <t>Aprepitant 125 mg PO stat</t>
        </is>
      </c>
      <c r="I72" s="8" t="n">
        <v>1</v>
      </c>
      <c r="J72" s="2"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n"/>
      <c r="L72" s="2" t="inlineStr">
        <is>
          <t>CINV &amp; Supportive Care</t>
        </is>
      </c>
      <c r="M72" s="2" t="inlineStr">
        <is>
          <t>Clinic</t>
        </is>
      </c>
      <c r="N72" s="2" t="inlineStr">
        <is>
          <t>ข้อ 3 (PLE_CC1_2533.md)</t>
        </is>
      </c>
      <c r="O72" s="2" t="n"/>
      <c r="P72" s="2" t="n"/>
    </row>
    <row r="73" ht="13.2" customHeight="1" s="49">
      <c r="A73" s="8" t="inlineStr">
        <is>
          <t>77</t>
        </is>
      </c>
      <c r="B73" s="2" t="inlineStr">
        <is>
          <t>Cisplatin 150 mg และ Vinblastin 24 mg</t>
        </is>
      </c>
      <c r="C73" s="2" t="n"/>
      <c r="D73" s="2" t="inlineStr">
        <is>
          <t>Ondansetron 8 mg IV stat</t>
        </is>
      </c>
      <c r="E73" s="2" t="inlineStr">
        <is>
          <t>Aprepitant 125 mg PO stat</t>
        </is>
      </c>
      <c r="F73" s="2" t="inlineStr">
        <is>
          <t>Dexamethasone 12 mg IV stat</t>
        </is>
      </c>
      <c r="G73" s="2" t="inlineStr">
        <is>
          <t>Filgrastim (G-CSF) 300 mcg SC OD</t>
        </is>
      </c>
      <c r="H73" s="2" t="inlineStr">
        <is>
          <t>Metoclopramide 10 mg TID</t>
        </is>
      </c>
      <c r="I73" s="8" t="n">
        <v>1</v>
      </c>
      <c r="J73" s="2"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n"/>
      <c r="L73" s="2" t="inlineStr">
        <is>
          <t>CINV &amp; Supportive Care</t>
        </is>
      </c>
      <c r="M73" s="2" t="inlineStr">
        <is>
          <t>Clinic</t>
        </is>
      </c>
      <c r="N73" s="2" t="inlineStr">
        <is>
          <t>ข้อ 4 (PLE_CC1_2533.md)</t>
        </is>
      </c>
      <c r="O73" s="2" t="n"/>
      <c r="P73" s="2" t="n"/>
    </row>
    <row r="74" ht="13.2" customHeight="1" s="49">
      <c r="A74" s="8" t="inlineStr">
        <is>
          <t>78</t>
        </is>
      </c>
      <c r="B74" s="2" t="inlineStr">
        <is>
          <t>Cisplatin 175 mg และ Vinblastin 48 mg</t>
        </is>
      </c>
      <c r="C74" s="2" t="n"/>
      <c r="D74" s="2" t="inlineStr">
        <is>
          <t>Filgrastim (G-CSF) 300 mcg SC OD</t>
        </is>
      </c>
      <c r="E74" s="2" t="inlineStr">
        <is>
          <t>Metoclopramide 10 mg TID</t>
        </is>
      </c>
      <c r="F74" s="2" t="inlineStr">
        <is>
          <t>Lorazepam 1 mg PO PRN</t>
        </is>
      </c>
      <c r="G74" s="2" t="inlineStr">
        <is>
          <t>Morphine 10 mg PO Q4H PRN</t>
        </is>
      </c>
      <c r="H74" s="2" t="inlineStr">
        <is>
          <t>Calcium folinate (Leucovorin) 50 mg IV</t>
        </is>
      </c>
      <c r="I74" s="8" t="n">
        <v>1</v>
      </c>
      <c r="J74" s="2"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n"/>
      <c r="L74" s="2" t="inlineStr">
        <is>
          <t>CINV &amp; Supportive Care</t>
        </is>
      </c>
      <c r="M74" s="2" t="inlineStr">
        <is>
          <t>Clinic</t>
        </is>
      </c>
      <c r="N74" s="2" t="inlineStr">
        <is>
          <t>ข้อ 5 (PLE_CC1_2533.md)</t>
        </is>
      </c>
      <c r="O74" s="2" t="n"/>
      <c r="P74" s="2" t="n"/>
    </row>
    <row r="75" ht="13.2" customHeight="1" s="49">
      <c r="A75" s="8" t="inlineStr">
        <is>
          <t>79</t>
        </is>
      </c>
      <c r="B75" s="2" t="inlineStr">
        <is>
          <t>อาการอาเจียนที่เกิดขึ้นจาก Cisplatin ป้องกันได้ด้วยวิธีใด</t>
        </is>
      </c>
      <c r="C75" s="2" t="n"/>
      <c r="D75" s="2" t="inlineStr">
        <is>
          <t>Morphine 10 mg PO Q4H PRN</t>
        </is>
      </c>
      <c r="E75" s="2" t="inlineStr">
        <is>
          <t>Calcium folinate (Leucovorin) 50 mg IV</t>
        </is>
      </c>
      <c r="F75" s="2" t="inlineStr">
        <is>
          <t>Mesna 400 mg IV stat</t>
        </is>
      </c>
      <c r="G75" s="2" t="inlineStr">
        <is>
          <t>Rasburicase 0.2 mg/kg IV</t>
        </is>
      </c>
      <c r="H75" s="2" t="inlineStr">
        <is>
          <t>Palonosetron 0.25 mg IV stat</t>
        </is>
      </c>
      <c r="I75" s="8" t="n">
        <v>1</v>
      </c>
      <c r="J75" s="2" t="inlineStr">
        <is>
          <t>✅ คำตอบที่ถูกต้อง: ข้อ ก. Morphine 10 mg PO Q4H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n"/>
      <c r="L75" s="2" t="inlineStr">
        <is>
          <t>CINV &amp; Supportive Care</t>
        </is>
      </c>
      <c r="M75" s="2" t="inlineStr">
        <is>
          <t>Clinic</t>
        </is>
      </c>
      <c r="N75" s="2" t="inlineStr">
        <is>
          <t>ข้อ 4 (PLE_CC1_2533.md)</t>
        </is>
      </c>
      <c r="O75" s="2" t="n"/>
      <c r="P75" s="2" t="n"/>
    </row>
    <row r="76" ht="13.2" customHeight="1" s="49">
      <c r="A76" s="8" t="inlineStr">
        <is>
          <t>80</t>
        </is>
      </c>
      <c r="B76" s="2" t="inlineStr">
        <is>
          <t>ควรฉีด Cisplatin แบบ IV push</t>
        </is>
      </c>
      <c r="C76" s="2" t="n"/>
      <c r="D76" s="2" t="inlineStr">
        <is>
          <t>Rasburicase 0.2 mg/kg IV</t>
        </is>
      </c>
      <c r="E76" s="2" t="inlineStr">
        <is>
          <t>Palonosetron 0.25 mg IV stat</t>
        </is>
      </c>
      <c r="F76" s="2" t="inlineStr">
        <is>
          <t>Ondansetron 8 mg IV stat</t>
        </is>
      </c>
      <c r="G76" s="2" t="inlineStr">
        <is>
          <t>Aprepitant 125 mg PO stat</t>
        </is>
      </c>
      <c r="H76" s="2" t="inlineStr">
        <is>
          <t>Dexamethasone 12 mg IV stat</t>
        </is>
      </c>
      <c r="I76" s="8" t="n">
        <v>1</v>
      </c>
      <c r="J76" s="2" t="inlineStr">
        <is>
          <t>✅ คำตอบที่ถูกต้อง: ข้อ ก.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n"/>
      <c r="L76" s="2" t="inlineStr">
        <is>
          <t>CINV &amp; Supportive Care</t>
        </is>
      </c>
      <c r="M76" s="2" t="inlineStr">
        <is>
          <t>Clinic</t>
        </is>
      </c>
      <c r="N76" s="2" t="inlineStr">
        <is>
          <t>ข้อ 2 (PLE_CC1_2533.md)</t>
        </is>
      </c>
      <c r="O76" s="2" t="n"/>
      <c r="P76" s="2" t="n"/>
    </row>
    <row r="77" ht="13.2" customHeight="1" s="49">
      <c r="A77" s="8" t="inlineStr">
        <is>
          <t>81</t>
        </is>
      </c>
      <c r="B77" s="2" t="inlineStr">
        <is>
          <t>ให้ NSS ก่อนให้ Cisplatin</t>
        </is>
      </c>
      <c r="C77" s="2" t="n"/>
      <c r="D77" s="2" t="inlineStr">
        <is>
          <t>Aprepitant 125 mg PO stat</t>
        </is>
      </c>
      <c r="E77" s="2" t="inlineStr">
        <is>
          <t>Dexamethasone 12 mg IV stat</t>
        </is>
      </c>
      <c r="F77" s="2" t="inlineStr">
        <is>
          <t>Filgrastim (G-CSF) 300 mcg SC OD</t>
        </is>
      </c>
      <c r="G77" s="2" t="inlineStr">
        <is>
          <t>Metoclopramide 10 mg TID</t>
        </is>
      </c>
      <c r="H77" s="2" t="inlineStr">
        <is>
          <t>Lorazepam 1 mg PO PRN</t>
        </is>
      </c>
      <c r="I77" s="8" t="n">
        <v>1</v>
      </c>
      <c r="J77" s="2" t="inlineStr">
        <is>
          <t>✅ คำตอบที่ถูกต้อง: ข้อ ก. Aprepitant 125 mg PO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n"/>
      <c r="L77" s="2" t="inlineStr">
        <is>
          <t>CINV &amp; Supportive Care</t>
        </is>
      </c>
      <c r="M77" s="2" t="inlineStr">
        <is>
          <t>Clinic</t>
        </is>
      </c>
      <c r="N77" s="2" t="inlineStr">
        <is>
          <t>ข้อ 4 (PLE_CC1_2533.md)</t>
        </is>
      </c>
      <c r="O77" s="2" t="n"/>
      <c r="P77" s="2" t="n"/>
    </row>
    <row r="78" ht="13.2" customHeight="1" s="49">
      <c r="A78" s="8" t="inlineStr">
        <is>
          <t>82</t>
        </is>
      </c>
      <c r="B78" s="2" t="inlineStr">
        <is>
          <t>ให้ D5W ก่อนให้ Cisplatin หลังจากนั้นแพทย์ได้ทำการเปลี่ยนยา Vinblastine เป็น Gemcitabine</t>
        </is>
      </c>
      <c r="C78" s="2" t="n"/>
      <c r="D78" s="2" t="inlineStr">
        <is>
          <t>Metoclopramide 10 mg TID</t>
        </is>
      </c>
      <c r="E78" s="2" t="inlineStr">
        <is>
          <t>Lorazepam 1 mg PO PRN</t>
        </is>
      </c>
      <c r="F78" s="2" t="inlineStr">
        <is>
          <t>Morphine 10 mg PO Q4H PRN</t>
        </is>
      </c>
      <c r="G78" s="2" t="inlineStr">
        <is>
          <t>Calcium folinate (Leucovorin) 50 mg IV</t>
        </is>
      </c>
      <c r="H78" s="2" t="inlineStr">
        <is>
          <t>Mesna 400 mg IV stat</t>
        </is>
      </c>
      <c r="I78" s="8" t="n">
        <v>1</v>
      </c>
      <c r="J78" s="2" t="inlineStr">
        <is>
          <t>✅ คำตอบที่ถูกต้อง: ข้อ ก. Metoclopramide 10 mg TID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n"/>
      <c r="L78" s="2" t="inlineStr">
        <is>
          <t>CINV &amp; Supportive Care</t>
        </is>
      </c>
      <c r="M78" s="2" t="inlineStr">
        <is>
          <t>Clinic</t>
        </is>
      </c>
      <c r="N78" s="2" t="inlineStr">
        <is>
          <t>ข้อ 5 (PLE_CC1_2533.md)</t>
        </is>
      </c>
      <c r="O78" s="2" t="n"/>
      <c r="P78" s="2" t="n"/>
    </row>
    <row r="79" ht="13.2" customHeight="1" s="49">
      <c r="A79" s="8" t="inlineStr">
        <is>
          <t>83</t>
        </is>
      </c>
      <c r="B79" s="2" t="inlineStr">
        <is>
          <t>ผู้ป่วยที่ได้รับยา Methotrexate ควรได้รับการติดตามค่าใดต่อไปนี้</t>
        </is>
      </c>
      <c r="C79" s="2" t="n"/>
      <c r="D79" s="2" t="inlineStr">
        <is>
          <t>complete blood count, AST, ALT, albumin</t>
        </is>
      </c>
      <c r="E79" s="2" t="inlineStr">
        <is>
          <t>complete blood count, creatinine, glucose</t>
        </is>
      </c>
      <c r="F79" s="2" t="inlineStr">
        <is>
          <t>complete blood count, urinalysis</t>
        </is>
      </c>
      <c r="G79" s="2" t="inlineStr">
        <is>
          <t>ตรวจความดันโลหิตทุก6เดือน</t>
        </is>
      </c>
      <c r="H79" s="2" t="inlineStr">
        <is>
          <t>ตรวจตาทุก 6 เดือน</t>
        </is>
      </c>
      <c r="I79" s="8" t="n">
        <v>1</v>
      </c>
      <c r="J79" s="2" t="inlineStr">
        <is>
          <t>✅ คำตอบที่ถูกต้อง: ข้อ ก. complete blood count, AST, ALT,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9" s="2" t="n"/>
      <c r="L79" s="2" t="inlineStr">
        <is>
          <t>CINV &amp; Supportive Care</t>
        </is>
      </c>
      <c r="M79" s="2" t="inlineStr">
        <is>
          <t>Clinic</t>
        </is>
      </c>
      <c r="N79" s="2" t="inlineStr">
        <is>
          <t>ข้อ 34 (PLE_CC1_Practice_Exam.md)</t>
        </is>
      </c>
      <c r="O79" s="2" t="n"/>
      <c r="P79" s="2" t="n"/>
    </row>
    <row r="80" ht="13.2" customHeight="1" s="49">
      <c r="A80" s="8" t="inlineStr">
        <is>
          <t>84</t>
        </is>
      </c>
      <c r="B80"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0" s="2" t="n"/>
      <c r="D80" s="2" t="inlineStr">
        <is>
          <t>Palonosetron 0.25 mg IV stat</t>
        </is>
      </c>
      <c r="E80" s="2" t="inlineStr">
        <is>
          <t>Ondansetron 8 mg IV stat</t>
        </is>
      </c>
      <c r="F80" s="2" t="inlineStr">
        <is>
          <t>Aprepitant 125 mg PO stat</t>
        </is>
      </c>
      <c r="G80" s="2" t="inlineStr">
        <is>
          <t>Dexamethasone 12 mg IV stat</t>
        </is>
      </c>
      <c r="H80" s="2" t="inlineStr">
        <is>
          <t>Filgrastim (G-CSF) 300 mcg SC OD</t>
        </is>
      </c>
      <c r="I80" s="8" t="n">
        <v>1</v>
      </c>
      <c r="J80" s="2" t="inlineStr">
        <is>
          <t>✅ คำตอบที่ถูกต้อง: ข้อ ก. Palonosetron 0.25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n"/>
      <c r="L80" s="2" t="inlineStr">
        <is>
          <t>CINV &amp; Supportive Care</t>
        </is>
      </c>
      <c r="M80" s="2" t="inlineStr">
        <is>
          <t>Clinic</t>
        </is>
      </c>
      <c r="N80" s="2" t="inlineStr">
        <is>
          <t>ข้อ 5 (PLE_CC1_Key_Rx20_UBU.md)</t>
        </is>
      </c>
      <c r="O80" s="2" t="n"/>
      <c r="P80" s="2" t="n"/>
    </row>
    <row r="81" ht="13.2" customHeight="1" s="49">
      <c r="A81" s="8" t="inlineStr">
        <is>
          <t>85</t>
        </is>
      </c>
      <c r="B81" s="2" t="inlineStr">
        <is>
          <t>Cisplatin inhibits DNA synthesis by the formation of DNA cross-links; denatures the double helix; covalently binds to DNA bases and disrupts DNA function;</t>
        </is>
      </c>
      <c r="C81" s="2" t="n"/>
      <c r="D81" s="2" t="inlineStr">
        <is>
          <t>Dexamethasone 12 mg IV stat</t>
        </is>
      </c>
      <c r="E81" s="2" t="inlineStr">
        <is>
          <t>Filgrastim (G-CSF) 300 mcg SC OD</t>
        </is>
      </c>
      <c r="F81" s="2" t="inlineStr">
        <is>
          <t>Metoclopramide 10 mg TID</t>
        </is>
      </c>
      <c r="G81" s="2" t="inlineStr">
        <is>
          <t>Lorazepam 1 mg PO PRN</t>
        </is>
      </c>
      <c r="H81" s="2" t="inlineStr">
        <is>
          <t>Morphine 10 mg PO Q4H PRN</t>
        </is>
      </c>
      <c r="I81" s="8" t="n">
        <v>1</v>
      </c>
      <c r="J81" s="2"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n"/>
      <c r="L81" s="2" t="inlineStr">
        <is>
          <t>CINV &amp; Supportive Care</t>
        </is>
      </c>
      <c r="M81" s="2" t="inlineStr">
        <is>
          <t>Clinic</t>
        </is>
      </c>
      <c r="N81" s="2" t="inlineStr">
        <is>
          <t>ข้อ 5 (PLE_CC1_Key_Rx20_UBU.md)</t>
        </is>
      </c>
      <c r="O81" s="2" t="n"/>
      <c r="P81" s="2" t="n"/>
    </row>
    <row r="82" ht="13.2" customHeight="1" s="49">
      <c r="A82" s="8" t="inlineStr">
        <is>
          <t>86</t>
        </is>
      </c>
      <c r="B82" s="2" t="inlineStr">
        <is>
          <t>Cisplatin จะจับกับ Nitrogen ในสำยเบสที่ตำแหน่งใด</t>
        </is>
      </c>
      <c r="C82" s="2" t="n"/>
      <c r="D82" s="2" t="inlineStr">
        <is>
          <t>Lorazepam 1 mg PO PRN</t>
        </is>
      </c>
      <c r="E82" s="2" t="inlineStr">
        <is>
          <t>Morphine 10 mg PO Q4H PRN</t>
        </is>
      </c>
      <c r="F82" s="2" t="inlineStr">
        <is>
          <t>Calcium folinate (Leucovorin) 50 mg IV</t>
        </is>
      </c>
      <c r="G82" s="2" t="inlineStr">
        <is>
          <t>Mesna 400 mg IV stat</t>
        </is>
      </c>
      <c r="H82" s="2" t="inlineStr">
        <is>
          <t>Rasburicase 0.2 mg/kg IV</t>
        </is>
      </c>
      <c r="I82" s="8" t="n">
        <v>1</v>
      </c>
      <c r="J82" s="2"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n"/>
      <c r="L82" s="2" t="inlineStr">
        <is>
          <t>CINV &amp; Supportive Care</t>
        </is>
      </c>
      <c r="M82" s="2" t="inlineStr">
        <is>
          <t>Clinic</t>
        </is>
      </c>
      <c r="N82" s="2" t="inlineStr">
        <is>
          <t>ข้อ 104 (PLE_CC1_Key_Rx20_UBU.md)</t>
        </is>
      </c>
      <c r="O82" s="2" t="n"/>
      <c r="P82" s="2" t="n"/>
    </row>
    <row r="83" ht="13.2" customHeight="1" s="49">
      <c r="A83" s="8" t="inlineStr">
        <is>
          <t>87</t>
        </is>
      </c>
      <c r="B83" s="2" t="inlineStr">
        <is>
          <t>Doxorubicin ออกฤทธิ์โดยทำลาย DNA ของเชื้อ</t>
        </is>
      </c>
      <c r="C83" s="2" t="n"/>
      <c r="D83" s="2" t="inlineStr">
        <is>
          <t>Mesna 400 mg IV stat</t>
        </is>
      </c>
      <c r="E83" s="2" t="inlineStr">
        <is>
          <t>Rasburicase 0.2 mg/kg IV</t>
        </is>
      </c>
      <c r="F83" s="2" t="inlineStr">
        <is>
          <t>Palonosetron 0.25 mg IV stat</t>
        </is>
      </c>
      <c r="G83" s="2" t="inlineStr">
        <is>
          <t>Ondansetron 8 mg IV stat</t>
        </is>
      </c>
      <c r="H83" s="2" t="inlineStr">
        <is>
          <t>Aprepitant 125 mg PO stat</t>
        </is>
      </c>
      <c r="I83" s="8" t="n">
        <v>1</v>
      </c>
      <c r="J83" s="2"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n"/>
      <c r="L83" s="2" t="inlineStr">
        <is>
          <t>CINV &amp; Supportive Care</t>
        </is>
      </c>
      <c r="M83" s="2" t="inlineStr">
        <is>
          <t>Clinic</t>
        </is>
      </c>
      <c r="N83" s="2" t="inlineStr">
        <is>
          <t>ข้อ 1 (PLE_CC1_Key_Rx20_UBU.md)</t>
        </is>
      </c>
      <c r="O83" s="2" t="n"/>
      <c r="P83" s="2" t="n"/>
    </row>
    <row r="84" ht="13.2" customHeight="1" s="49">
      <c r="A84" s="8" t="inlineStr">
        <is>
          <t>88</t>
        </is>
      </c>
      <c r="B84" s="2" t="inlineStr">
        <is>
          <t>Doxorubicin ออกฤทธิ์เป็น intercalating ต่อสาย DNA</t>
        </is>
      </c>
      <c r="C84" s="2" t="n"/>
      <c r="D84" s="2" t="inlineStr">
        <is>
          <t>Ondansetron 8 mg IV stat</t>
        </is>
      </c>
      <c r="E84" s="2" t="inlineStr">
        <is>
          <t>Aprepitant 125 mg PO stat</t>
        </is>
      </c>
      <c r="F84" s="2" t="inlineStr">
        <is>
          <t>Dexamethasone 12 mg IV stat</t>
        </is>
      </c>
      <c r="G84" s="2" t="inlineStr">
        <is>
          <t>Filgrastim (G-CSF) 300 mcg SC OD</t>
        </is>
      </c>
      <c r="H84" s="2" t="inlineStr">
        <is>
          <t>Metoclopramide 10 mg TID</t>
        </is>
      </c>
      <c r="I84" s="8" t="n">
        <v>1</v>
      </c>
      <c r="J84" s="2"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n"/>
      <c r="L84" s="2" t="inlineStr">
        <is>
          <t>CINV &amp; Supportive Care</t>
        </is>
      </c>
      <c r="M84" s="2" t="inlineStr">
        <is>
          <t>Clinic</t>
        </is>
      </c>
      <c r="N84" s="2" t="inlineStr">
        <is>
          <t>ข้อ 4 (PLE_CC1_Key_Rx20_UBU.md)</t>
        </is>
      </c>
      <c r="O84" s="2" t="n"/>
      <c r="P84" s="2" t="n"/>
    </row>
    <row r="85" ht="13.2" customHeight="1" s="49">
      <c r="A85" s="8" t="inlineStr">
        <is>
          <t>89</t>
        </is>
      </c>
      <c r="B85" s="2" t="inlineStr">
        <is>
          <t>ยามะเร็งเตรียมในห้องที่มีแรงดันเป็นแบบ positive pressure</t>
        </is>
      </c>
      <c r="C85" s="2" t="n"/>
      <c r="D85" s="2" t="inlineStr">
        <is>
          <t>Filgrastim (G-CSF) 300 mcg SC OD</t>
        </is>
      </c>
      <c r="E85" s="2" t="inlineStr">
        <is>
          <t>Metoclopramide 10 mg TID</t>
        </is>
      </c>
      <c r="F85" s="2" t="inlineStr">
        <is>
          <t>Lorazepam 1 mg PO PRN</t>
        </is>
      </c>
      <c r="G85" s="2" t="inlineStr">
        <is>
          <t>Morphine 10 mg PO Q4H PRN</t>
        </is>
      </c>
      <c r="H85" s="2" t="inlineStr">
        <is>
          <t>Calcium folinate (Leucovorin) 50 mg IV</t>
        </is>
      </c>
      <c r="I85" s="8" t="n">
        <v>1</v>
      </c>
      <c r="J85" s="2"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2" t="n"/>
      <c r="L85" s="2" t="inlineStr">
        <is>
          <t>CINV &amp; Supportive Care</t>
        </is>
      </c>
      <c r="M85" s="2" t="inlineStr">
        <is>
          <t>Clinic</t>
        </is>
      </c>
      <c r="N85" s="2" t="inlineStr">
        <is>
          <t>ข้อ 1 (PLE_CC1_Key_Rx20_UBU.md)</t>
        </is>
      </c>
      <c r="O85" s="2" t="n"/>
      <c r="P85" s="2" t="n"/>
    </row>
    <row r="86" ht="13.2" customHeight="1" s="49">
      <c r="A86" s="8" t="inlineStr">
        <is>
          <t>90</t>
        </is>
      </c>
      <c r="B86" s="2" t="inlineStr">
        <is>
          <t>เพราะ ยามะเร็งเตรียมในห้องที่มีแรงดันเป็นแบบneagatiive pressure</t>
        </is>
      </c>
      <c r="C86" s="2" t="n"/>
      <c r="D86" s="2" t="inlineStr">
        <is>
          <t>Morphine 10 mg PO Q4H PRN</t>
        </is>
      </c>
      <c r="E86" s="2" t="inlineStr">
        <is>
          <t>Calcium folinate (Leucovorin) 50 mg IV</t>
        </is>
      </c>
      <c r="F86" s="2" t="inlineStr">
        <is>
          <t>Mesna 400 mg IV stat</t>
        </is>
      </c>
      <c r="G86" s="2" t="inlineStr">
        <is>
          <t>Rasburicase 0.2 mg/kg IV</t>
        </is>
      </c>
      <c r="H86" s="2" t="inlineStr">
        <is>
          <t>Palonosetron 0.25 mg IV stat</t>
        </is>
      </c>
      <c r="I86" s="8" t="n">
        <v>4</v>
      </c>
      <c r="J86" s="2" t="inlineStr">
        <is>
          <t>✅ คำตอบที่ถูกต้อง: ข้อ ง.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n"/>
      <c r="L86" s="2" t="inlineStr">
        <is>
          <t>CINV &amp; Supportive Care</t>
        </is>
      </c>
      <c r="M86" s="2" t="inlineStr">
        <is>
          <t>Clinic</t>
        </is>
      </c>
      <c r="N86" s="2" t="inlineStr">
        <is>
          <t>ข้อ 4 (PLE_CC1_Key_Rx20_UBU.md)</t>
        </is>
      </c>
      <c r="O86" s="2" t="n"/>
      <c r="P86" s="2" t="n"/>
    </row>
    <row r="87" ht="13.2" customHeight="1" s="49">
      <c r="A87" s="8" t="inlineStr">
        <is>
          <t>91</t>
        </is>
      </c>
      <c r="B87" s="2" t="inlineStr">
        <is>
          <t>Cumulative dose ของ Doxorubicin ในผู้ป่วยรายนี้ คือเท่าไร</t>
        </is>
      </c>
      <c r="C87" s="2" t="n"/>
      <c r="D87" s="2" t="inlineStr">
        <is>
          <t>60 mg/m 2</t>
        </is>
      </c>
      <c r="E87" s="2" t="inlineStr">
        <is>
          <t>180 mg/m 2</t>
        </is>
      </c>
      <c r="F87" s="2" t="inlineStr">
        <is>
          <t>240 mg/m 2</t>
        </is>
      </c>
      <c r="G87" s="2" t="inlineStr">
        <is>
          <t>300 mg/m 2</t>
        </is>
      </c>
      <c r="H87" s="2" t="inlineStr">
        <is>
          <t>480 mg/m 2 cycle 4 x 60 = 240 mg/m 2</t>
        </is>
      </c>
      <c r="I87" s="8" t="n">
        <v>3</v>
      </c>
      <c r="J87" s="2" t="inlineStr">
        <is>
          <t>✅ คำตอบที่ถูกต้อง: ข้อ ค. 240 mg/m 2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n"/>
      <c r="L87" s="2" t="inlineStr">
        <is>
          <t>CINV &amp; Supportive Care</t>
        </is>
      </c>
      <c r="M87" s="2" t="inlineStr">
        <is>
          <t>Clinic</t>
        </is>
      </c>
      <c r="N87" s="2" t="inlineStr">
        <is>
          <t>ข้อ 10 (PLE_CC1_Key_Rx20_UBU.md)</t>
        </is>
      </c>
      <c r="O87" s="2" t="n"/>
      <c r="P87" s="2" t="n"/>
    </row>
    <row r="88" ht="13.2" customHeight="1" s="49">
      <c r="A88" s="8" t="inlineStr">
        <is>
          <t>92</t>
        </is>
      </c>
      <c r="B88" s="2" t="inlineStr">
        <is>
          <t>กลไกการเกิด cardiotoxicity ของยา doxorubicin คือข้อใด</t>
        </is>
      </c>
      <c r="C88" s="2" t="n"/>
      <c r="D88" s="2" t="inlineStr">
        <is>
          <t>Free radical generation</t>
        </is>
      </c>
      <c r="E88" s="2" t="inlineStr">
        <is>
          <t>Topoisomerase inhibitors</t>
        </is>
      </c>
      <c r="F88" s="2" t="inlineStr">
        <is>
          <t>Intercalated DNA</t>
        </is>
      </c>
      <c r="G88" s="2" t="inlineStr">
        <is>
          <t>Inhibit microtubule assembly</t>
        </is>
      </c>
      <c r="H88" s="2" t="inlineStr">
        <is>
          <t>Inhibit microtubule dis-asembly</t>
        </is>
      </c>
      <c r="I88" s="8" t="n">
        <v>1</v>
      </c>
      <c r="J88" s="2" t="inlineStr">
        <is>
          <t>✅ คำตอบที่ถูกต้อง: ข้อ ก. Free radical generation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t>
        </is>
      </c>
      <c r="K88" s="2" t="n"/>
      <c r="L88" s="2" t="inlineStr">
        <is>
          <t>CINV &amp; Supportive Care</t>
        </is>
      </c>
      <c r="M88" s="2" t="inlineStr">
        <is>
          <t>Clinic</t>
        </is>
      </c>
      <c r="N88" s="2" t="inlineStr">
        <is>
          <t>ข้อ 11 (PLE_CC1_Key_Rx20_UBU.md)</t>
        </is>
      </c>
      <c r="O88" s="2" t="n"/>
      <c r="P88" s="2" t="n"/>
    </row>
    <row r="89" ht="13.2" customHeight="1" s="49">
      <c r="A89" t="n">
        <v>93</v>
      </c>
      <c r="B89" t="inlineStr">
        <is>
          <t>ข้อใดคือกลไกการออกฤทธิ์ของยา cyclophosphamide</t>
        </is>
      </c>
      <c r="D89" t="inlineStr">
        <is>
          <t>Alkylating agent</t>
        </is>
      </c>
      <c r="E89" t="inlineStr">
        <is>
          <t>Antimetabolite</t>
        </is>
      </c>
      <c r="F89" t="inlineStr">
        <is>
          <t>Antimitotic</t>
        </is>
      </c>
      <c r="G89" t="inlineStr">
        <is>
          <t>Inhibit topoisomerase</t>
        </is>
      </c>
      <c r="H89" t="inlineStr">
        <is>
          <t>Inhibit DNA polymerase</t>
        </is>
      </c>
      <c r="I89" t="inlineStr">
        <is>
          <t>1</t>
        </is>
      </c>
      <c r="J89"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9" t="inlineStr">
        <is>
          <t>Hypertension</t>
        </is>
      </c>
      <c r="M89" t="inlineStr">
        <is>
          <t>Clinic</t>
        </is>
      </c>
      <c r="N89" t="inlineStr">
        <is>
          <t>ข้อ 107 (PLE_CC1_2562_Key.md)</t>
        </is>
      </c>
    </row>
    <row r="90" ht="13.2" customHeight="1" s="49">
      <c r="A90" t="n">
        <v>94</v>
      </c>
      <c r="B90" t="inlineStr">
        <is>
          <t>ข้อใดคือยากลุ่ม anti-microtubule</t>
        </is>
      </c>
      <c r="D90" t="inlineStr">
        <is>
          <t>Paclitaxel</t>
        </is>
      </c>
      <c r="E90" t="inlineStr">
        <is>
          <t>Doxorubicin</t>
        </is>
      </c>
      <c r="F90" t="inlineStr">
        <is>
          <t>Cisplatin</t>
        </is>
      </c>
      <c r="G90" t="inlineStr">
        <is>
          <t>Cyclophosphamide</t>
        </is>
      </c>
      <c r="H90" t="inlineStr">
        <is>
          <t>Methotrexate</t>
        </is>
      </c>
      <c r="I90" t="inlineStr">
        <is>
          <t>1</t>
        </is>
      </c>
      <c r="J90"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0" t="inlineStr">
        <is>
          <t>Hypertension</t>
        </is>
      </c>
      <c r="M90" t="inlineStr">
        <is>
          <t>Clinic</t>
        </is>
      </c>
      <c r="N90" t="inlineStr">
        <is>
          <t>ข้อ 54 (PLE_CC1_2559.md)</t>
        </is>
      </c>
    </row>
    <row r="91" ht="13.2" customHeight="1" s="49">
      <c r="A91" t="n">
        <v>95</v>
      </c>
      <c r="B91" t="inlineStr">
        <is>
          <t>ข้อใดคืออาการไม่พึงประสงค์ที่พบบ่อยจาก cyclophosphamide</t>
        </is>
      </c>
      <c r="D91" t="inlineStr">
        <is>
          <t>Mucositis</t>
        </is>
      </c>
      <c r="E91" t="inlineStr">
        <is>
          <t>Neuropathy</t>
        </is>
      </c>
      <c r="F91" t="inlineStr">
        <is>
          <t>Hemorrhagic cystitis</t>
        </is>
      </c>
      <c r="G91" t="inlineStr">
        <is>
          <t>Hand foot syndrome</t>
        </is>
      </c>
      <c r="H91" t="inlineStr">
        <is>
          <t>Anemia</t>
        </is>
      </c>
      <c r="I91" t="inlineStr">
        <is>
          <t>1</t>
        </is>
      </c>
      <c r="J91"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1" t="inlineStr">
        <is>
          <t>Hypertension</t>
        </is>
      </c>
      <c r="M91" t="inlineStr">
        <is>
          <t>Clinic</t>
        </is>
      </c>
      <c r="N91" t="inlineStr">
        <is>
          <t>ข้อ 63 (PLE_CC1_2558_Key.md)</t>
        </is>
      </c>
    </row>
    <row r="92" ht="13.2" customHeight="1" s="49">
      <c r="A92" t="n">
        <v>96</v>
      </c>
      <c r="B92" t="inlineStr">
        <is>
          <t>Cyclophosphamide ออกฤทธิ์อย่างไร</t>
        </is>
      </c>
      <c r="D92" t="inlineStr">
        <is>
          <t>Inhibit depolymerization of mitotic spindle</t>
        </is>
      </c>
      <c r="E92" t="inlineStr">
        <is>
          <t>Intercalation</t>
        </is>
      </c>
      <c r="F92" t="inlineStr">
        <is>
          <t>Alkylated DNA</t>
        </is>
      </c>
      <c r="G92" t="inlineStr">
        <is>
          <t>Inhibit polymerization of microtubule</t>
        </is>
      </c>
      <c r="H92" t="inlineStr">
        <is>
          <t>Inhibit topoisomerase IV</t>
        </is>
      </c>
      <c r="I92" t="inlineStr">
        <is>
          <t>1</t>
        </is>
      </c>
      <c r="J92"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2" t="inlineStr">
        <is>
          <t>Hypertension</t>
        </is>
      </c>
      <c r="M92" t="inlineStr">
        <is>
          <t>Clinic</t>
        </is>
      </c>
      <c r="N92" t="inlineStr">
        <is>
          <t>ข้อ 65 (PLE_CC1_2558_Key.md)</t>
        </is>
      </c>
    </row>
    <row r="93" ht="13.2" customHeight="1" s="49">
      <c r="A93" t="n">
        <v>97</v>
      </c>
      <c r="B93"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D93" t="inlineStr">
        <is>
          <t>Visual change</t>
        </is>
      </c>
      <c r="E93" t="inlineStr">
        <is>
          <t>LFT</t>
        </is>
      </c>
      <c r="F93" t="inlineStr">
        <is>
          <t>eGFR</t>
        </is>
      </c>
      <c r="G93" t="inlineStr">
        <is>
          <t>CBC</t>
        </is>
      </c>
      <c r="H93" t="inlineStr">
        <is>
          <t>LVEF</t>
        </is>
      </c>
      <c r="I93" t="inlineStr">
        <is>
          <t>1</t>
        </is>
      </c>
      <c r="J93"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3" t="inlineStr">
        <is>
          <t>Hypertension</t>
        </is>
      </c>
      <c r="M93" t="inlineStr">
        <is>
          <t>Clinic</t>
        </is>
      </c>
      <c r="N93" t="inlineStr">
        <is>
          <t>ข้อ 80 (Pharmtutor_2024_Set1.md)</t>
        </is>
      </c>
    </row>
    <row r="94" ht="13.2" customHeight="1" s="49">
      <c r="A94" t="n">
        <v>98</v>
      </c>
      <c r="B94" t="inlineStr">
        <is>
          <t>ยาในข้อใดต่อไปนี้สามารถช่วยลดอาการข้างเคียงที่เป็นพิษต่อหัวใจ จากยา Doxorubicin</t>
        </is>
      </c>
      <c r="D94" t="inlineStr">
        <is>
          <t>DMSO</t>
        </is>
      </c>
      <c r="E94" t="inlineStr">
        <is>
          <t>Dexrazoxane</t>
        </is>
      </c>
      <c r="F94" t="inlineStr">
        <is>
          <t>Dextromethorphan</t>
        </is>
      </c>
      <c r="G94" t="inlineStr">
        <is>
          <t>Dexamethasone</t>
        </is>
      </c>
      <c r="H94" t="inlineStr">
        <is>
          <t>Drospirenone</t>
        </is>
      </c>
      <c r="I94" t="inlineStr">
        <is>
          <t>1</t>
        </is>
      </c>
      <c r="J94"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4" t="inlineStr">
        <is>
          <t>Hypertension</t>
        </is>
      </c>
      <c r="M94" t="inlineStr">
        <is>
          <t>Clinic</t>
        </is>
      </c>
      <c r="N94" t="inlineStr">
        <is>
          <t>ข้อ 81 (Pharmtutor_2024_Set1.md)</t>
        </is>
      </c>
    </row>
    <row r="95" ht="13.2" customHeight="1" s="49">
      <c r="A95" t="n">
        <v>99</v>
      </c>
      <c r="B95" t="inlineStr">
        <is>
          <t>กลไกใดของยา Doxorubicin ทำให้เกิดอาการข้างเคียงที่เป็นพิษต่อหัวใจ</t>
        </is>
      </c>
      <c r="D95" t="inlineStr">
        <is>
          <t>Alkylating agent</t>
        </is>
      </c>
      <c r="E95" t="inlineStr">
        <is>
          <t>Intercalation</t>
        </is>
      </c>
      <c r="F95" t="inlineStr">
        <is>
          <t>Free radical formation</t>
        </is>
      </c>
      <c r="G95" t="inlineStr">
        <is>
          <t>Topoisomerase inhibitors</t>
        </is>
      </c>
      <c r="H95" t="inlineStr">
        <is>
          <t>Inhibit tubulin assembly</t>
        </is>
      </c>
      <c r="I95" t="inlineStr">
        <is>
          <t>1</t>
        </is>
      </c>
      <c r="J9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5" t="inlineStr">
        <is>
          <t>Hypertension</t>
        </is>
      </c>
      <c r="M95" t="inlineStr">
        <is>
          <t>Clinic</t>
        </is>
      </c>
      <c r="N95" t="inlineStr">
        <is>
          <t>ข้อ 82 (Pharmtutor_2024_Set1.md)</t>
        </is>
      </c>
    </row>
    <row r="96" ht="13.2" customHeight="1" s="49">
      <c r="A96" t="n">
        <v>100</v>
      </c>
      <c r="B96" t="inlineStr">
        <is>
          <t>ยาเคมีบำบัตรสูตร AC (Doxorubicin,Cyclophosphamide) ควรmonitorสิ่งใด</t>
        </is>
      </c>
      <c r="D96" t="inlineStr">
        <is>
          <t>SCr</t>
        </is>
      </c>
      <c r="E96" t="inlineStr">
        <is>
          <t>AST</t>
        </is>
      </c>
      <c r="F96" t="inlineStr">
        <is>
          <t>Lipo-A</t>
        </is>
      </c>
      <c r="G96" t="inlineStr">
        <is>
          <t>Hct</t>
        </is>
      </c>
      <c r="H96" t="inlineStr">
        <is>
          <t>LVEF</t>
        </is>
      </c>
      <c r="I96" t="inlineStr">
        <is>
          <t>1</t>
        </is>
      </c>
      <c r="J96"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6" t="inlineStr">
        <is>
          <t>Hypertension</t>
        </is>
      </c>
      <c r="M96" t="inlineStr">
        <is>
          <t>Clinic</t>
        </is>
      </c>
      <c r="N96" t="inlineStr">
        <is>
          <t>ข้อ 78 (Pharmtutor_2024_Set2.md)</t>
        </is>
      </c>
    </row>
    <row r="97" ht="13.2" customHeight="1" s="49">
      <c r="A97" t="n">
        <v>101</v>
      </c>
      <c r="B97" t="inlineStr">
        <is>
          <t>เมื่อผู้ป่วยได้รับยาสูตรAC (Doxorubicin/Cyclophosphamide) ควรได้รับยาใดในการเเก้อาการคลื่นไว้อาเจียน</t>
        </is>
      </c>
      <c r="D97" t="inlineStr">
        <is>
          <t>Olanzapine + Dexamethasone</t>
        </is>
      </c>
      <c r="E97" t="inlineStr">
        <is>
          <t>Olanzapine + Metoclopramide</t>
        </is>
      </c>
      <c r="F97" t="inlineStr">
        <is>
          <t>Aprepitant + Ondansetron</t>
        </is>
      </c>
      <c r="G97" t="inlineStr">
        <is>
          <t>Aprepitant + Metoclopramide + Lorazepam</t>
        </is>
      </c>
      <c r="H97" t="inlineStr">
        <is>
          <t>Aprepitant + Ondansetron + Dexamethasone + Olanzapine</t>
        </is>
      </c>
      <c r="I97" t="inlineStr">
        <is>
          <t>1</t>
        </is>
      </c>
      <c r="J97"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7" t="inlineStr">
        <is>
          <t>Hypertension</t>
        </is>
      </c>
      <c r="M97" t="inlineStr">
        <is>
          <t>Clinic</t>
        </is>
      </c>
      <c r="N97" t="inlineStr">
        <is>
          <t>ข้อ 80 (Pharmtutor_2024_Set2.md)</t>
        </is>
      </c>
    </row>
    <row r="98" ht="13.2" customHeight="1" s="49">
      <c r="A98" t="n">
        <v>102</v>
      </c>
      <c r="B98"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D98" t="inlineStr">
        <is>
          <t>ยาใดต้องให้กินน ้ามากๆ ตอบ Cyclophosphamide</t>
        </is>
      </c>
      <c r="E98" t="inlineStr">
        <is>
          <t>ยาใดทำให้เจ็บปาก เป็นแผลในปาก แต่ไม่มีการติดเชื้อ</t>
        </is>
      </c>
      <c r="F98" t="inlineStr">
        <is>
          <t>Doxorubicin</t>
        </is>
      </c>
      <c r="G98" t="inlineStr">
        <is>
          <t>Vincristine</t>
        </is>
      </c>
      <c r="H98" t="inlineStr">
        <is>
          <t>Cyclophosphamide</t>
        </is>
      </c>
      <c r="I98" t="inlineStr">
        <is>
          <t>1</t>
        </is>
      </c>
      <c r="J98"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98" t="inlineStr">
        <is>
          <t>Hypertension</t>
        </is>
      </c>
      <c r="M98" t="inlineStr">
        <is>
          <t>Clinic</t>
        </is>
      </c>
      <c r="N98" t="inlineStr">
        <is>
          <t>ข้อ 3 (PLE_CC1_2556.md)</t>
        </is>
      </c>
    </row>
    <row r="99" ht="13.2" customHeight="1" s="49">
      <c r="A99" t="n">
        <v>103</v>
      </c>
      <c r="B99" t="inlineStr">
        <is>
          <t>ต้องใช้ยา Cyclophosphamide กับผู้ป่วยวันละเท่าไหร่ เมื่อคิดพื้นที่ผิวตามสูตร</t>
        </is>
      </c>
      <c r="D99" t="inlineStr">
        <is>
          <t>728 mg/day</t>
        </is>
      </c>
      <c r="E99" t="inlineStr">
        <is>
          <t>748 mg/day</t>
        </is>
      </c>
      <c r="F99" t="inlineStr">
        <is>
          <t>768 mg/day</t>
        </is>
      </c>
      <c r="G99" t="inlineStr">
        <is>
          <t>788 mg/day</t>
        </is>
      </c>
      <c r="H99" t="inlineStr">
        <is>
          <t>798 mg/day สูตร body surface area (BSA) = ℎ𝑒𝑖𝑔ℎ𝑡(𝑐𝑚)ข𝑤𝑒𝑖𝑔ℎ𝑡(𝑘𝑔) = 160ข40 3600 =</t>
        </is>
      </c>
      <c r="I99" t="inlineStr">
        <is>
          <t>5</t>
        </is>
      </c>
      <c r="J99"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9" t="inlineStr">
        <is>
          <t>Hypertension</t>
        </is>
      </c>
      <c r="M99" t="inlineStr">
        <is>
          <t>Clinic</t>
        </is>
      </c>
      <c r="N99" t="inlineStr">
        <is>
          <t>ข้อ 1 (PLE_CC1_2554 SET2.md)</t>
        </is>
      </c>
    </row>
    <row r="100" ht="13.2" customHeight="1" s="49">
      <c r="A100" t="n">
        <v>104</v>
      </c>
      <c r="B100" t="inlineStr">
        <is>
          <t>ข้อใดออกฤทธิ์เหมือน Cyclophosphamide</t>
        </is>
      </c>
      <c r="D100" t="inlineStr">
        <is>
          <t>Docetaxel</t>
        </is>
      </c>
      <c r="E100" t="inlineStr">
        <is>
          <t>Cytarabine</t>
        </is>
      </c>
      <c r="F100" t="inlineStr">
        <is>
          <t>Cisplatin</t>
        </is>
      </c>
      <c r="G100" t="inlineStr">
        <is>
          <t>Ifosfamide</t>
        </is>
      </c>
      <c r="H100" t="inlineStr">
        <is>
          <t>Navelbine mustard, cyclophosphamide, ifosfamide, cisplatin และ dacarbazine</t>
        </is>
      </c>
      <c r="I100" t="inlineStr">
        <is>
          <t>4</t>
        </is>
      </c>
      <c r="J100"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4 (PLE_CC1_2554 SET2.md)</t>
        </is>
      </c>
    </row>
    <row r="101" ht="13.2" customHeight="1" s="49">
      <c r="A101" t="n">
        <v>105</v>
      </c>
      <c r="B101"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D101" t="inlineStr">
        <is>
          <t>400 ml.</t>
        </is>
      </c>
      <c r="E101" t="inlineStr">
        <is>
          <t>420 ml.</t>
        </is>
      </c>
      <c r="F101" t="inlineStr">
        <is>
          <t>440 ml.</t>
        </is>
      </c>
      <c r="G101" t="inlineStr">
        <is>
          <t>460 ml.</t>
        </is>
      </c>
      <c r="H101" t="inlineStr">
        <is>
          <t>480 ml.</t>
        </is>
      </c>
      <c r="I101" t="inlineStr">
        <is>
          <t>2</t>
        </is>
      </c>
      <c r="J101"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L101" t="inlineStr">
        <is>
          <t>Hypertension</t>
        </is>
      </c>
      <c r="M101" t="inlineStr">
        <is>
          <t>Clinic</t>
        </is>
      </c>
      <c r="N101" t="inlineStr">
        <is>
          <t>ข้อ 5 (PLE_CC1_2554 SET2.md)</t>
        </is>
      </c>
    </row>
    <row r="102" ht="13.2" customHeight="1" s="49">
      <c r="A102" t="n">
        <v>106</v>
      </c>
      <c r="B102" t="inlineStr">
        <is>
          <t>เกี่ยวกับอาการไมGพึงประสงค_จากยา cyclophosphamide ข้อใดไมGถูกต$อง</t>
        </is>
      </c>
      <c r="D102" t="inlineStr">
        <is>
          <t>ทำให$เกิดภาวะ cystitis</t>
        </is>
      </c>
      <c r="E102" t="inlineStr">
        <is>
          <t>เปญน dose-related toxicity</t>
        </is>
      </c>
      <c r="F102" t="inlineStr">
        <is>
          <t>สารที่ออกฤทธิ์ทำให$เกิดพิษคือ acrolein</t>
        </is>
      </c>
      <c r="G102" t="inlineStr">
        <is>
          <t>เมื่อเกิด extravasation ควรได$รับ hyaluronidase เปญน antidote</t>
        </is>
      </c>
      <c r="H102" t="inlineStr">
        <is>
          <t>ใช$ mesna เปญน uroprotective</t>
        </is>
      </c>
      <c r="I102" t="inlineStr">
        <is>
          <t>4</t>
        </is>
      </c>
      <c r="J102"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22 (PLE_CC1_Key_Rx20_UBU.md)</t>
        </is>
      </c>
    </row>
    <row r="103" ht="13.2" customHeight="1" s="49">
      <c r="A103" t="n">
        <v>107</v>
      </c>
      <c r="B103" t="inlineStr">
        <is>
          <t>ยาในข้อใดมีประโยชน_สำหรับ anticipatory nausea and vomiting</t>
        </is>
      </c>
      <c r="D103" t="inlineStr">
        <is>
          <t>Dexamethasone</t>
        </is>
      </c>
      <c r="E103" t="inlineStr">
        <is>
          <t>Ondansetron</t>
        </is>
      </c>
      <c r="F103" t="inlineStr">
        <is>
          <t>Aprepitant</t>
        </is>
      </c>
      <c r="G103" t="inlineStr">
        <is>
          <t>Lorazepam</t>
        </is>
      </c>
      <c r="H103" t="inlineStr">
        <is>
          <t>Metoclopramide</t>
        </is>
      </c>
      <c r="I103" t="inlineStr">
        <is>
          <t>4</t>
        </is>
      </c>
      <c r="J103"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23 (PLE_CC1_Key_Rx20_UBU.md)</t>
        </is>
      </c>
    </row>
    <row r="104" ht="13.2" customHeight="1" s="49">
      <c r="A104" t="n">
        <v>108</v>
      </c>
      <c r="B104" t="inlineStr">
        <is>
          <t>เภสัชกรจะแนะนำผลิตภัณฑ์ใดเพื่อรักษา Mild acne</t>
        </is>
      </c>
      <c r="D104" t="inlineStr">
        <is>
          <t>สบู่มังคุด</t>
        </is>
      </c>
      <c r="E104" t="inlineStr">
        <is>
          <t>เจลพญายอ</t>
        </is>
      </c>
      <c r="F104" t="inlineStr">
        <is>
          <t>ครีมว่านหางจระเข้</t>
        </is>
      </c>
      <c r="G104" t="inlineStr">
        <is>
          <t>มาสก์ดึงผิวใบบัวบก</t>
        </is>
      </c>
      <c r="H104" t="inlineStr">
        <is>
          <t>ผงขมิ้นชันขัดหน้า</t>
        </is>
      </c>
      <c r="I104" t="inlineStr">
        <is>
          <t>1</t>
        </is>
      </c>
      <c r="J104"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t>
        </is>
      </c>
      <c r="L104" t="inlineStr">
        <is>
          <t>Hypertension</t>
        </is>
      </c>
      <c r="M104" t="inlineStr">
        <is>
          <t>Clinic</t>
        </is>
      </c>
      <c r="N104" t="inlineStr">
        <is>
          <t>ข้อ 9 (PLE_CC1_Key_Rx20_UBU.md)</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73"/>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n"/>
      <c r="D3" s="2" t="inlineStr">
        <is>
          <t>Acute kidney injury</t>
        </is>
      </c>
      <c r="E3" s="2" t="inlineStr">
        <is>
          <t>Renal insufficiency</t>
        </is>
      </c>
      <c r="F3" s="2" t="inlineStr">
        <is>
          <t>Chronic kidney disease</t>
        </is>
      </c>
      <c r="G3" s="2" t="inlineStr">
        <is>
          <t>Uremia</t>
        </is>
      </c>
      <c r="H3" s="2" t="inlineStr">
        <is>
          <t>End-stage renal failure</t>
        </is>
      </c>
      <c r="I3" s="8" t="n">
        <v>3</v>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Chronic kidney diseases</t>
        </is>
      </c>
      <c r="M3" s="2" t="inlineStr">
        <is>
          <t>Clinic</t>
        </is>
      </c>
      <c r="N3" s="2" t="inlineStr">
        <is>
          <t>ข้อ 1 Pharma Plus เล่มม่วง (เฉลยข้อ ค)</t>
        </is>
      </c>
      <c r="O3" s="2" t="n"/>
      <c r="P3" s="2" t="n"/>
    </row>
    <row r="4" ht="13.2" customHeight="1" s="49">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n"/>
      <c r="D4" s="2" t="inlineStr">
        <is>
          <t>Potassium chloride</t>
        </is>
      </c>
      <c r="E4" s="2" t="inlineStr">
        <is>
          <t>Sodium chloride</t>
        </is>
      </c>
      <c r="F4" s="2" t="inlineStr">
        <is>
          <t>Sodium polystyrene sulfonate</t>
        </is>
      </c>
      <c r="G4" s="2" t="inlineStr">
        <is>
          <t>Calcium chloride</t>
        </is>
      </c>
      <c r="H4" s="2" t="inlineStr">
        <is>
          <t>Calcium phosphate</t>
        </is>
      </c>
      <c r="I4" s="8" t="n">
        <v>3</v>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Chronic kidney diseases</t>
        </is>
      </c>
      <c r="M4" s="2" t="inlineStr">
        <is>
          <t>Clinic</t>
        </is>
      </c>
      <c r="N4" s="2" t="inlineStr">
        <is>
          <t>ข้อ 2 Pharma Plus เล่มม่วง (เฉลยข้อ ค)</t>
        </is>
      </c>
      <c r="O4" s="2" t="n"/>
      <c r="P4" s="2" t="n"/>
    </row>
    <row r="5" ht="13.2" customHeight="1" s="49">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n"/>
      <c r="D5" s="2" t="inlineStr">
        <is>
          <t>Hydrochlorothiazide</t>
        </is>
      </c>
      <c r="E5" s="2" t="inlineStr">
        <is>
          <t>Spironolactone</t>
        </is>
      </c>
      <c r="F5" s="2" t="inlineStr">
        <is>
          <t>Furosemide</t>
        </is>
      </c>
      <c r="G5" s="2" t="inlineStr">
        <is>
          <t>Amiloride</t>
        </is>
      </c>
      <c r="H5" s="2" t="inlineStr">
        <is>
          <t>Indapamide</t>
        </is>
      </c>
      <c r="I5" s="8" t="n">
        <v>3</v>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n"/>
      <c r="L5" s="2" t="inlineStr">
        <is>
          <t>Chronic kidney diseases</t>
        </is>
      </c>
      <c r="M5" s="2" t="inlineStr">
        <is>
          <t>Clinic</t>
        </is>
      </c>
      <c r="N5" s="2" t="inlineStr">
        <is>
          <t>ข้อ 3 Pharma Plus เล่มม่วง (เฉลยข้อ ค)</t>
        </is>
      </c>
      <c r="O5" s="2" t="n"/>
      <c r="P5" s="2" t="n"/>
    </row>
    <row r="6" ht="13.2" customHeight="1" s="49">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n"/>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n">
        <v>2</v>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Chronic kidney diseases</t>
        </is>
      </c>
      <c r="M6" s="2" t="inlineStr">
        <is>
          <t>Clinic</t>
        </is>
      </c>
      <c r="N6" s="2" t="inlineStr">
        <is>
          <t>ข้อ 4 Pharma Plus เล่มม่วง (เฉลยข้อ ข)</t>
        </is>
      </c>
      <c r="O6" s="2" t="n"/>
      <c r="P6" s="2" t="n"/>
    </row>
    <row r="7" ht="13.2" customHeight="1" s="49">
      <c r="A7" s="8" t="inlineStr">
        <is>
          <t>5</t>
        </is>
      </c>
      <c r="B7" s="2" t="inlineStr">
        <is>
          <t>จงบอกข้อบ่งใช้ของ sodamint® (sodium bicarbonate) ในผู้ป่วยรายนี้</t>
        </is>
      </c>
      <c r="C7" s="2" t="n"/>
      <c r="D7" s="2" t="inlineStr">
        <is>
          <t>Antacid</t>
        </is>
      </c>
      <c r="E7" s="2" t="inlineStr">
        <is>
          <t>Metabolic acidosis</t>
        </is>
      </c>
      <c r="F7" s="2" t="inlineStr">
        <is>
          <t>Alkalinize urine</t>
        </is>
      </c>
      <c r="G7" s="2" t="inlineStr">
        <is>
          <t>Phosphate binder</t>
        </is>
      </c>
      <c r="H7" s="2" t="inlineStr">
        <is>
          <t>Increase absorption of folic acid</t>
        </is>
      </c>
      <c r="I7" s="8" t="n">
        <v>2</v>
      </c>
      <c r="J7" s="2" t="inlineStr">
        <is>
          <t>✅ คำตอบที่ถูกต้อง: ข้อ ข. Metabolic acidosis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Fluid &amp; Electrolyte</t>
        </is>
      </c>
      <c r="M7" s="2" t="inlineStr">
        <is>
          <t>Clinic</t>
        </is>
      </c>
      <c r="N7" s="2" t="inlineStr">
        <is>
          <t>ข้อ 5 Pharma Plus เล่มม่วง (เฉลยข้อ ข)</t>
        </is>
      </c>
      <c r="O7" s="2" t="n"/>
      <c r="P7" s="2" t="n"/>
    </row>
    <row r="8" ht="13.2" customHeight="1" s="49">
      <c r="A8" s="8" t="inlineStr">
        <is>
          <t>6</t>
        </is>
      </c>
      <c r="B8" s="2" t="inlineStr">
        <is>
          <t>ในกรณีที่ห้องยาไม่มี CaCO₃ ยาใดต่อไปนี้ที่ไม่สามารถใช้ทดแทน CaCO₃ ในผู้ป่วยรายนี้ได้</t>
        </is>
      </c>
      <c r="C8" s="2" t="n"/>
      <c r="D8" s="2" t="inlineStr">
        <is>
          <t>Lanthanum carbonate</t>
        </is>
      </c>
      <c r="E8" s="2" t="inlineStr">
        <is>
          <t>Al(OH)₃</t>
        </is>
      </c>
      <c r="F8" s="2" t="inlineStr">
        <is>
          <t>Mg(OH)₂</t>
        </is>
      </c>
      <c r="G8" s="2" t="inlineStr">
        <is>
          <t>Calcium gluconate</t>
        </is>
      </c>
      <c r="H8" s="2" t="inlineStr">
        <is>
          <t>Calcium lactate</t>
        </is>
      </c>
      <c r="I8" s="8" t="n">
        <v>3</v>
      </c>
      <c r="J8" s="2" t="inlineStr">
        <is>
          <t>✅ คำตอบที่ถูกต้อง: ข้อ ค. Mg(OH)₂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Chronic kidney diseases</t>
        </is>
      </c>
      <c r="M8" s="2" t="inlineStr">
        <is>
          <t>Clinic</t>
        </is>
      </c>
      <c r="N8" s="2" t="inlineStr">
        <is>
          <t>ข้อ 6 Pharma Plus เล่มม่วง (เฉลยข้อ ค)</t>
        </is>
      </c>
      <c r="O8" s="2" t="n"/>
      <c r="P8" s="2" t="n"/>
    </row>
    <row r="9" ht="13.2" customHeight="1" s="49">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n"/>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n">
        <v>4</v>
      </c>
      <c r="J9" s="2" t="inlineStr">
        <is>
          <t>✅ คำตอบที่ถูกต้อง: ข้อ ง. Eprex ใช้ฉีดโดยวิธี IV push เท่านั้น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Chronic kidney diseases</t>
        </is>
      </c>
      <c r="M9" s="2" t="inlineStr">
        <is>
          <t>Clinic</t>
        </is>
      </c>
      <c r="N9" s="2" t="inlineStr">
        <is>
          <t>ข้อ 7 Pharma Plus เล่มม่วง (เฉลยข้อ ง)</t>
        </is>
      </c>
      <c r="O9" s="2" t="n"/>
      <c r="P9" s="2" t="n"/>
    </row>
    <row r="10" ht="13.2" customHeight="1" s="49">
      <c r="A10" s="8" t="inlineStr">
        <is>
          <t>8</t>
        </is>
      </c>
      <c r="B10" s="2" t="inlineStr">
        <is>
          <t>คำแนะนำใดที่ไม่เหมาะสมสำหรับผู้ป่วยไตเรื้อรัง</t>
        </is>
      </c>
      <c r="C10" s="2" t="n"/>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n">
        <v>1</v>
      </c>
      <c r="J10" s="2" t="inlineStr">
        <is>
          <t>✅ คำตอบที่ถูกต้อง: ข้อ ก. ควรรับประทานกล้วย, ส้ม, 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Chronic kidney diseases</t>
        </is>
      </c>
      <c r="M10" s="2" t="inlineStr">
        <is>
          <t>Clinic</t>
        </is>
      </c>
      <c r="N10" s="2" t="inlineStr">
        <is>
          <t>ข้อ 8 Pharma Plus เล่มม่วง (เฉลยข้อ ก)</t>
        </is>
      </c>
      <c r="O10" s="2" t="n"/>
      <c r="P10" s="2" t="n"/>
    </row>
    <row r="11" ht="13.2" customHeight="1" s="49">
      <c r="A11" s="8" t="inlineStr">
        <is>
          <t>9</t>
        </is>
      </c>
      <c r="B11" s="2" t="inlineStr">
        <is>
          <t>ผู้ป่วยมีอาการท้องผูก หลังจากรับประทานยาที่แพทย์สั่ง ท่านจะแนะนำให้ผู้ป่วยใช้ยาใด ยกเว้น</t>
        </is>
      </c>
      <c r="C11" s="2" t="n"/>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n">
        <v>2</v>
      </c>
      <c r="J11" s="2" t="inlineStr">
        <is>
          <t>✅ คำตอบที่ถูกต้อง: ข้อ ข. MOM (milk of magnesia)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Chronic kidney diseases</t>
        </is>
      </c>
      <c r="M11" s="2" t="inlineStr">
        <is>
          <t>Clinic</t>
        </is>
      </c>
      <c r="N11" s="2" t="inlineStr">
        <is>
          <t>ข้อ 9 Pharma Plus เล่มม่วง (เฉลยข้อ ข)</t>
        </is>
      </c>
      <c r="O11" s="2" t="n"/>
      <c r="P11" s="2" t="n"/>
    </row>
    <row r="12" ht="13.2" customHeight="1" s="49">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n"/>
      <c r="D12" s="2" t="inlineStr">
        <is>
          <t>24 mL</t>
        </is>
      </c>
      <c r="E12" s="2" t="inlineStr">
        <is>
          <t>34 mL</t>
        </is>
      </c>
      <c r="F12" s="2" t="inlineStr">
        <is>
          <t>54 mL</t>
        </is>
      </c>
      <c r="G12" s="2" t="inlineStr">
        <is>
          <t>68 mL</t>
        </is>
      </c>
      <c r="H12" s="2" t="inlineStr">
        <is>
          <t>86 mL</t>
        </is>
      </c>
      <c r="I12" s="8" t="n">
        <v>2</v>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Fluid &amp; Electrolyte</t>
        </is>
      </c>
      <c r="M12" s="2" t="inlineStr">
        <is>
          <t>Clinic</t>
        </is>
      </c>
      <c r="N12" s="2" t="inlineStr">
        <is>
          <t>ข้อ 10 Pharma Plus เล่มม่วง (เฉลยข้อ ข)</t>
        </is>
      </c>
      <c r="O12" s="2" t="n"/>
      <c r="P12" s="2" t="n"/>
    </row>
    <row r="13" ht="13.2" customHeight="1" s="49">
      <c r="A13" s="8" t="inlineStr">
        <is>
          <t>11</t>
        </is>
      </c>
      <c r="B13" s="2" t="inlineStr">
        <is>
          <t>ผู้ป่วยต้องการดื่มน้ำผลไม้ น้ำผลไม้ชนิดใดต่อไปนี้สามารถแนะนำให้ผู้ป่วยรับประทานได้</t>
        </is>
      </c>
      <c r="C13" s="2" t="n"/>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n">
        <v>3</v>
      </c>
      <c r="J13" s="2" t="inlineStr">
        <is>
          <t>✅ คำตอบที่ถูกต้อง: ข้อ ค. น้ำแตงโม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Chronic kidney diseases</t>
        </is>
      </c>
      <c r="M13" s="2" t="inlineStr">
        <is>
          <t>Clinic</t>
        </is>
      </c>
      <c r="N13" s="2" t="inlineStr">
        <is>
          <t>ข้อ 11 Pharma Plus เล่มม่วง (เฉลยข้อ ค)</t>
        </is>
      </c>
      <c r="O13" s="2" t="n"/>
      <c r="P13" s="2" t="n"/>
    </row>
    <row r="14" ht="13.2" customHeight="1" s="49">
      <c r="A14" s="8" t="inlineStr">
        <is>
          <t>12</t>
        </is>
      </c>
      <c r="B14" s="2" t="inlineStr">
        <is>
          <t>ผู้ป่วยมาพบแพทย์ด้วยอาการไอแห้ง ไม่มีน้ำมูก ไม่มีไข้ ท่านคิดว่าน่าจะเกิดจากยาตัวใด</t>
        </is>
      </c>
      <c r="C14" s="2" t="n"/>
      <c r="D14" s="2" t="inlineStr">
        <is>
          <t>Sodamint</t>
        </is>
      </c>
      <c r="E14" s="2" t="inlineStr">
        <is>
          <t>Enalapril</t>
        </is>
      </c>
      <c r="F14" s="2" t="inlineStr">
        <is>
          <t>CaCO3</t>
        </is>
      </c>
      <c r="G14" s="2" t="inlineStr">
        <is>
          <t>Folic acid</t>
        </is>
      </c>
      <c r="H14" s="2" t="inlineStr">
        <is>
          <t>1alpha-VitD3</t>
        </is>
      </c>
      <c r="I14" s="8" t="n">
        <v>2</v>
      </c>
      <c r="J14" s="2" t="inlineStr">
        <is>
          <t>✅ คำตอบที่ถูกต้อง: ข้อ ข. Enalapril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n"/>
      <c r="L14" s="2" t="inlineStr">
        <is>
          <t>Chronic kidney diseases</t>
        </is>
      </c>
      <c r="M14" s="2" t="inlineStr">
        <is>
          <t>Clinic</t>
        </is>
      </c>
      <c r="N14" s="2" t="inlineStr">
        <is>
          <t>ข้อ 12 Pharma Plus เล่มม่วง (เฉลยข้อ ข)</t>
        </is>
      </c>
      <c r="O14" s="2" t="n"/>
      <c r="P14" s="2" t="n"/>
    </row>
    <row r="15" ht="13.2" customHeight="1" s="49">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n"/>
      <c r="D15" s="2" t="inlineStr">
        <is>
          <t>Prednisolone</t>
        </is>
      </c>
      <c r="E15" s="2" t="inlineStr">
        <is>
          <t>Cyclosporine</t>
        </is>
      </c>
      <c r="F15" s="2" t="inlineStr">
        <is>
          <t>Tacrolimus</t>
        </is>
      </c>
      <c r="G15" s="2" t="inlineStr">
        <is>
          <t>Leucovorin</t>
        </is>
      </c>
      <c r="H15" s="2" t="inlineStr">
        <is>
          <t>Mycophenolate mofetil</t>
        </is>
      </c>
      <c r="I15" s="8" t="n">
        <v>4</v>
      </c>
      <c r="J15" s="2" t="inlineStr">
        <is>
          <t>✅ คำตอบที่ถูกต้อง: ข้อ ง. Leucovorin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Chronic kidney diseases</t>
        </is>
      </c>
      <c r="M15" s="2" t="inlineStr">
        <is>
          <t>Clinic</t>
        </is>
      </c>
      <c r="N15" s="2" t="inlineStr">
        <is>
          <t>ข้อ 13 Pharma Plus เล่มม่วง (เฉลยข้อ ง)</t>
        </is>
      </c>
      <c r="O15" s="2" t="n"/>
      <c r="P15" s="2" t="n"/>
    </row>
    <row r="16" ht="13.2" customHeight="1" s="49">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n"/>
      <c r="D16" s="2" t="inlineStr">
        <is>
          <t>10 mL/min</t>
        </is>
      </c>
      <c r="E16" s="2" t="inlineStr">
        <is>
          <t>15 mL/min</t>
        </is>
      </c>
      <c r="F16" s="2" t="inlineStr">
        <is>
          <t>20 mL/min</t>
        </is>
      </c>
      <c r="G16" s="2" t="inlineStr">
        <is>
          <t>25 mL/min</t>
        </is>
      </c>
      <c r="H16" s="2" t="inlineStr">
        <is>
          <t>30 mL/min</t>
        </is>
      </c>
      <c r="I16" s="8" t="n">
        <v>4</v>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n"/>
      <c r="L16" s="2" t="inlineStr">
        <is>
          <t>Chronic kidney diseases</t>
        </is>
      </c>
      <c r="M16" s="2" t="inlineStr">
        <is>
          <t>Clinic</t>
        </is>
      </c>
      <c r="N16" s="2" t="inlineStr">
        <is>
          <t>ข้อ 14 Pharma Plus เล่มม่วง (เฉลยข้อ ง)</t>
        </is>
      </c>
      <c r="O16" s="2" t="n"/>
      <c r="P16" s="2" t="n"/>
    </row>
    <row r="17" ht="13.2" customHeight="1" s="49">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n"/>
      <c r="D17" s="2" t="inlineStr">
        <is>
          <t>Hypovolemia</t>
        </is>
      </c>
      <c r="E17" s="2" t="inlineStr">
        <is>
          <t>Bleeding</t>
        </is>
      </c>
      <c r="F17" s="2" t="inlineStr">
        <is>
          <t>Rhabdomyolysis</t>
        </is>
      </c>
      <c r="G17" s="2" t="inlineStr">
        <is>
          <t>ได้รับยา nephrotoxic</t>
        </is>
      </c>
      <c r="H17" s="2" t="inlineStr">
        <is>
          <t>นิ่ว</t>
        </is>
      </c>
      <c r="I17" s="8" t="n">
        <v>3</v>
      </c>
      <c r="J17" s="2" t="inlineStr">
        <is>
          <t>✅ คำตอบที่ถูกต้อง: ข้อ ค. Rhabdomyolysis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n"/>
      <c r="L17" s="2" t="inlineStr">
        <is>
          <t>Chronic kidney diseases</t>
        </is>
      </c>
      <c r="M17" s="2" t="inlineStr">
        <is>
          <t>Clinic</t>
        </is>
      </c>
      <c r="N17" s="2" t="inlineStr">
        <is>
          <t>ข้อ 15 Pharma Plus เล่มม่วง (เฉลยข้อ ค)</t>
        </is>
      </c>
      <c r="O17" s="2" t="n"/>
      <c r="P17" s="2" t="n"/>
    </row>
    <row r="18" ht="13.2" customHeight="1" s="49">
      <c r="A18" s="8" t="inlineStr">
        <is>
          <t>16</t>
        </is>
      </c>
      <c r="B18" s="2" t="inlineStr">
        <is>
          <t>ภาวะ oliguria คือข้อใด</t>
        </is>
      </c>
      <c r="C18" s="2" t="n"/>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n">
        <v>2</v>
      </c>
      <c r="J18" s="2" t="inlineStr">
        <is>
          <t>✅ คำตอบที่ถูกต้อง: ข้อ ข. ภาวะปัสสาวะน้อยกว่าปกติ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Chronic kidney diseases</t>
        </is>
      </c>
      <c r="M18" s="2" t="inlineStr">
        <is>
          <t>Clinic</t>
        </is>
      </c>
      <c r="N18" s="2" t="inlineStr">
        <is>
          <t>ข้อ 16 Pharma Plus เล่มม่วง (เฉลยข้อ ข)</t>
        </is>
      </c>
      <c r="O18" s="2" t="n"/>
      <c r="P18" s="2" t="n"/>
    </row>
    <row r="19" ht="13.2" customHeight="1" s="49">
      <c r="A19" s="8" t="inlineStr">
        <is>
          <t>17</t>
        </is>
      </c>
      <c r="B19" s="2" t="inlineStr">
        <is>
          <t>อาการข้างต้น อาจเกิดได้จากยาในข้อใด</t>
        </is>
      </c>
      <c r="C19" s="2" t="n"/>
      <c r="D19" s="2" t="inlineStr">
        <is>
          <t>Atenolol</t>
        </is>
      </c>
      <c r="E19" s="2" t="inlineStr">
        <is>
          <t>Simvastatin</t>
        </is>
      </c>
      <c r="F19" s="2" t="inlineStr">
        <is>
          <t>Aspirin</t>
        </is>
      </c>
      <c r="G19" s="2" t="inlineStr">
        <is>
          <t>Hydralazine</t>
        </is>
      </c>
      <c r="H19" s="2" t="inlineStr">
        <is>
          <t>Felodipine</t>
        </is>
      </c>
      <c r="I19" s="8" t="n">
        <v>2</v>
      </c>
      <c r="J19" s="2" t="inlineStr">
        <is>
          <t>✅ คำตอบที่ถูกต้อง: ข้อ ข. Simvastatin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Chronic kidney diseases</t>
        </is>
      </c>
      <c r="M19" s="2" t="inlineStr">
        <is>
          <t>Clinic</t>
        </is>
      </c>
      <c r="N19" s="2" t="inlineStr">
        <is>
          <t>ข้อ 17 Pharma Plus เล่มม่วง (เฉลยข้อ ข)</t>
        </is>
      </c>
      <c r="O19" s="2" t="n"/>
      <c r="P19" s="2" t="n"/>
    </row>
    <row r="20" ht="13.2" customHeight="1" s="49">
      <c r="A20" s="8" t="inlineStr">
        <is>
          <t>18</t>
        </is>
      </c>
      <c r="B20" s="2" t="inlineStr">
        <is>
          <t>ในภาวะข้างต้น ผู้ป่วยควรได้รับการรักษาในข้อมากที่สุด ในการปรับสมดุลอิเล็กโทรไลต์</t>
        </is>
      </c>
      <c r="C20" s="2" t="n"/>
      <c r="D20" s="2" t="inlineStr">
        <is>
          <t>Dextrose + insulin</t>
        </is>
      </c>
      <c r="E20" s="2" t="inlineStr">
        <is>
          <t>Erythropoietin</t>
        </is>
      </c>
      <c r="F20" s="2" t="inlineStr">
        <is>
          <t>Sodium bicarbonate</t>
        </is>
      </c>
      <c r="G20" s="2" t="inlineStr">
        <is>
          <t>Calcitriol</t>
        </is>
      </c>
      <c r="H20" s="2" t="inlineStr">
        <is>
          <t>Calcium carbonate</t>
        </is>
      </c>
      <c r="I20" s="8" t="n">
        <v>1</v>
      </c>
      <c r="J20" s="2" t="inlineStr">
        <is>
          <t>✅ คำตอบที่ถูกต้อง: ข้อ ก. Dextrose + insulin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Chronic kidney diseases</t>
        </is>
      </c>
      <c r="M20" s="2" t="inlineStr">
        <is>
          <t>Clinic</t>
        </is>
      </c>
      <c r="N20" s="2" t="inlineStr">
        <is>
          <t>ข้อ 18 Pharma Plus เล่มม่วง (เฉลยข้อ ก)</t>
        </is>
      </c>
      <c r="O20" s="2" t="n"/>
      <c r="P20" s="2" t="n"/>
    </row>
    <row r="21" ht="13.2" customHeight="1" s="49">
      <c r="A21" s="8" t="inlineStr">
        <is>
          <t>19</t>
        </is>
      </c>
      <c r="B21" s="2" t="inlineStr">
        <is>
          <t>ข้อใดเป็นผลกระทบเกี่ยวกับสมดุลอิเล็กโทรไลต์จากการใช้ยา oral corticosteroids</t>
        </is>
      </c>
      <c r="C21" s="2" t="n"/>
      <c r="D21" s="2" t="inlineStr">
        <is>
          <t>Hyperkalemia</t>
        </is>
      </c>
      <c r="E21" s="2" t="inlineStr">
        <is>
          <t>Hyponatremia</t>
        </is>
      </c>
      <c r="F21" s="2" t="inlineStr">
        <is>
          <t>Hypocalcemia</t>
        </is>
      </c>
      <c r="G21" s="2" t="inlineStr">
        <is>
          <t>Hypokalemia</t>
        </is>
      </c>
      <c r="H21" s="2" t="inlineStr">
        <is>
          <t>Hyperchloremic</t>
        </is>
      </c>
      <c r="I21" s="8" t="n">
        <v>4</v>
      </c>
      <c r="J21" s="2" t="inlineStr">
        <is>
          <t>✅ คำตอบที่ถูกต้อง: ข้อ ง. Hypokalemia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Fluid &amp; Electrolyte</t>
        </is>
      </c>
      <c r="M21" s="2" t="inlineStr">
        <is>
          <t>Clinic</t>
        </is>
      </c>
      <c r="N21" s="2" t="inlineStr">
        <is>
          <t>ข้อ 19 Pharma Plus เล่มม่วง (เฉลยข้อ ง)</t>
        </is>
      </c>
      <c r="O21" s="2" t="n"/>
      <c r="P21" s="2" t="n"/>
    </row>
    <row r="22" ht="13.2" customHeight="1" s="49">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n"/>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n">
        <v>1</v>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n"/>
      <c r="L22" s="2" t="inlineStr">
        <is>
          <t>Chronic kidney diseases</t>
        </is>
      </c>
      <c r="M22" s="2" t="inlineStr">
        <is>
          <t>Clinic</t>
        </is>
      </c>
      <c r="N22" s="2" t="inlineStr">
        <is>
          <t>ข้อ 20 Pharma Plus เล่มม่วง (เฉลยข้อ ก)</t>
        </is>
      </c>
      <c r="O22" s="2" t="n"/>
      <c r="P22" s="2" t="n"/>
    </row>
    <row r="23" ht="13.2" customHeight="1" s="49">
      <c r="A23" s="8" t="inlineStr">
        <is>
          <t>21</t>
        </is>
      </c>
      <c r="B23" s="2" t="inlineStr">
        <is>
          <t>ผู้ป่วยมีภาวะ fluid retention ควรได้รับยาใด</t>
        </is>
      </c>
      <c r="C23" s="2" t="n"/>
      <c r="D23" s="2" t="inlineStr">
        <is>
          <t>HCTZ</t>
        </is>
      </c>
      <c r="E23" s="2" t="inlineStr">
        <is>
          <t>Amirolide</t>
        </is>
      </c>
      <c r="F23" s="2" t="inlineStr">
        <is>
          <t>Furosemide</t>
        </is>
      </c>
      <c r="G23" s="2" t="inlineStr">
        <is>
          <t>Acetazolamide</t>
        </is>
      </c>
      <c r="H23" s="2" t="inlineStr">
        <is>
          <t>HCTZ+Amirolide</t>
        </is>
      </c>
      <c r="I23" s="8" t="n">
        <v>3</v>
      </c>
      <c r="J23" s="2" t="inlineStr">
        <is>
          <t>✅ คำตอบที่ถูกต้อง: ข้อ ค.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n"/>
      <c r="L23" s="2" t="inlineStr">
        <is>
          <t>Chronic kidney diseases</t>
        </is>
      </c>
      <c r="M23" s="2" t="inlineStr">
        <is>
          <t>Clinic</t>
        </is>
      </c>
      <c r="N23" s="2" t="inlineStr">
        <is>
          <t>ข้อ 21 Pharma Plus เล่มม่วง (เฉลยข้อ ค)</t>
        </is>
      </c>
      <c r="O23" s="2" t="n"/>
      <c r="P23" s="2" t="n"/>
    </row>
    <row r="24" ht="13.2" customHeight="1" s="49">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n"/>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n">
        <v>4</v>
      </c>
      <c r="J24" s="2" t="inlineStr">
        <is>
          <t>✅ คำตอบที่ถูกต้อง: ข้อ ง. ไตวายเรื้อรัง จากโรคความดันโลหิตสูง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Chronic kidney diseases</t>
        </is>
      </c>
      <c r="M24" s="2" t="inlineStr">
        <is>
          <t>Clinic</t>
        </is>
      </c>
      <c r="N24" s="2" t="inlineStr">
        <is>
          <t>ข้อ 22 Pharma Plus เล่มม่วง (เฉลยข้อ ง)</t>
        </is>
      </c>
      <c r="O24" s="2" t="n"/>
      <c r="P24" s="2" t="n"/>
    </row>
    <row r="25" ht="13.2" customHeight="1" s="49">
      <c r="A25" s="8" t="inlineStr">
        <is>
          <t>23</t>
        </is>
      </c>
      <c r="B25" s="2" t="inlineStr">
        <is>
          <t>Hydrochlorothiazide (HCTZ) ออกฤทธิ์ยับยั้งกระบวนการในข้อใด</t>
        </is>
      </c>
      <c r="C25" s="2" t="n"/>
      <c r="D25" s="2" t="inlineStr">
        <is>
          <t>Vasopressin's action</t>
        </is>
      </c>
      <c r="E25" s="2" t="inlineStr">
        <is>
          <t>Reabsorption of Na⁺</t>
        </is>
      </c>
      <c r="F25" s="2" t="inlineStr">
        <is>
          <t>Na⁺/K⁺/2Cl⁻ symporter</t>
        </is>
      </c>
      <c r="G25" s="2" t="inlineStr">
        <is>
          <t>Na⁺/K⁺ exchanger</t>
        </is>
      </c>
      <c r="H25" s="2" t="inlineStr">
        <is>
          <t>Reabsorption by Na⁺/Cl⁻ symporter</t>
        </is>
      </c>
      <c r="I25" s="8" t="n">
        <v>5</v>
      </c>
      <c r="J25" s="2" t="inlineStr">
        <is>
          <t>✅ คำตอบที่ถูกต้อง: ข้อ จ. Reabsorption by Na⁺/Cl⁻ symporter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n"/>
      <c r="L25" s="2" t="inlineStr">
        <is>
          <t>Chronic kidney diseases</t>
        </is>
      </c>
      <c r="M25" s="2" t="inlineStr">
        <is>
          <t>Clinic</t>
        </is>
      </c>
      <c r="N25" s="2" t="inlineStr">
        <is>
          <t>ข้อ 23 Pharma Plus เล่มม่วง (เฉลยข้อ จ)</t>
        </is>
      </c>
      <c r="O25" s="2" t="n"/>
      <c r="P25" s="2" t="n"/>
    </row>
    <row r="26" ht="13.2" customHeight="1" s="49">
      <c r="A26" s="8" t="inlineStr">
        <is>
          <t>24</t>
        </is>
      </c>
      <c r="B26" s="2" t="inlineStr">
        <is>
          <t>ผู้ป่วยมีภาวะ fluid retention การรักษาใดที่ไม่เหมาะสม</t>
        </is>
      </c>
      <c r="C26" s="2" t="n"/>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n">
        <v>5</v>
      </c>
      <c r="J26" s="2" t="inlineStr">
        <is>
          <t>✅ คำตอบที่ถูกต้อง: ข้อ จ. ทำ hemodialysis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Chronic kidney diseases</t>
        </is>
      </c>
      <c r="M26" s="2" t="inlineStr">
        <is>
          <t>Clinic</t>
        </is>
      </c>
      <c r="N26" s="2" t="inlineStr">
        <is>
          <t>ข้อ 24 Pharma Plus เล่มม่วง (เฉลยข้อ จ)</t>
        </is>
      </c>
      <c r="O26" s="2" t="n"/>
      <c r="P26" s="2" t="n"/>
    </row>
    <row r="27" ht="13.2" customHeight="1" s="49">
      <c r="A27" s="8" t="inlineStr">
        <is>
          <t>25</t>
        </is>
      </c>
      <c r="B27" s="2" t="inlineStr">
        <is>
          <t>แพทย์พิจารณาจ่ายยาขับปัสสาวะ ยาใดเหมาะสมที่สุดในผู้ป่วยรายนี้</t>
        </is>
      </c>
      <c r="C27" s="2" t="n"/>
      <c r="D27" s="2" t="inlineStr">
        <is>
          <t>HCTZ</t>
        </is>
      </c>
      <c r="E27" s="2" t="inlineStr">
        <is>
          <t>Spironolactone</t>
        </is>
      </c>
      <c r="F27" s="2" t="inlineStr">
        <is>
          <t>Ethacrynic acid</t>
        </is>
      </c>
      <c r="G27" s="2" t="inlineStr">
        <is>
          <t>Furosemide</t>
        </is>
      </c>
      <c r="H27" s="2" t="inlineStr">
        <is>
          <t>Amiloride</t>
        </is>
      </c>
      <c r="I27" s="8" t="n">
        <v>4</v>
      </c>
      <c r="J27" s="2" t="inlineStr">
        <is>
          <t>✅ คำตอบที่ถูกต้อง: ข้อ ง.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n"/>
      <c r="L27" s="2" t="inlineStr">
        <is>
          <t>Chronic kidney diseases</t>
        </is>
      </c>
      <c r="M27" s="2" t="inlineStr">
        <is>
          <t>Clinic</t>
        </is>
      </c>
      <c r="N27" s="2" t="inlineStr">
        <is>
          <t>ข้อ 25 Pharma Plus เล่มม่วง (เฉลยข้อ ง)</t>
        </is>
      </c>
      <c r="O27" s="2" t="n"/>
      <c r="P27" s="2" t="n"/>
    </row>
    <row r="28" ht="13.2" customHeight="1" s="49">
      <c r="A28" s="8" t="inlineStr">
        <is>
          <t>26</t>
        </is>
      </c>
      <c r="B28" s="2" t="inlineStr">
        <is>
          <t>อาการข้างเคียงจากการใช้ยาขับปัสสาวะดังกล่าวข้างต้นคือข้อใด</t>
        </is>
      </c>
      <c r="C28" s="2" t="n"/>
      <c r="D28" s="2" t="inlineStr">
        <is>
          <t>Hypocalcemia</t>
        </is>
      </c>
      <c r="E28" s="2" t="inlineStr">
        <is>
          <t>Hyponatremia</t>
        </is>
      </c>
      <c r="F28" s="2" t="inlineStr">
        <is>
          <t>Hypokalemia</t>
        </is>
      </c>
      <c r="G28" s="2" t="inlineStr">
        <is>
          <t>Hypercalcemia</t>
        </is>
      </c>
      <c r="H28" s="2" t="inlineStr">
        <is>
          <t>Acidosis</t>
        </is>
      </c>
      <c r="I28" s="8" t="n">
        <v>1</v>
      </c>
      <c r="J28" s="2" t="inlineStr">
        <is>
          <t>✅ คำตอบที่ถูกต้อง: ข้อ ก. Hypocalcemia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Chronic kidney diseases</t>
        </is>
      </c>
      <c r="M28" s="2" t="inlineStr">
        <is>
          <t>Clinic</t>
        </is>
      </c>
      <c r="N28" s="2" t="inlineStr">
        <is>
          <t>ข้อ 26 Pharma Plus เล่มม่วง (เฉลยข้อ ก ค)</t>
        </is>
      </c>
      <c r="O28" s="2" t="n"/>
      <c r="P28" s="2" t="n"/>
    </row>
    <row r="29" ht="13.2" customHeight="1" s="49">
      <c r="A29" s="8" t="inlineStr">
        <is>
          <t>28</t>
        </is>
      </c>
      <c r="B29" s="2" t="inlineStr">
        <is>
          <t>of oxidation is increased by the addition of alkali or by exposure to light. (ใช้ตอบข้อ 57-58)
ควรให้ยาใด</t>
        </is>
      </c>
      <c r="C29" s="2" t="n"/>
      <c r="D29" s="2" t="inlineStr">
        <is>
          <t>Atezolizumab + Bevacizumab</t>
        </is>
      </c>
      <c r="E29" s="2" t="inlineStr">
        <is>
          <t>Amivantamab + Lazertinib</t>
        </is>
      </c>
      <c r="F29" s="2" t="inlineStr">
        <is>
          <t>Carboplatin + Paclitaxel</t>
        </is>
      </c>
      <c r="G29" s="2" t="inlineStr">
        <is>
          <t>Osimertinib + Pemetrexed</t>
        </is>
      </c>
      <c r="H29" s="2" t="inlineStr">
        <is>
          <t>จับ EGFR หยุดสัญญาณกระตุ้นเซลล์</t>
        </is>
      </c>
      <c r="I29" s="8" t="n">
        <v>3</v>
      </c>
      <c r="J29" s="2" t="inlineStr">
        <is>
          <t>✅ คำตอบที่ถูกต้อง: ข้อ ค. Carboplatin + Paclitaxel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Chronic kidney diseases</t>
        </is>
      </c>
      <c r="M29" s="2" t="inlineStr">
        <is>
          <t>CKD/AKI</t>
        </is>
      </c>
      <c r="N29" s="2" t="inlineStr">
        <is>
          <t>Mock PLE-CC 1 ข้อ 66</t>
        </is>
      </c>
      <c r="O29" s="2" t="n"/>
      <c r="P29" s="2" t="n"/>
      <c r="Q29" s="2" t="n"/>
    </row>
    <row r="30" ht="13.2" customHeight="1" s="49">
      <c r="A30" s="8" t="inlineStr">
        <is>
          <t>29</t>
        </is>
      </c>
      <c r="B30" s="2" t="inlineStr">
        <is>
          <t>ยาที่เลือกข้อก่อนหน้า เกี่ยวกับ biomaker ใด</t>
        </is>
      </c>
      <c r="C30" s="2" t="n"/>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n">
        <v>2</v>
      </c>
      <c r="J30" s="2" t="inlineStr">
        <is>
          <t>✅ คำตอบที่ถูกต้อง: ข้อ ข. จับ CTLA-4 บน T cell เพิ่มการทำงานของ Treg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Chronic kidney diseases</t>
        </is>
      </c>
      <c r="M30" s="2" t="inlineStr">
        <is>
          <t>CKD/AKI</t>
        </is>
      </c>
      <c r="N30" s="2" t="inlineStr">
        <is>
          <t>Mock PLE-CC 1 ข้อ 69</t>
        </is>
      </c>
      <c r="O30" s="2" t="n"/>
      <c r="P30" s="2" t="n"/>
      <c r="Q30" s="2" t="n"/>
    </row>
    <row r="31" ht="13.2" customHeight="1" s="49">
      <c r="A31" s="8" t="inlineStr">
        <is>
          <t>30</t>
        </is>
      </c>
      <c r="B31" s="2" t="inlineStr">
        <is>
          <t>ถัา EGFR exon 19 deletion positive ต้องเปลี่ยนการรักษาเป็นอะไร</t>
        </is>
      </c>
      <c r="C31" s="2" t="n"/>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n">
        <v>1</v>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Chronic kidney diseases</t>
        </is>
      </c>
      <c r="M31" s="2" t="inlineStr">
        <is>
          <t>CKD/AKI</t>
        </is>
      </c>
      <c r="N31" s="2" t="inlineStr">
        <is>
          <t>Mock PLE-CC 1 ข้อ 70</t>
        </is>
      </c>
      <c r="O31" s="2" t="n"/>
      <c r="P31" s="2" t="n"/>
      <c r="Q31" s="2" t="n"/>
    </row>
    <row r="32" ht="13.2" customHeight="1" s="49">
      <c r="A32" s="8" t="inlineStr">
        <is>
          <t>31</t>
        </is>
      </c>
      <c r="B32" s="2" t="inlineStr">
        <is>
          <t>Immune checkpoint inhibitor (ICI) ใน NSCLC (non-small cell lung cancer) อะไรบ่งบอกว่าการรักษาดีขึ้น</t>
        </is>
      </c>
      <c r="C32" s="2" t="n"/>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n">
        <v>1</v>
      </c>
      <c r="J32" s="2" t="inlineStr">
        <is>
          <t>✅ คำตอบที่ถูกต้อง: ข้อ ก. CEA (Carcinoembryonic antigen)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Chronic kidney diseases</t>
        </is>
      </c>
      <c r="M32" s="2" t="inlineStr">
        <is>
          <t>CKD/AKI</t>
        </is>
      </c>
      <c r="N32" s="2" t="inlineStr">
        <is>
          <t>Mock PLE-CC 1 ข้อ 77</t>
        </is>
      </c>
      <c r="O32" s="2" t="n"/>
      <c r="P32" s="2" t="n"/>
      <c r="Q32" s="2" t="n"/>
    </row>
    <row r="33" ht="13.2" customHeight="1" s="49">
      <c r="A33" s="8" t="inlineStr">
        <is>
          <t>32</t>
        </is>
      </c>
      <c r="B33" s="2" t="inlineStr">
        <is>
          <t>กลไกที่ทำให้เกิด exon 19 deletion บน EGFR ส่งผลต่อกลไกการทำงานของ EGFR tyrosine kinase inhibitor
ยังไง</t>
        </is>
      </c>
      <c r="C33" s="2" t="n"/>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n">
        <v>1</v>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Chronic kidney diseases</t>
        </is>
      </c>
      <c r="M33" s="2" t="inlineStr">
        <is>
          <t>CKD/AKI</t>
        </is>
      </c>
      <c r="N33" s="2" t="inlineStr">
        <is>
          <t>Mock PLE-CC 1 ข้อ 80</t>
        </is>
      </c>
      <c r="O33" s="2" t="n"/>
      <c r="P33" s="2" t="n"/>
    </row>
    <row r="34" ht="13.2" customHeight="1" s="49">
      <c r="A34" s="8" t="inlineStr">
        <is>
          <t>33</t>
        </is>
      </c>
      <c r="B34" s="2" t="inlineStr">
        <is>
          <t>การกลายพันธุ์ของ T790M ของ EGFR ใน NSCLC ทำให้ผู้ป่วยดื้อต่อยา Gifitinib กับ Erlotinib กลไกคืออะไร</t>
        </is>
      </c>
      <c r="C34" s="2" t="n"/>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n">
        <v>3</v>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Chronic kidney diseases</t>
        </is>
      </c>
      <c r="M34" s="2" t="inlineStr">
        <is>
          <t>CKD/AKI</t>
        </is>
      </c>
      <c r="N34" s="2" t="inlineStr">
        <is>
          <t>Mock PLE-CC 1 ข้อ 81</t>
        </is>
      </c>
      <c r="O34" s="2" t="n"/>
      <c r="P34" s="2" t="n"/>
      <c r="Q34" s="2" t="n"/>
    </row>
    <row r="35" ht="13.2" customHeight="1" s="49">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n"/>
      <c r="D35" s="2" t="inlineStr">
        <is>
          <t>แม่</t>
        </is>
      </c>
      <c r="E35" s="2" t="inlineStr">
        <is>
          <t>HbA1c</t>
        </is>
      </c>
      <c r="F35" s="2" t="inlineStr">
        <is>
          <t>FBS</t>
        </is>
      </c>
      <c r="G35" s="2" t="inlineStr">
        <is>
          <t>[NEED_REVIEW]</t>
        </is>
      </c>
      <c r="H35" s="2" t="inlineStr">
        <is>
          <t>[NEED_REVIEW]</t>
        </is>
      </c>
      <c r="I35" s="8" t="n">
        <v>1</v>
      </c>
      <c r="J35"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จากข้อมูลในสถานการณ์นี้ ข้อใดต่อไปนี้ไม่ใช่ปัจจัยเสี่ยงที่เกี่ยวข้องกับการเกิดโรคไตเรื้อรัง (CKD) ในผู้ป่วย รายนี้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5" s="2" t="n"/>
      <c r="L35" s="2" t="inlineStr">
        <is>
          <t>Chronic kidney diseases</t>
        </is>
      </c>
      <c r="M35" s="2" t="inlineStr">
        <is>
          <t>CKD/AKI</t>
        </is>
      </c>
      <c r="N35" s="2" t="inlineStr">
        <is>
          <t>PLE_CC1_2567_Key ข้อ 48</t>
        </is>
      </c>
      <c r="O35" s="2" t="n"/>
      <c r="P35" s="2" t="n"/>
      <c r="Q35" s="2" t="n"/>
    </row>
    <row r="36" ht="13.2" customHeight="1" s="49">
      <c r="A36" s="8" t="inlineStr">
        <is>
          <t>35</t>
        </is>
      </c>
      <c r="B36" s="2" t="inlineStr">
        <is>
          <t>ข้อใดเป็นเกณฑ์ในการวินิจฉัยว่าผู้ป่วยคนนี้เป็นโรคไตเรื้อรัง</t>
        </is>
      </c>
      <c r="C36" s="2" t="n"/>
      <c r="D36" s="2" t="inlineStr">
        <is>
          <t>serum HCO3 22 mg/dl</t>
        </is>
      </c>
      <c r="E36" s="2" t="inlineStr">
        <is>
          <t>AUACR 282</t>
        </is>
      </c>
      <c r="F36" s="2" t="inlineStr">
        <is>
          <t>คนในครอบครัวเป็นโรคไต</t>
        </is>
      </c>
      <c r="G36" s="2" t="inlineStr">
        <is>
          <t>[NEED_REVIEW]</t>
        </is>
      </c>
      <c r="H36" s="2" t="inlineStr">
        <is>
          <t>BUN</t>
        </is>
      </c>
      <c r="I36" s="8" t="n">
        <v>1</v>
      </c>
      <c r="J36" s="2" t="inlineStr">
        <is>
          <t>✅ คำตอบที่ถูกต้อง: ข้อ ก. serum HCO3 22 mg/dl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(แนวทางเวชปฏิบัติสำหรับโรคไตเรื้อรัง พ.ศ. 2563 (สมาคมโรคไตแห่งประเทศไทย)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Chronic kidney diseases</t>
        </is>
      </c>
      <c r="M36" s="2" t="inlineStr">
        <is>
          <t>CKD/AKI</t>
        </is>
      </c>
      <c r="N36" s="2" t="inlineStr">
        <is>
          <t>PLE_CC1_2567_Key ข้อ 50</t>
        </is>
      </c>
      <c r="O36" s="2" t="n"/>
      <c r="P36" s="2" t="n"/>
      <c r="Q36" s="2" t="n"/>
    </row>
    <row r="37" ht="13.2" customHeight="1" s="49">
      <c r="A37" s="8" t="inlineStr">
        <is>
          <t>36</t>
        </is>
      </c>
      <c r="B37" s="2" t="inlineStr">
        <is>
          <t>ค;าใดที่ไม;ไดใชติดตามผลการรักษา AKI</t>
        </is>
      </c>
      <c r="C37" s="2" t="n"/>
      <c r="D37" s="2" t="inlineStr">
        <is>
          <t>BP</t>
        </is>
      </c>
      <c r="E37" s="2" t="inlineStr">
        <is>
          <t>Urine specific gravity</t>
        </is>
      </c>
      <c r="F37" s="2" t="inlineStr">
        <is>
          <t>SCr</t>
        </is>
      </c>
      <c r="G37" s="2" t="inlineStr">
        <is>
          <t>Intake/Output</t>
        </is>
      </c>
      <c r="H37" s="2" t="inlineStr">
        <is>
          <t>BUN</t>
        </is>
      </c>
      <c r="I37" s="8" t="n">
        <v>1</v>
      </c>
      <c r="J37"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ค;าใดที่ไม;ไดใชติดตามผลการรักษา AKI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7" s="2" t="n"/>
      <c r="L37" s="2" t="inlineStr">
        <is>
          <t>Acute kidney injury</t>
        </is>
      </c>
      <c r="M37" s="2" t="inlineStr">
        <is>
          <t>CKD/AKI</t>
        </is>
      </c>
      <c r="N37" s="2" t="inlineStr">
        <is>
          <t>PLE_CC1_2565_Day1_Key ข้อ 74</t>
        </is>
      </c>
      <c r="O37" s="2" t="n"/>
      <c r="P37" s="2" t="n"/>
      <c r="Q37" s="2" t="n"/>
    </row>
    <row r="38" ht="13.2" customHeight="1" s="49">
      <c r="A38" s="8" t="inlineStr">
        <is>
          <t>37</t>
        </is>
      </c>
      <c r="B38" s="2" t="inlineStr">
        <is>
          <t>Acute kidney injury (AKI)</t>
        </is>
      </c>
      <c r="C38" s="2" t="n"/>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n">
        <v>1</v>
      </c>
      <c r="J38"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Acute kidney injury (AKI)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8" s="2" t="n"/>
      <c r="L38" s="2" t="inlineStr">
        <is>
          <t>Acute kidney injury</t>
        </is>
      </c>
      <c r="M38" s="2" t="inlineStr">
        <is>
          <t>CKD/AKI</t>
        </is>
      </c>
      <c r="N38" s="2" t="inlineStr">
        <is>
          <t>PLE_CC1_2565_Day1_Key ข้อ 18</t>
        </is>
      </c>
      <c r="O38" s="2" t="n"/>
      <c r="P38" s="2" t="n"/>
    </row>
    <row r="39" ht="13.2" customHeight="1" s="49">
      <c r="A39" s="8" t="inlineStr">
        <is>
          <t>38</t>
        </is>
      </c>
      <c r="B39" s="2" t="inlineStr">
        <is>
          <t>ชีวสมมูลของยาที่ขับออกทางไต ไม-จำเปQนต$องดูอะไร lด 5 log k mnด การสลายRวoอยnด</t>
        </is>
      </c>
      <c r="C39" s="2" t="n"/>
      <c r="D39" s="2" t="inlineStr">
        <is>
          <t>tmax</t>
        </is>
      </c>
      <c r="E39" s="2" t="inlineStr">
        <is>
          <t>Cmax</t>
        </is>
      </c>
      <c r="F39" s="2" t="inlineStr">
        <is>
          <t>AUC</t>
        </is>
      </c>
      <c r="G39" s="2" t="inlineStr">
        <is>
          <t>half-life</t>
        </is>
      </c>
      <c r="H39" s="2" t="inlineStr">
        <is>
          <t>urinary excretion / ใ+,วม/บ Accumulative urinary recovery (Ae) เ1อ3วอ4างเ"น urine แทน AUC /บ Cmax</t>
        </is>
      </c>
      <c r="I39" s="8" t="n">
        <v>1</v>
      </c>
      <c r="J39"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ชีวสมมูลของยาที่ขับออกทางไต ไม-จำเปQนต$องดูอะไร lด 5 log k mnด การสลายRวoอยnด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9" s="2" t="n"/>
      <c r="L39" s="2" t="inlineStr">
        <is>
          <t>Chronic kidney diseases</t>
        </is>
      </c>
      <c r="M39" s="2" t="inlineStr">
        <is>
          <t>CKD/AKI</t>
        </is>
      </c>
      <c r="N39" s="2" t="inlineStr">
        <is>
          <t>PLE_CC1_2565_Day2_Key ข้อ 75</t>
        </is>
      </c>
      <c r="O39" s="2" t="n"/>
      <c r="P39" s="2" t="n"/>
      <c r="Q39" s="2" t="n"/>
    </row>
    <row r="40" ht="13.2" customHeight="1" s="49">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n"/>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n">
        <v>1</v>
      </c>
      <c r="J4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0" s="2" t="n"/>
      <c r="L40" s="2" t="inlineStr">
        <is>
          <t>Acute kidney injury</t>
        </is>
      </c>
      <c r="M40" s="2" t="inlineStr">
        <is>
          <t>CKD/AKI</t>
        </is>
      </c>
      <c r="N40" s="2" t="inlineStr">
        <is>
          <t>PLE_CC1_2564_All_Key ข้อ 9</t>
        </is>
      </c>
      <c r="O40" s="2" t="n"/>
      <c r="P40" s="2" t="n"/>
    </row>
    <row r="41" ht="13.2" customHeight="1" s="49">
      <c r="A41" s="8" t="inlineStr">
        <is>
          <t>40</t>
        </is>
      </c>
      <c r="B41" s="2" t="inlineStr">
        <is>
          <t>ค่า eGFR เท่ากับ 28 คืออยู่ KDIGO stage อะไร อิงตาม KDIGO 2012</t>
        </is>
      </c>
      <c r="C41" s="2" t="n"/>
      <c r="D41" s="2" t="inlineStr">
        <is>
          <t>G1</t>
        </is>
      </c>
      <c r="E41" s="2" t="inlineStr">
        <is>
          <t>G2</t>
        </is>
      </c>
      <c r="F41" s="2" t="inlineStr">
        <is>
          <t>G3a</t>
        </is>
      </c>
      <c r="G41" s="2" t="inlineStr">
        <is>
          <t>G3b</t>
        </is>
      </c>
      <c r="H41" s="2" t="inlineStr">
        <is>
          <t>G4</t>
        </is>
      </c>
      <c r="I41" s="8" t="n">
        <v>1</v>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G1 ไม่ตรงกับข้อบ่งใช้หรือกลไกการออกฤทธิ์ที่ถูกต้องตาม KDIGO 2022 CKD Guideline
• ข้อ ค. (G2): G2 ไม่ตรงกับข้อบ่งใช้หรือกลไกการออกฤทธิ์ที่ถูกต้องตาม KDIGO 2022 CKD Guideline
• ข้อ ง. (G3a): G3a ไม่ตรงกับข้อบ่งใช้หรือกลไกการออกฤทธิ์ที่ถูกต้องตาม KDIGO 2022 CKD Guideline
• ข้อ จ. (G3b): G3b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Chronic kidney diseases</t>
        </is>
      </c>
      <c r="M41" s="2" t="inlineStr">
        <is>
          <t>CKD/AKI</t>
        </is>
      </c>
      <c r="N41" s="2" t="inlineStr">
        <is>
          <t>PLE_CC1_2564_All_Key ข้อ 111</t>
        </is>
      </c>
      <c r="O41" s="2" t="n"/>
      <c r="P41" s="2" t="n"/>
      <c r="Q41" s="2" t="n"/>
    </row>
    <row r="42" ht="13.2" customHeight="1" s="49">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n"/>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n">
        <v>1</v>
      </c>
      <c r="J42" s="2" t="inlineStr">
        <is>
          <t>✅ คำตอบที่ถูกต้อง: ข้อ ก. CKD/AKI
💡 Background:
การบริบาลทางเภสัชกรรมในกลุ่มโรค Acute kidney injury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n"/>
      <c r="L42" s="2" t="inlineStr">
        <is>
          <t>Acute kidney injury</t>
        </is>
      </c>
      <c r="M42" s="2" t="inlineStr">
        <is>
          <t>CKD/AKI</t>
        </is>
      </c>
      <c r="N42" s="2" t="inlineStr">
        <is>
          <t>PLE_CC1_2564_All_Key ข้อ 2</t>
        </is>
      </c>
      <c r="O42" s="2" t="n"/>
      <c r="P42" s="2" t="n"/>
    </row>
    <row r="43" ht="13.2" customHeight="1" s="49">
      <c r="A43" s="8" t="inlineStr">
        <is>
          <t>41</t>
        </is>
      </c>
      <c r="B43" s="2" t="inlineStr">
        <is>
          <t>ผู้ป่วยจัดอยู่ CKD stage ใด = I ~ 45 - 59</t>
        </is>
      </c>
      <c r="C43" s="2" t="n"/>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n">
        <v>1</v>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n"/>
      <c r="L43" s="2" t="inlineStr">
        <is>
          <t>Chronic kidney diseases</t>
        </is>
      </c>
      <c r="M43" s="2" t="inlineStr">
        <is>
          <t>Clinic</t>
        </is>
      </c>
      <c r="N43" s="2" t="inlineStr">
        <is>
          <t>ข้อ 73 (PLE_CC1_2562_Key.md)</t>
        </is>
      </c>
      <c r="O43" s="2" t="n"/>
      <c r="P43" s="2" t="n"/>
    </row>
    <row r="44" ht="13.2" customHeight="1" s="49">
      <c r="A44" s="8" t="inlineStr">
        <is>
          <t>42</t>
        </is>
      </c>
      <c r="B44" s="2" t="inlineStr">
        <is>
          <t>การไตเตรตดังกล!าวแบบใด</t>
        </is>
      </c>
      <c r="C44" s="2" t="n"/>
      <c r="D44" s="2" t="inlineStr">
        <is>
          <t>Redox titrate</t>
        </is>
      </c>
      <c r="E44" s="2" t="inlineStr">
        <is>
          <t>Aqueous titrate</t>
        </is>
      </c>
      <c r="F44" s="2" t="inlineStr">
        <is>
          <t>Precipitation titrate</t>
        </is>
      </c>
      <c r="G44" s="2" t="inlineStr">
        <is>
          <t>Non aqueous titrate</t>
        </is>
      </c>
      <c r="H44" s="2" t="inlineStr">
        <is>
          <t>Complexometric</t>
        </is>
      </c>
      <c r="I44" s="8" t="n">
        <v>1</v>
      </c>
      <c r="J44" s="2" t="inlineStr">
        <is>
          <t>✅ คำตอบที่ถูกต้อง: ข้อ ก. Redox titrate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Chronic kidney diseases</t>
        </is>
      </c>
      <c r="M44" s="2" t="inlineStr">
        <is>
          <t>Clinic</t>
        </is>
      </c>
      <c r="N44" s="2" t="inlineStr">
        <is>
          <t>ข้อ 17 (PLE_CC1_2561_Key.md)</t>
        </is>
      </c>
      <c r="O44" s="2" t="n"/>
      <c r="P44" s="2" t="n"/>
    </row>
    <row r="45" ht="13.2" customHeight="1" s="49">
      <c r="A45" s="8" t="inlineStr">
        <is>
          <t>43</t>
        </is>
      </c>
      <c r="B45" s="2" t="inlineStr">
        <is>
          <t>ยาใดไม่ควรใช้ในผู้ป่วยโรคไตเรื อรังรายนี</t>
        </is>
      </c>
      <c r="C45" s="2" t="n"/>
      <c r="D45" s="2" t="inlineStr">
        <is>
          <t>Aspirin</t>
        </is>
      </c>
      <c r="E45" s="2" t="inlineStr">
        <is>
          <t>Glipizide</t>
        </is>
      </c>
      <c r="F45" s="2" t="inlineStr">
        <is>
          <t>Amlodipine</t>
        </is>
      </c>
      <c r="G45" s="2" t="inlineStr">
        <is>
          <t>Alum milk</t>
        </is>
      </c>
      <c r="H45" s="2" t="inlineStr">
        <is>
          <t>Hydralazine</t>
        </is>
      </c>
      <c r="I45" s="8" t="n">
        <v>1</v>
      </c>
      <c r="J45" s="2"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Chronic kidney diseases</t>
        </is>
      </c>
      <c r="M45" s="2" t="inlineStr">
        <is>
          <t>Clinic</t>
        </is>
      </c>
      <c r="N45" s="2" t="inlineStr">
        <is>
          <t>ข้อ 3 (PLE_CC1_2560 22 April Set 1.md)</t>
        </is>
      </c>
      <c r="O45" s="2" t="n"/>
      <c r="P45" s="2" t="n"/>
    </row>
    <row r="46" ht="13.2" customHeight="1" s="49">
      <c r="A46" s="8" t="inlineStr">
        <is>
          <t>44</t>
        </is>
      </c>
      <c r="B46" s="2" t="inlineStr">
        <is>
          <t>ยาใดห้ามใช้ในโรคไต</t>
        </is>
      </c>
      <c r="C46" s="2" t="n"/>
      <c r="D46" s="2" t="inlineStr">
        <is>
          <t>Aspirin</t>
        </is>
      </c>
      <c r="E46" s="2" t="inlineStr">
        <is>
          <t>Glipizide</t>
        </is>
      </c>
      <c r="F46" s="2" t="inlineStr">
        <is>
          <t>Amlodipine</t>
        </is>
      </c>
      <c r="G46" s="2" t="inlineStr">
        <is>
          <t>Alum milk</t>
        </is>
      </c>
      <c r="H46" s="2" t="inlineStr">
        <is>
          <t>Hydralazine</t>
        </is>
      </c>
      <c r="I46" s="8" t="n">
        <v>1</v>
      </c>
      <c r="J46" s="2"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Chronic kidney diseases</t>
        </is>
      </c>
      <c r="M46" s="2" t="inlineStr">
        <is>
          <t>Clinic</t>
        </is>
      </c>
      <c r="N46" s="2" t="inlineStr">
        <is>
          <t>ข้อ 2 (PLE_CC1_2560 22 April Set 2.md)</t>
        </is>
      </c>
      <c r="O46" s="2" t="n"/>
      <c r="P46" s="2" t="n"/>
    </row>
    <row r="47" ht="13.2" customHeight="1" s="49">
      <c r="A47" s="8" t="inlineStr">
        <is>
          <t>45</t>
        </is>
      </c>
      <c r="B47" s="2" t="inlineStr">
        <is>
          <t>ยาใดเป็นพิษต่อไตมากที่สุด</t>
        </is>
      </c>
      <c r="C47" s="2" t="n"/>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n">
        <v>1</v>
      </c>
      <c r="J47" s="2" t="inlineStr">
        <is>
          <t>✅ คำตอบที่ถูกต้อง: ข้อ ก. Risedronate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สากล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n"/>
      <c r="L47" s="2" t="inlineStr">
        <is>
          <t>Chronic kidney diseases</t>
        </is>
      </c>
      <c r="M47" s="2" t="inlineStr">
        <is>
          <t>Clinic</t>
        </is>
      </c>
      <c r="N47" s="2" t="inlineStr">
        <is>
          <t>ข้อ 85 (PLE_CC1_2559.md)</t>
        </is>
      </c>
      <c r="O47" s="2" t="n"/>
      <c r="P47" s="2" t="n"/>
    </row>
    <row r="48" ht="13.2" customHeight="1" s="49">
      <c r="A48" s="8" t="inlineStr">
        <is>
          <t>46</t>
        </is>
      </c>
      <c r="B48" s="2" t="inlineStr">
        <is>
          <t>จัดอยู่ใน CKD stageใด</t>
        </is>
      </c>
      <c r="C48" s="2" t="n"/>
      <c r="D48" s="2" t="inlineStr">
        <is>
          <t>Calcitriol 0.25 mcg OD</t>
        </is>
      </c>
      <c r="E48" s="2" t="inlineStr">
        <is>
          <t>II</t>
        </is>
      </c>
      <c r="F48" s="2" t="inlineStr">
        <is>
          <t>III</t>
        </is>
      </c>
      <c r="G48" s="2" t="inlineStr">
        <is>
          <t>IV</t>
        </is>
      </c>
      <c r="H48" s="2" t="inlineStr">
        <is>
          <t>Sevelamer carbonate 800 mg TID with meals</t>
        </is>
      </c>
      <c r="I48" s="8" t="n">
        <v>1</v>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II ไม่ตรงกับข้อบ่งใช้หรือกลไกการออกฤทธิ์ที่ถูกต้องตาม KDIGO 2022 CKD Guideline
• ข้อ ค. (III): III ไม่ตรงกับข้อบ่งใช้หรือกลไกการออกฤทธิ์ที่ถูกต้องตาม KDIGO 2022 CKD Guideline
• ข้อ ง. (IV): IV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n"/>
      <c r="L48" s="2" t="inlineStr">
        <is>
          <t>Chronic kidney diseases</t>
        </is>
      </c>
      <c r="M48" s="2" t="inlineStr">
        <is>
          <t>Clinic</t>
        </is>
      </c>
      <c r="N48" s="2" t="inlineStr">
        <is>
          <t>ข้อ 47 (PLE_CC1_2558_Key.md)</t>
        </is>
      </c>
      <c r="O48" s="2" t="n"/>
      <c r="P48" s="2" t="n"/>
    </row>
    <row r="49" ht="13.2" customHeight="1" s="49">
      <c r="A49" s="8" t="inlineStr">
        <is>
          <t>47</t>
        </is>
      </c>
      <c r="B49" s="2" t="inlineStr">
        <is>
          <t>ข้อใด ไม่ใช่ เกณฑ์วินิจฉัยภาวะไตเรื้อรัง</t>
        </is>
      </c>
      <c r="C49" s="2" t="n"/>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n">
        <v>1</v>
      </c>
      <c r="J49" s="2" t="inlineStr">
        <is>
          <t>✅ คำตอบที่ถูกต้อง: ข้อ ก. GFR &lt; 45 ml/min/1.73 m2 ติดต่อกันเกิน 3 เดือน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n"/>
      <c r="L49" s="2" t="inlineStr">
        <is>
          <t>Chronic kidney diseases</t>
        </is>
      </c>
      <c r="M49" s="2" t="inlineStr">
        <is>
          <t>Clinic</t>
        </is>
      </c>
      <c r="N49" s="2" t="inlineStr">
        <is>
          <t>ข้อ 84 (Pharmtutor_2024_Set2.md)</t>
        </is>
      </c>
      <c r="O49" s="2" t="n"/>
      <c r="P49" s="2" t="n"/>
    </row>
    <row r="50" ht="13.2" customHeight="1" s="49">
      <c r="A50" s="8" t="inlineStr">
        <is>
          <t>48</t>
        </is>
      </c>
      <c r="B50" s="2" t="inlineStr">
        <is>
          <t>ผู้ป่วยรายนี%มีภาวะโรคไตเรื%อรังอยู่ในระยะ (stage) ใด (1) Stage I (2) Stage II (3) Stage III (4) Stage IV (5) Stage V</t>
        </is>
      </c>
      <c r="C50" s="2" t="n"/>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n">
        <v>1</v>
      </c>
      <c r="J5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0" s="2" t="n"/>
      <c r="L50" s="2" t="inlineStr">
        <is>
          <t>Chronic kidney diseases</t>
        </is>
      </c>
      <c r="M50" s="2" t="inlineStr">
        <is>
          <t>Clinic</t>
        </is>
      </c>
      <c r="N50" s="2" t="inlineStr">
        <is>
          <t>ข้อ 64 (PLE_CC1_2557.md)</t>
        </is>
      </c>
      <c r="O50" s="2" t="n"/>
      <c r="P50" s="2" t="n"/>
    </row>
    <row r="51" ht="13.2" customHeight="1" s="49">
      <c r="A51" s="8" t="inlineStr">
        <is>
          <t>49</t>
        </is>
      </c>
      <c r="B51" s="2" t="inlineStr">
        <is>
          <t>serumcreatinine</t>
        </is>
      </c>
      <c r="C51" s="2" t="n"/>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n">
        <v>1</v>
      </c>
      <c r="J51"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serumcreatinine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1" s="2" t="n"/>
      <c r="L51" s="2" t="inlineStr">
        <is>
          <t>Chronic kidney diseases</t>
        </is>
      </c>
      <c r="M51" s="2" t="inlineStr">
        <is>
          <t>Clinic</t>
        </is>
      </c>
      <c r="N51" s="2" t="inlineStr">
        <is>
          <t>ข้อ 1 (PLE_CC1_2556.md)</t>
        </is>
      </c>
      <c r="O51" s="2" t="n"/>
      <c r="P51" s="2" t="n"/>
    </row>
    <row r="52" ht="13.2" customHeight="1" s="49">
      <c r="A52" s="8" t="inlineStr">
        <is>
          <t>50</t>
        </is>
      </c>
      <c r="B52" s="2" t="inlineStr">
        <is>
          <t>สาเหตุของการเกิดโรคไตในผู้ป่วยรายนี้</t>
        </is>
      </c>
      <c r="C52" s="2" t="n"/>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n">
        <v>2</v>
      </c>
      <c r="J52" s="2" t="inlineStr">
        <is>
          <t>✅ คำตอบที่ถูกต้อง: ข้อ ข. alcohol-induced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n"/>
      <c r="L52" s="2" t="inlineStr">
        <is>
          <t>Chronic kidney diseases</t>
        </is>
      </c>
      <c r="M52" s="2" t="inlineStr">
        <is>
          <t>Clinic</t>
        </is>
      </c>
      <c r="N52" s="2" t="inlineStr">
        <is>
          <t>ข้อ 4 (PLE_CC1_2554 SET2.md)</t>
        </is>
      </c>
      <c r="O52" s="2" t="n"/>
      <c r="P52" s="2" t="n"/>
    </row>
    <row r="53" ht="13.2" customHeight="1" s="49">
      <c r="A53" s="8" t="inlineStr">
        <is>
          <t>52</t>
        </is>
      </c>
      <c r="B53"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3" s="2" t="n"/>
      <c r="D53" s="2" t="inlineStr">
        <is>
          <t>Furosemide 40 mg IV/PO OD</t>
        </is>
      </c>
      <c r="E53" s="2" t="inlineStr">
        <is>
          <t>Erythropoietin (EPO) 4000 units SC weekly</t>
        </is>
      </c>
      <c r="F53" s="2" t="inlineStr">
        <is>
          <t>Calcitriol 0.25 mcg OD</t>
        </is>
      </c>
      <c r="G53" s="2" t="inlineStr">
        <is>
          <t>Potassium chloride 500 mg BID</t>
        </is>
      </c>
      <c r="H53" s="2" t="inlineStr">
        <is>
          <t>Calcium carbonate 1000 mg TID with meals</t>
        </is>
      </c>
      <c r="I53" s="8" t="n">
        <v>1</v>
      </c>
      <c r="J53"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3" s="2" t="n"/>
      <c r="L53" s="2" t="inlineStr">
        <is>
          <t>Chronic kidney diseases</t>
        </is>
      </c>
      <c r="M53" s="2" t="inlineStr">
        <is>
          <t>Clinic</t>
        </is>
      </c>
      <c r="N53" s="2" t="inlineStr">
        <is>
          <t>ข้อ 2 (PLE_CC1_Practice_Exam.md)</t>
        </is>
      </c>
      <c r="O53" s="2" t="n"/>
      <c r="P53" s="2" t="n"/>
    </row>
    <row r="54" ht="13.2" customHeight="1" s="49">
      <c r="A54" s="8" t="inlineStr">
        <is>
          <t>53</t>
        </is>
      </c>
      <c r="B54" s="2" t="inlineStr">
        <is>
          <t>มีการทำงานของไตบกพร่อง Anxiety</t>
        </is>
      </c>
      <c r="C54" s="2" t="n"/>
      <c r="D54" s="2" t="inlineStr">
        <is>
          <t>Potassium chloride 500 mg BID</t>
        </is>
      </c>
      <c r="E54" s="2" t="inlineStr">
        <is>
          <t>Calcium carbonate 1000 mg TID with meals</t>
        </is>
      </c>
      <c r="F54" s="2" t="inlineStr">
        <is>
          <t>Calcium acetate 667 mg TID with meals</t>
        </is>
      </c>
      <c r="G54" s="2" t="inlineStr">
        <is>
          <t>Sevelamer carbonate 800 mg TID with meals</t>
        </is>
      </c>
      <c r="H54" s="2" t="inlineStr">
        <is>
          <t>Sodium bicarbonate 650 mg TID</t>
        </is>
      </c>
      <c r="I54" s="8" t="n">
        <v>1</v>
      </c>
      <c r="J54"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4" s="2" t="n"/>
      <c r="L54" s="2" t="inlineStr">
        <is>
          <t>Chronic kidney diseases</t>
        </is>
      </c>
      <c r="M54" s="2" t="inlineStr">
        <is>
          <t>Clinic</t>
        </is>
      </c>
      <c r="N54" s="2" t="inlineStr">
        <is>
          <t>ข้อ 5 (PLE_CC1_Practice_Exam.md)</t>
        </is>
      </c>
      <c r="O54" s="2" t="n"/>
      <c r="P54" s="2" t="n"/>
    </row>
    <row r="55" ht="13.2" customHeight="1" s="49">
      <c r="A55" s="8" t="inlineStr">
        <is>
          <t>54</t>
        </is>
      </c>
      <c r="B55" s="2" t="inlineStr">
        <is>
          <t>ยา A 80% ขับออกทางไตและขับออกในรูป active metabolite ข้อใดเหมาะสมมากที่สุด</t>
        </is>
      </c>
      <c r="C55" s="2" t="n"/>
      <c r="D55" s="2" t="inlineStr">
        <is>
          <t>ควรพิจารณาปรับขนาดยาลดลง หากผู้ป่วยมีการทำงานของไตแย่ลง</t>
        </is>
      </c>
      <c r="E55" s="2" t="inlineStr">
        <is>
          <t>จำเป็นต้องพิจารณาการทำงานของตับร่วมด้วย</t>
        </is>
      </c>
      <c r="F55" s="2" t="inlineStr">
        <is>
          <t>ไม่มีความจำเป็นต้องปรับขนาดยาในผู้ป่วยโรคไต</t>
        </is>
      </c>
      <c r="G55" s="2" t="inlineStr">
        <is>
          <t>ผู้ป่วยควรดื่มน้ำหลังรับประทานยามากๆ เพื่อลดการเกิดพิษของยาต่อไต</t>
        </is>
      </c>
      <c r="H55" s="2" t="inlineStr">
        <is>
          <t>ผู้ป่วย CKD จะไม่สามารถใช้ยาตัวดังกล่าวได้</t>
        </is>
      </c>
      <c r="I55" s="8" t="n">
        <v>1</v>
      </c>
      <c r="J55" s="2" t="inlineStr">
        <is>
          <t>✅ คำตอบที่ถูกต้อง: ข้อ ก. ควรพิจารณาปรับขนาดยาลดลง หากผู้ป่วยมีการทำงานของไตแย่ลง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55" s="2" t="n"/>
      <c r="L55" s="2" t="inlineStr">
        <is>
          <t>Chronic kidney diseases</t>
        </is>
      </c>
      <c r="M55" s="2" t="inlineStr">
        <is>
          <t>Clinic</t>
        </is>
      </c>
      <c r="N55" s="2" t="inlineStr">
        <is>
          <t>ข้อ 13 (PLE_CC1_Practice_Exam.md)</t>
        </is>
      </c>
      <c r="O55" s="2" t="n"/>
      <c r="P55" s="2" t="n"/>
    </row>
    <row r="56" ht="13.2" customHeight="1" s="49">
      <c r="A56" s="8" t="inlineStr">
        <is>
          <t>55</t>
        </is>
      </c>
      <c r="B56" s="2" t="inlineStr">
        <is>
          <t>ปรับขนาดยาตามไต</t>
        </is>
      </c>
      <c r="C56" s="2" t="n"/>
      <c r="D56" s="2" t="inlineStr">
        <is>
          <t>Calcium gluconate 10% 10 mL IV over 5 min</t>
        </is>
      </c>
      <c r="E56" s="2" t="inlineStr">
        <is>
          <t>Furosemide 40 mg IV/PO OD</t>
        </is>
      </c>
      <c r="F56" s="2" t="inlineStr">
        <is>
          <t>Erythropoietin (EPO) 4000 units SC weekly</t>
        </is>
      </c>
      <c r="G56" s="2" t="inlineStr">
        <is>
          <t>Calcitriol 0.25 mcg OD</t>
        </is>
      </c>
      <c r="H56" s="2" t="inlineStr">
        <is>
          <t>Potassium chloride 500 mg BID</t>
        </is>
      </c>
      <c r="I56" s="8" t="n">
        <v>1</v>
      </c>
      <c r="J56"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ปรับขนาดยาตามไต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6" s="2" t="n"/>
      <c r="L56" s="2" t="inlineStr">
        <is>
          <t>Chronic kidney diseases</t>
        </is>
      </c>
      <c r="M56" s="2" t="inlineStr">
        <is>
          <t>Clinic</t>
        </is>
      </c>
      <c r="N56" s="2" t="inlineStr">
        <is>
          <t>ข้อ 3 (PLE_CC1_Key_Rx20_UBU.md)</t>
        </is>
      </c>
      <c r="O56" s="2" t="n"/>
      <c r="P56" s="2" t="n"/>
    </row>
    <row r="57" ht="13.2" customHeight="1" s="49">
      <c r="A57" s="8" t="inlineStr">
        <is>
          <t>56</t>
        </is>
      </c>
      <c r="B57"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7" s="2" t="n"/>
      <c r="D57" s="2" t="inlineStr">
        <is>
          <t>Calcitriol 0.25 mcg OD</t>
        </is>
      </c>
      <c r="E57" s="2" t="inlineStr">
        <is>
          <t>Potassium chloride 500 mg BID</t>
        </is>
      </c>
      <c r="F57" s="2" t="inlineStr">
        <is>
          <t>Calcium carbonate 1000 mg TID with meals</t>
        </is>
      </c>
      <c r="G57" s="2" t="inlineStr">
        <is>
          <t>Calcium acetate 667 mg TID with meals</t>
        </is>
      </c>
      <c r="H57" s="2" t="inlineStr">
        <is>
          <t>Sevelamer carbonate 800 mg TID with meals</t>
        </is>
      </c>
      <c r="I57" s="8" t="n">
        <v>1</v>
      </c>
      <c r="J57"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7" s="2" t="n"/>
      <c r="L57" s="2" t="inlineStr">
        <is>
          <t>Chronic kidney diseases</t>
        </is>
      </c>
      <c r="M57" s="2" t="inlineStr">
        <is>
          <t>Clinic</t>
        </is>
      </c>
      <c r="N57" s="2" t="inlineStr">
        <is>
          <t>ข้อ 5 (PLE_CC1_Key_Rx20_UBU.md)</t>
        </is>
      </c>
      <c r="O57" s="2" t="n"/>
      <c r="P57" s="2" t="n"/>
    </row>
    <row r="58" ht="13.2" customHeight="1" s="49">
      <c r="A58" s="8" t="inlineStr">
        <is>
          <t>57</t>
        </is>
      </c>
      <c r="B58" s="2" t="inlineStr">
        <is>
          <t>ต้องระวังการใช้ยาในผู้ป่วยโรคไต</t>
        </is>
      </c>
      <c r="C58" s="2" t="n"/>
      <c r="D58" s="2" t="inlineStr">
        <is>
          <t>Calcium acetate 667 mg TID with meals</t>
        </is>
      </c>
      <c r="E58" s="2" t="inlineStr">
        <is>
          <t>Sevelamer carbonate 800 mg TID with meals</t>
        </is>
      </c>
      <c r="F58" s="2" t="inlineStr">
        <is>
          <t>Sodium bicarbonate 650 mg TID</t>
        </is>
      </c>
      <c r="G58" s="2" t="inlineStr">
        <is>
          <t>Kayexalate (Sodium polystyrene sulfonate) 15 g TID</t>
        </is>
      </c>
      <c r="H58" s="2" t="inlineStr">
        <is>
          <t>Calcium gluconate 10% 10 mL IV over 5 min</t>
        </is>
      </c>
      <c r="I58" s="8" t="n">
        <v>1</v>
      </c>
      <c r="J58"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ต้องระวังการใช้ยาในผู้ป่วยโรคไต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8" s="2" t="n"/>
      <c r="L58" s="2" t="inlineStr">
        <is>
          <t>Chronic kidney diseases</t>
        </is>
      </c>
      <c r="M58" s="2" t="inlineStr">
        <is>
          <t>Clinic</t>
        </is>
      </c>
      <c r="N58" s="2" t="inlineStr">
        <is>
          <t>ข้อ 4 (PLE_CC1_Key_Rx20_UBU.md)</t>
        </is>
      </c>
      <c r="O58" s="2" t="n"/>
      <c r="P58" s="2" t="n"/>
    </row>
    <row r="59" ht="13.2" customHeight="1" s="49">
      <c r="A59" s="8" t="inlineStr">
        <is>
          <t>58</t>
        </is>
      </c>
      <c r="B59"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9" s="2" t="n"/>
      <c r="D59" s="2" t="inlineStr">
        <is>
          <t>Kayexalate (Sodium polystyrene sulfonate) 15 g TID</t>
        </is>
      </c>
      <c r="E59" s="2" t="inlineStr">
        <is>
          <t>Calcium gluconate 10% 10 mL IV over 5 min</t>
        </is>
      </c>
      <c r="F59" s="2" t="inlineStr">
        <is>
          <t>Furosemide 40 mg IV/PO OD</t>
        </is>
      </c>
      <c r="G59" s="2" t="inlineStr">
        <is>
          <t>Erythropoietin (EPO) 4000 units SC weekly</t>
        </is>
      </c>
      <c r="H59" s="2" t="inlineStr">
        <is>
          <t>Calcitriol 0.25 mcg OD</t>
        </is>
      </c>
      <c r="I59" s="8" t="n">
        <v>1</v>
      </c>
      <c r="J59"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9" s="2" t="n"/>
      <c r="L59" s="2" t="inlineStr">
        <is>
          <t>Chronic kidney diseases</t>
        </is>
      </c>
      <c r="M59" s="2" t="inlineStr">
        <is>
          <t>Clinic</t>
        </is>
      </c>
      <c r="N59" s="2" t="inlineStr">
        <is>
          <t>ข้อ 5 (PLE_CC1_Key_Rx20_UBU.md)</t>
        </is>
      </c>
      <c r="O59" s="2" t="n"/>
      <c r="P59" s="2" t="n"/>
    </row>
    <row r="60" ht="13.2" customHeight="1" s="49">
      <c r="A60" s="8" t="inlineStr">
        <is>
          <t>59</t>
        </is>
      </c>
      <c r="B60" s="2" t="inlineStr">
        <is>
          <t>ยาบำรุงเลือดสำหรับผู้ป่วยโรคไตที่แนะนำในผู้ป่วยรายนี้มากที่สุด</t>
        </is>
      </c>
      <c r="C60" s="2" t="n"/>
      <c r="D60" s="2" t="inlineStr">
        <is>
          <t>Erythropoietin (EPO) 4000 units SC weekly</t>
        </is>
      </c>
      <c r="E60" s="2" t="inlineStr">
        <is>
          <t>Calcitriol 0.25 mcg OD</t>
        </is>
      </c>
      <c r="F60" s="2" t="inlineStr">
        <is>
          <t>Potassium chloride 500 mg BID</t>
        </is>
      </c>
      <c r="G60" s="2" t="inlineStr">
        <is>
          <t>Calcium carbonate 1000 mg TID with meals</t>
        </is>
      </c>
      <c r="H60" s="2" t="inlineStr">
        <is>
          <t>Calcium acetate 667 mg TID with meals</t>
        </is>
      </c>
      <c r="I60" s="8" t="n">
        <v>1</v>
      </c>
      <c r="J6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ยาบำรุงเลือดสำหรับผู้ป่วยโรคไตที่แนะนำในผู้ป่วยรายนี้มากที่สุด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0" s="2" t="n"/>
      <c r="L60" s="2" t="inlineStr">
        <is>
          <t>Chronic kidney diseases</t>
        </is>
      </c>
      <c r="M60" s="2" t="inlineStr">
        <is>
          <t>Clinic</t>
        </is>
      </c>
      <c r="N60" s="2" t="inlineStr">
        <is>
          <t>ข้อ 3 (PLE_CC1_Key_Rx20_UBU.md)</t>
        </is>
      </c>
      <c r="O60" s="2" t="n"/>
      <c r="P60" s="2" t="n"/>
    </row>
    <row r="61" ht="13.2" customHeight="1" s="49">
      <c r="A61" s="8" t="inlineStr">
        <is>
          <t>60</t>
        </is>
      </c>
      <c r="B61" s="2" t="inlineStr">
        <is>
          <t>การโฆษณาทางวิทยุยาสามัญประจำบ้านแผนโบราณสามารถรักษาโรคไตเรื้องรัง ข้อใดต่อไปนี้ถูก</t>
        </is>
      </c>
      <c r="C61" s="2" t="n"/>
      <c r="D61" s="2" t="inlineStr">
        <is>
          <t>Calcium carbonate 1000 mg TID with meals</t>
        </is>
      </c>
      <c r="E61" s="2" t="inlineStr">
        <is>
          <t>Calcium acetate 667 mg TID with meals</t>
        </is>
      </c>
      <c r="F61" s="2" t="inlineStr">
        <is>
          <t>Sevelamer carbonate 800 mg TID with meals</t>
        </is>
      </c>
      <c r="G61" s="2" t="inlineStr">
        <is>
          <t>Sodium bicarbonate 650 mg TID</t>
        </is>
      </c>
      <c r="H61" s="2" t="inlineStr">
        <is>
          <t>Kayexalate (Sodium polystyrene sulfonate) 15 g TID</t>
        </is>
      </c>
      <c r="I61" s="8" t="n">
        <v>1</v>
      </c>
      <c r="J61"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การโฆษณาทางวิทยุยาสามัญประจำบ้านแผนโบราณสามารถรักษาโรคไตเรื้องรัง ข้อใดต่อไปนี้ถูก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1" s="2" t="n"/>
      <c r="L61" s="2" t="inlineStr">
        <is>
          <t>Chronic kidney diseases</t>
        </is>
      </c>
      <c r="M61" s="2" t="inlineStr">
        <is>
          <t>Clinic</t>
        </is>
      </c>
      <c r="N61" s="2" t="inlineStr">
        <is>
          <t>ข้อ 8 (PLE_CC1_Key_Rx20_UBU.md)</t>
        </is>
      </c>
      <c r="O61" s="2" t="n"/>
      <c r="P61" s="2" t="n"/>
    </row>
    <row r="62" ht="13.2" customHeight="1" s="49">
      <c r="A62" s="8" t="inlineStr">
        <is>
          <t>61</t>
        </is>
      </c>
      <c r="B62" s="2" t="inlineStr">
        <is>
          <t>Creatinine phosphokinase ตอบ 4. Liver enzyme เนื่องจาก standard regimen มียาที่metabolismผ่านตับคือ H, R, Z มีความเสี่ยงการเกิดตับอักเสบ</t>
        </is>
      </c>
      <c r="C62" s="2" t="n"/>
      <c r="D62" s="2" t="inlineStr">
        <is>
          <t>หากใช้ยาคุมกำเนิดร่วมกับยา Rifampin จะเกิดผลอย่างไรกับยาคุมกำเนิดที่ใช้อยู่</t>
        </is>
      </c>
      <c r="E62" s="2" t="inlineStr">
        <is>
          <t>Kayexalate (Sodium polystyrene sulfonate) 15 g TID</t>
        </is>
      </c>
      <c r="F62" s="2" t="inlineStr">
        <is>
          <t>Calcium gluconate 10% 10 mL IV over 5 min</t>
        </is>
      </c>
      <c r="G62" s="2" t="inlineStr">
        <is>
          <t>Furosemide 40 mg IV/PO OD</t>
        </is>
      </c>
      <c r="H62" s="2" t="inlineStr">
        <is>
          <t>Erythropoietin (EPO) 4000 units SC weekly</t>
        </is>
      </c>
      <c r="I62" s="8" t="n">
        <v>1</v>
      </c>
      <c r="J62"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Creatinine phosphokinase ตอบ 4. Liver enzyme เนื่องจาก standard regimen มียาที่metabolismผ่านตับคือ H, R, Z มีความเสี่ยงการเกิดตับอักเสบ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2" s="2" t="n"/>
      <c r="L62" s="2" t="inlineStr">
        <is>
          <t>Chronic kidney diseases</t>
        </is>
      </c>
      <c r="M62" s="2" t="inlineStr">
        <is>
          <t>Clinic</t>
        </is>
      </c>
      <c r="N62" s="2" t="inlineStr">
        <is>
          <t>ข้อ 5 (PLE_CC1_Key_Rx20_UBU.md)</t>
        </is>
      </c>
      <c r="O62" s="2" t="n"/>
      <c r="P62" s="2" t="n"/>
    </row>
    <row r="63" ht="13.2" customHeight="1" s="49">
      <c r="A63" s="8" t="inlineStr">
        <is>
          <t>62</t>
        </is>
      </c>
      <c r="B63"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3" s="2" t="n"/>
      <c r="D63" s="2" t="inlineStr">
        <is>
          <t>Furosemide 40 mg IV/PO OD</t>
        </is>
      </c>
      <c r="E63" s="2" t="inlineStr">
        <is>
          <t>Erythropoietin (EPO) 4000 units SC weekly</t>
        </is>
      </c>
      <c r="F63" s="2" t="inlineStr">
        <is>
          <t>Calcitriol 0.25 mcg OD</t>
        </is>
      </c>
      <c r="G63" s="2" t="inlineStr">
        <is>
          <t>Potassium chloride 500 mg BID</t>
        </is>
      </c>
      <c r="H63" s="2" t="inlineStr">
        <is>
          <t>Calcium carbonate 1000 mg TID with meals</t>
        </is>
      </c>
      <c r="I63" s="8" t="n">
        <v>1</v>
      </c>
      <c r="J63"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3" s="2" t="n"/>
      <c r="L63" s="2" t="inlineStr">
        <is>
          <t>Chronic kidney diseases</t>
        </is>
      </c>
      <c r="M63" s="2" t="inlineStr">
        <is>
          <t>Clinic</t>
        </is>
      </c>
      <c r="N63" s="2" t="inlineStr">
        <is>
          <t>ข้อ 65 (PLE_CC1_Key_Rx20_UBU.md)</t>
        </is>
      </c>
      <c r="O63" s="2" t="n"/>
      <c r="P63" s="2" t="n"/>
    </row>
    <row r="64" ht="13.2" customHeight="1" s="49">
      <c r="A64" s="8" t="inlineStr">
        <is>
          <t>63</t>
        </is>
      </c>
      <c r="B64" s="2" t="inlineStr">
        <is>
          <t>ถ$ามีภาวะไตวาย ห$ามใช$ยาใด</t>
        </is>
      </c>
      <c r="C64" s="2" t="n"/>
      <c r="D64" s="2" t="inlineStr">
        <is>
          <t>Ethambutol</t>
        </is>
      </c>
      <c r="E64" s="2" t="inlineStr">
        <is>
          <t>Streptomycin</t>
        </is>
      </c>
      <c r="F64" s="2" t="inlineStr">
        <is>
          <t>Rifampin</t>
        </is>
      </c>
      <c r="G64" s="2" t="inlineStr">
        <is>
          <t>Pyrazinamide</t>
        </is>
      </c>
      <c r="H64" s="2" t="inlineStr">
        <is>
          <t>Isoniazid</t>
        </is>
      </c>
      <c r="I64" s="8" t="n">
        <v>2</v>
      </c>
      <c r="J64"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Chronic kidney diseases</t>
        </is>
      </c>
      <c r="M64" s="2" t="inlineStr">
        <is>
          <t>Clinic</t>
        </is>
      </c>
      <c r="N64" s="2" t="inlineStr">
        <is>
          <t>ข้อ 14 (PLE_CC1_Key_Rx20_UBU.md)</t>
        </is>
      </c>
      <c r="O64" s="2" t="n"/>
      <c r="P64" s="2" t="n"/>
    </row>
    <row r="65" ht="13.2" customHeight="1" s="49">
      <c r="A65" s="8" t="inlineStr">
        <is>
          <t>64</t>
        </is>
      </c>
      <c r="B65" s="2" t="inlineStr">
        <is>
          <t>Increase serum creatinine</t>
        </is>
      </c>
      <c r="C65" s="2" t="n"/>
      <c r="D65" s="2" t="inlineStr">
        <is>
          <t>Sevelamer carbonate 800 mg TID with meals</t>
        </is>
      </c>
      <c r="E65" s="2" t="inlineStr">
        <is>
          <t>Sodium bicarbonate 650 mg TID</t>
        </is>
      </c>
      <c r="F65" s="2" t="inlineStr">
        <is>
          <t>Kayexalate (Sodium polystyrene sulfonate) 15 g TID</t>
        </is>
      </c>
      <c r="G65" s="2" t="inlineStr">
        <is>
          <t>Calcium gluconate 10% 10 mL IV over 5 min</t>
        </is>
      </c>
      <c r="H65" s="2" t="inlineStr">
        <is>
          <t>Furosemide 40 mg IV/PO OD</t>
        </is>
      </c>
      <c r="I65" s="8" t="n">
        <v>1</v>
      </c>
      <c r="J65"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Increase serum creatinine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5" s="2" t="n"/>
      <c r="L65" s="2" t="inlineStr">
        <is>
          <t>Chronic kidney diseases</t>
        </is>
      </c>
      <c r="M65" s="2" t="inlineStr">
        <is>
          <t>Clinic</t>
        </is>
      </c>
      <c r="N65" s="2" t="inlineStr">
        <is>
          <t>ข้อ 5 (PLE_CC1_Key_Rx20_UBU.md)</t>
        </is>
      </c>
      <c r="O65" s="2" t="n"/>
      <c r="P65" s="2" t="n"/>
    </row>
    <row r="66" ht="13.2" customHeight="1" s="49">
      <c r="A66" s="8" t="inlineStr">
        <is>
          <t>65</t>
        </is>
      </c>
      <c r="B66" s="2" t="inlineStr">
        <is>
          <t>Serum creatinine</t>
        </is>
      </c>
      <c r="C66" s="2" t="n"/>
      <c r="D66" s="2" t="inlineStr">
        <is>
          <t>Calcium gluconate 10% 10 mL IV over 5 min</t>
        </is>
      </c>
      <c r="E66" s="2" t="inlineStr">
        <is>
          <t>Furosemide 40 mg IV/PO OD</t>
        </is>
      </c>
      <c r="F66" s="2" t="inlineStr">
        <is>
          <t>Erythropoietin (EPO) 4000 units SC weekly</t>
        </is>
      </c>
      <c r="G66" s="2" t="inlineStr">
        <is>
          <t>Calcitriol 0.25 mcg OD</t>
        </is>
      </c>
      <c r="H66" s="2" t="inlineStr">
        <is>
          <t>Potassium chloride 500 mg BID</t>
        </is>
      </c>
      <c r="I66" s="8" t="n">
        <v>1</v>
      </c>
      <c r="J66"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6" s="2" t="n"/>
      <c r="L66" s="2" t="inlineStr">
        <is>
          <t>Chronic kidney diseases</t>
        </is>
      </c>
      <c r="M66" s="2" t="inlineStr">
        <is>
          <t>Clinic</t>
        </is>
      </c>
      <c r="N66" s="2" t="inlineStr">
        <is>
          <t>ข้อ 2 (PLE_CC1_Key_Rx20_UBU.md)</t>
        </is>
      </c>
      <c r="O66" s="2" t="n"/>
      <c r="P66" s="2" t="n"/>
    </row>
    <row r="67" ht="13.2" customHeight="1" s="49">
      <c r="A67" s="8" t="inlineStr">
        <is>
          <t>66</t>
        </is>
      </c>
      <c r="B67" s="2" t="inlineStr">
        <is>
          <t>Serum creatinine kinase</t>
        </is>
      </c>
      <c r="C67" s="2" t="n"/>
      <c r="D67" s="2" t="inlineStr">
        <is>
          <t>Calcitriol 0.25 mcg OD</t>
        </is>
      </c>
      <c r="E67" s="2" t="inlineStr">
        <is>
          <t>Potassium chloride 500 mg BID</t>
        </is>
      </c>
      <c r="F67" s="2" t="inlineStr">
        <is>
          <t>Calcium carbonate 1000 mg TID with meals</t>
        </is>
      </c>
      <c r="G67" s="2" t="inlineStr">
        <is>
          <t>Calcium acetate 667 mg TID with meals</t>
        </is>
      </c>
      <c r="H67" s="2" t="inlineStr">
        <is>
          <t>Sevelamer carbonate 800 mg TID with meals</t>
        </is>
      </c>
      <c r="I67" s="8" t="n">
        <v>1</v>
      </c>
      <c r="J67"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kinase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7" s="2" t="n"/>
      <c r="L67" s="2" t="inlineStr">
        <is>
          <t>Chronic kidney diseases</t>
        </is>
      </c>
      <c r="M67" s="2" t="inlineStr">
        <is>
          <t>Clinic</t>
        </is>
      </c>
      <c r="N67" s="2" t="inlineStr">
        <is>
          <t>ข้อ 4 (PLE_CC1_Key_Rx20_UBU.md)</t>
        </is>
      </c>
      <c r="O67" s="2" t="n"/>
      <c r="P67" s="2" t="n"/>
    </row>
    <row r="68" ht="13.2" customHeight="1" s="49">
      <c r="A68" s="8" t="inlineStr">
        <is>
          <t>67</t>
        </is>
      </c>
      <c r="B68" s="2" t="inlineStr">
        <is>
          <t>ควรประเมินการทำงานของไต</t>
        </is>
      </c>
      <c r="C68" s="2" t="n"/>
      <c r="D68" s="2" t="inlineStr">
        <is>
          <t>Calcium acetate 667 mg TID with meals</t>
        </is>
      </c>
      <c r="E68" s="2" t="inlineStr">
        <is>
          <t>Sevelamer carbonate 800 mg TID with meals</t>
        </is>
      </c>
      <c r="F68" s="2" t="inlineStr">
        <is>
          <t>Sodium bicarbonate 650 mg TID</t>
        </is>
      </c>
      <c r="G68" s="2" t="inlineStr">
        <is>
          <t>Kayexalate (Sodium polystyrene sulfonate) 15 g TID</t>
        </is>
      </c>
      <c r="H68" s="2" t="inlineStr">
        <is>
          <t>Calcium gluconate 10% 10 mL IV over 5 min</t>
        </is>
      </c>
      <c r="I68" s="8" t="n">
        <v>1</v>
      </c>
      <c r="J68"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ควรประเมินการทำงานของไต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8" s="2" t="n"/>
      <c r="L68" s="2" t="inlineStr">
        <is>
          <t>Chronic kidney diseases</t>
        </is>
      </c>
      <c r="M68" s="2" t="inlineStr">
        <is>
          <t>Clinic</t>
        </is>
      </c>
      <c r="N68" s="2" t="inlineStr">
        <is>
          <t>ข้อ 3 (PLE_CC1_Key_Rx20_UBU.md)</t>
        </is>
      </c>
      <c r="O68" s="2" t="n"/>
      <c r="P68" s="2" t="n"/>
    </row>
    <row r="69" ht="13.2" customHeight="1" s="49">
      <c r="A69" s="8" t="inlineStr">
        <is>
          <t>68</t>
        </is>
      </c>
      <c r="B69" s="2" t="inlineStr">
        <is>
          <t>Ganciclovir encephalitis ,PCP ใช้ Bactrim ทั้งคู๋ Case 7: โรคไต หญิงอายุ 68 ปี น้ำหนัก 50 kg เป็นโรคไตเรื้อรังมานาน 2 ปี serum creatinine 5 mg/dl</t>
        </is>
      </c>
      <c r="C69" s="2" t="n"/>
      <c r="D69" s="2" t="inlineStr">
        <is>
          <t>Kayexalate (Sodium polystyrene sulfonate) 15 g TID</t>
        </is>
      </c>
      <c r="E69" s="2" t="inlineStr">
        <is>
          <t>Calcium gluconate 10% 10 mL IV over 5 min</t>
        </is>
      </c>
      <c r="F69" s="2" t="inlineStr">
        <is>
          <t>Furosemide 40 mg IV/PO OD</t>
        </is>
      </c>
      <c r="G69" s="2" t="inlineStr">
        <is>
          <t>Erythropoietin (EPO) 4000 units SC weekly</t>
        </is>
      </c>
      <c r="H69" s="2" t="inlineStr">
        <is>
          <t>Calcitriol 0.25 mcg OD</t>
        </is>
      </c>
      <c r="I69" s="8" t="n">
        <v>3</v>
      </c>
      <c r="J69" s="2" t="inlineStr">
        <is>
          <t>✅ คำตอบที่ถูกต้อง: ข้อ 3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Ganciclovir encephalitis ,PCP ใช้ Bactrim ทั้งคู๋ Case 7: โรคไต หญิงอายุ 68 ปี น้ำหนัก 50 kg เป็นโรคไตเรื้อรังมานาน 2 ปี serum creatinine 5 mg/dl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9" s="2" t="n"/>
      <c r="L69" s="2" t="inlineStr">
        <is>
          <t>Chronic kidney diseases</t>
        </is>
      </c>
      <c r="M69" s="2" t="inlineStr">
        <is>
          <t>Clinic</t>
        </is>
      </c>
      <c r="N69" s="2" t="inlineStr">
        <is>
          <t>ข้อ 4 (PLE_CC1_Key_Rx20_UBU.md)</t>
        </is>
      </c>
      <c r="O69" s="2" t="n"/>
      <c r="P69" s="2" t="n"/>
    </row>
    <row r="70" ht="13.2" customHeight="1" s="49">
      <c r="A70" s="8" t="inlineStr">
        <is>
          <t>69</t>
        </is>
      </c>
      <c r="B70" s="2" t="inlineStr">
        <is>
          <t>ผู้ป่วยเป็นโรคไตในระยะใด</t>
        </is>
      </c>
      <c r="C70" s="2" t="n"/>
      <c r="D70" s="2" t="inlineStr">
        <is>
          <t>Erythropoietin (EPO) 4000 units SC weekly</t>
        </is>
      </c>
      <c r="E70" s="2" t="inlineStr">
        <is>
          <t>Calcitriol 0.25 mcg OD</t>
        </is>
      </c>
      <c r="F70" s="2" t="inlineStr">
        <is>
          <t>Potassium chloride 500 mg BID</t>
        </is>
      </c>
      <c r="G70" s="2" t="inlineStr">
        <is>
          <t>Calcium carbonate 1000 mg TID with meals</t>
        </is>
      </c>
      <c r="H70" s="2" t="inlineStr">
        <is>
          <t>Calcium acetate 667 mg TID with meals</t>
        </is>
      </c>
      <c r="I70" s="8" t="n">
        <v>1</v>
      </c>
      <c r="J7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ผู้ป่วยเป็นโรคไตในระยะใด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70" s="2" t="n"/>
      <c r="L70" s="2" t="inlineStr">
        <is>
          <t>Chronic kidney diseases</t>
        </is>
      </c>
      <c r="M70" s="2" t="inlineStr">
        <is>
          <t>Clinic</t>
        </is>
      </c>
      <c r="N70" s="2" t="inlineStr">
        <is>
          <t>ข้อ 2 (PLE_CC1_Key_Rx20_UBU.md)</t>
        </is>
      </c>
      <c r="O70" s="2" t="n"/>
      <c r="P70" s="2" t="n"/>
    </row>
    <row r="71" ht="13.2" customHeight="1" s="49">
      <c r="A71" t="n">
        <v>70</v>
      </c>
      <c r="B71" t="inlineStr">
        <is>
          <t>เภสัชกรควรแนะนำการใช้ยา savelamer carbonate อย่างไร = = or , Tricians Undign, navos X ิomdermissionery ~</t>
        </is>
      </c>
      <c r="D71" t="inlineStr">
        <is>
          <t>ห้ามเคี้ยวหรือบดให้ละเอียดก่อนรับประทาน</t>
        </is>
      </c>
      <c r="E71" t="inlineStr">
        <is>
          <t>ลดการกินอาหารที่มีโพแทสเซียมสูง</t>
        </is>
      </c>
      <c r="F71" t="inlineStr">
        <is>
          <t>ยานี้อาจทำให้เกิดการชักจากการขาดแคลเซียม</t>
        </is>
      </c>
      <c r="G71" t="inlineStr">
        <is>
          <t>กำจัดปริมาณน้ำต่อวันให้น้อยกว่า 1 ลิตร</t>
        </is>
      </c>
      <c r="H71" t="inlineStr">
        <is>
          <t>รับประทานก่อนนอน</t>
        </is>
      </c>
      <c r="I71" t="inlineStr">
        <is>
          <t>1</t>
        </is>
      </c>
      <c r="J71"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1" t="inlineStr">
        <is>
          <t>Hypertension</t>
        </is>
      </c>
      <c r="M71" t="inlineStr">
        <is>
          <t>Clinic</t>
        </is>
      </c>
      <c r="N71" t="inlineStr">
        <is>
          <t>ข้อ 78 (PLE_CC1_2562_Key.md)</t>
        </is>
      </c>
    </row>
    <row r="72" ht="13.2" customHeight="1" s="49">
      <c r="A72" t="n">
        <v>71</v>
      </c>
      <c r="B72" t="inlineStr">
        <is>
          <t>ยาในข้อใดมีผลทำให(เกิด proteinuria hypophosphatemia glycosuria hypokalemia hypocalcaemia และ bicarbonate wasting is't salty</t>
        </is>
      </c>
      <c r="D72" t="inlineStr">
        <is>
          <t>Acyclovir</t>
        </is>
      </c>
      <c r="E72" t="inlineStr">
        <is>
          <t>Tenofovir</t>
        </is>
      </c>
      <c r="F72" t="inlineStr">
        <is>
          <t>Amoxicillin</t>
        </is>
      </c>
      <c r="G72" t="inlineStr">
        <is>
          <t>Doxycycline</t>
        </is>
      </c>
      <c r="H72" t="inlineStr">
        <is>
          <t>Clindamycin</t>
        </is>
      </c>
      <c r="I72" t="inlineStr">
        <is>
          <t>1</t>
        </is>
      </c>
      <c r="J72"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L72" t="inlineStr">
        <is>
          <t>Hypertension</t>
        </is>
      </c>
      <c r="M72" t="inlineStr">
        <is>
          <t>Clinic</t>
        </is>
      </c>
      <c r="N72" t="inlineStr">
        <is>
          <t>ข้อ 67 (PLE_CC1_2561_Key.md)</t>
        </is>
      </c>
    </row>
    <row r="73" ht="13.2" customHeight="1" s="49">
      <c r="A73" t="n">
        <v>72</v>
      </c>
      <c r="B73" t="inlineStr">
        <is>
          <t>ยาในข้อใดเป็นยาทางเลือกแรกในการรักษาภาวะ Hyperphosphatemia</t>
        </is>
      </c>
      <c r="D73" t="inlineStr">
        <is>
          <t>Aluminum hydroxide</t>
        </is>
      </c>
      <c r="E73" t="inlineStr">
        <is>
          <t>Calcium hydroxide</t>
        </is>
      </c>
      <c r="F73" t="inlineStr">
        <is>
          <t>Sodium polystyrene sulfonate</t>
        </is>
      </c>
      <c r="G73" t="inlineStr">
        <is>
          <t>Calcium polystyrene sulfonate</t>
        </is>
      </c>
      <c r="H73" t="inlineStr">
        <is>
          <t>Sodium bicarbonate</t>
        </is>
      </c>
      <c r="I73" t="inlineStr">
        <is>
          <t>1</t>
        </is>
      </c>
      <c r="J73"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3" t="inlineStr">
        <is>
          <t>Hypertension</t>
        </is>
      </c>
      <c r="M73" t="inlineStr">
        <is>
          <t>Clinic</t>
        </is>
      </c>
      <c r="N73" t="inlineStr">
        <is>
          <t>ข้อ 83 (Pharmtutor_2024_Set2.md)</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42"/>
  <sheetViews>
    <sheetView workbookViewId="0">
      <selection activeCell="A1" sqref="A1"/>
    </sheetView>
  </sheetViews>
  <sheetFormatPr baseColWidth="8" defaultRowHeight="13.2"/>
  <cols>
    <col width="8" customWidth="1" style="49" min="1" max="1"/>
    <col width="45" customWidth="1" style="49" min="2" max="2"/>
    <col width="12" customWidth="1" style="49" min="3" max="3"/>
    <col width="25" customWidth="1" style="49" min="4" max="8"/>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8.05" customHeight="1" s="49">
      <c r="A2" s="44" t="inlineStr">
        <is>
          <t>ข้อที่</t>
        </is>
      </c>
      <c r="B2" s="44" t="inlineStr">
        <is>
          <t>คำถาม</t>
        </is>
      </c>
      <c r="C2" s="44" t="inlineStr">
        <is>
          <t>รูปถาม</t>
        </is>
      </c>
      <c r="D2" s="44" t="inlineStr">
        <is>
          <t>ตัวเลือก 1</t>
        </is>
      </c>
      <c r="E2" s="44" t="inlineStr">
        <is>
          <t>ตัวเลือก 2</t>
        </is>
      </c>
      <c r="F2" s="44" t="inlineStr">
        <is>
          <t>ตัวเลือก 3</t>
        </is>
      </c>
      <c r="G2" s="44" t="inlineStr">
        <is>
          <t>ตัวเลือก 4</t>
        </is>
      </c>
      <c r="H2" s="44" t="inlineStr">
        <is>
          <t>ตัวเลือก 5</t>
        </is>
      </c>
      <c r="I2" s="44" t="inlineStr">
        <is>
          <t>เฉลย (ตัวเลข 1-5)</t>
        </is>
      </c>
      <c r="J2" s="44" t="inlineStr">
        <is>
          <t>คำอธิบายเฉลย</t>
        </is>
      </c>
      <c r="K2" s="44" t="inlineStr">
        <is>
          <t>รูปเฉลย</t>
        </is>
      </c>
      <c r="L2" s="44" t="inlineStr">
        <is>
          <t>Filter หมวด/Subtopic</t>
        </is>
      </c>
      <c r="M2" s="44" t="inlineStr">
        <is>
          <t>Product / Clinic</t>
        </is>
      </c>
      <c r="N2" s="44" t="inlineStr">
        <is>
          <t>หมายเหตุ</t>
        </is>
      </c>
      <c r="Q2" t="inlineStr">
        <is>
          <t>Case ID (รหัสเคส)</t>
        </is>
      </c>
    </row>
    <row r="3" ht="64.95" customHeight="1" s="49">
      <c r="A3" s="35" t="n">
        <v>1</v>
      </c>
      <c r="B3" s="34"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45" t="n"/>
      <c r="D3" s="34" t="inlineStr">
        <is>
          <t>เริ่มให้ N-acetylcysteine (NAC) ทางหลอดเลือดดำทันทีตามเกณฑ์ Rumack-Matthew nomogram</t>
        </is>
      </c>
      <c r="E3" s="34" t="inlineStr">
        <is>
          <t>ให้ Activated charcoal 50 กรัม รับประทานทันทีเพื่อลดการดูดซึมยา</t>
        </is>
      </c>
      <c r="F3" s="34" t="inlineStr">
        <is>
          <t>รอตรวจซ้ำ Serum Paracetamol ที่ 12 ชั่วโมงหลังรับประทานยาก่อนตัดสินใจให้ยาต้านพิษ</t>
        </is>
      </c>
      <c r="G3" s="34" t="inlineStr">
        <is>
          <t>ให้การรักษาแบบประคับประคองและติดตามค่า AST/ALT ทุก 24 ชั่วโมงโดยไม่ต้องให้ยาต้านพิษ</t>
        </is>
      </c>
      <c r="H3" s="34" t="inlineStr">
        <is>
          <t>ทำ Gastric lavage ร่วมกับให้ Sodium bicarbonate ทางหลอดเลือดดำ</t>
        </is>
      </c>
      <c r="I3" s="35" t="n">
        <v>1</v>
      </c>
      <c r="J3" s="34"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45" t="n"/>
      <c r="L3" s="35" t="inlineStr">
        <is>
          <t>Paracetamol Toxicity</t>
        </is>
      </c>
      <c r="M3" s="35" t="inlineStr">
        <is>
          <t>Clinic</t>
        </is>
      </c>
      <c r="N3" s="34" t="inlineStr">
        <is>
          <t>Rumack-Matthew Nomogram &amp; NAC Protocol</t>
        </is>
      </c>
    </row>
    <row r="4" ht="64.95" customHeight="1" s="49">
      <c r="A4" s="35" t="n">
        <v>2</v>
      </c>
      <c r="B4" s="34"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45" t="n"/>
      <c r="D4" s="34" t="inlineStr">
        <is>
          <t>หยุดหยดยา NAC ชั่วคราว ให้ Chlorpheniramine ฉีดเข้าหลอดเลือดดำ และเริ่มหยด NAC ต่อในอัตราที่ช้าลงเมื่ออาการดีขึ้น</t>
        </is>
      </c>
      <c r="E4" s="34" t="inlineStr">
        <is>
          <t>หยุดยา NAC ถาวรทันทีและเปลี่ยนเป็น Activated charcoal ทางสายยาง</t>
        </is>
      </c>
      <c r="F4" s="34" t="inlineStr">
        <is>
          <t>ฉีด Adrenaline (Epinephrine) 0.5 mg เข้ากล้ามเนื้อทันทีเนื่องจากเป็น Anaphylaxis</t>
        </is>
      </c>
      <c r="G4" s="34" t="inlineStr">
        <is>
          <t>เพิ่มอัตราเร็วการหยดยา NAC ให้หมดเร็วขึ้นเพื่อรีบขับพิษออกจากร่างกาย</t>
        </is>
      </c>
      <c r="H4" s="34" t="inlineStr">
        <is>
          <t>ให้ Hydrocortisone 100 mg IV และส่งผู้ป่วยเข้าห้องผ่าตัดเพื่อปลูกถ่ายตับฉุกเฉิน</t>
        </is>
      </c>
      <c r="I4" s="35" t="n">
        <v>1</v>
      </c>
      <c r="J4" s="34"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45" t="n"/>
      <c r="L4" s="35" t="inlineStr">
        <is>
          <t>Paracetamol Toxicity</t>
        </is>
      </c>
      <c r="M4" s="35" t="inlineStr">
        <is>
          <t>Clinic</t>
        </is>
      </c>
      <c r="N4" s="34" t="inlineStr">
        <is>
          <t>NAC Non-IgE Anaphylactoid Reaction</t>
        </is>
      </c>
    </row>
    <row r="5" ht="64.95" customHeight="1" s="49">
      <c r="A5" s="35" t="n">
        <v>3</v>
      </c>
      <c r="B5" s="34"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45" t="n"/>
      <c r="D5" s="34" t="inlineStr">
        <is>
          <t>Naloxone</t>
        </is>
      </c>
      <c r="E5" s="34" t="inlineStr">
        <is>
          <t>Flumazenil</t>
        </is>
      </c>
      <c r="F5" s="34" t="inlineStr">
        <is>
          <t>Atropine</t>
        </is>
      </c>
      <c r="G5" s="34" t="inlineStr">
        <is>
          <t>N-acetylcysteine</t>
        </is>
      </c>
      <c r="H5" s="34" t="inlineStr">
        <is>
          <t>Sodium bicarbonate</t>
        </is>
      </c>
      <c r="I5" s="35" t="n">
        <v>1</v>
      </c>
      <c r="J5" s="34"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45" t="n"/>
      <c r="L5" s="35" t="inlineStr">
        <is>
          <t>Opioid Toxicity</t>
        </is>
      </c>
      <c r="M5" s="35" t="inlineStr">
        <is>
          <t>Clinic</t>
        </is>
      </c>
      <c r="N5" s="34" t="inlineStr">
        <is>
          <t>Opioid Toxidrome &amp; Naloxone</t>
        </is>
      </c>
    </row>
    <row r="6" ht="64.95" customHeight="1" s="49">
      <c r="A6" s="35" t="n">
        <v>4</v>
      </c>
      <c r="B6" s="34"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45" t="n"/>
      <c r="D6" s="34"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34" t="inlineStr">
        <is>
          <t>สามารถอนุญาตให้กลับบ้านได้ทันทีหากเดินทรงตัวได้ดี</t>
        </is>
      </c>
      <c r="F6" s="34" t="inlineStr">
        <is>
          <t>สังเกตอาการต่อเพียง 1 ชั่วโมง หากไม่ง่วงซึมสามารถกลับบ้านได้</t>
        </is>
      </c>
      <c r="G6" s="34" t="inlineStr">
        <is>
          <t>ให้ยา Naloxone ชนิดรับประทานกลับไปกินที่บ้านต่อเนื่อง 3 วัน</t>
        </is>
      </c>
      <c r="H6" s="34" t="inlineStr">
        <is>
          <t>เปลี่ยนยาเป็น Naltrexone ฉีดเข้ากล้ามเนื้อก่อนจำหน่ายออกจากโรงพยาบาล</t>
        </is>
      </c>
      <c r="I6" s="35" t="n">
        <v>1</v>
      </c>
      <c r="J6" s="34"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45" t="n"/>
      <c r="L6" s="35" t="inlineStr">
        <is>
          <t>Opioid Toxicity</t>
        </is>
      </c>
      <c r="M6" s="35" t="inlineStr">
        <is>
          <t>Clinic</t>
        </is>
      </c>
      <c r="N6" s="34" t="inlineStr">
        <is>
          <t>Renarcotization risk with Methadone</t>
        </is>
      </c>
    </row>
    <row r="7" ht="64.95" customHeight="1" s="49">
      <c r="A7" s="35" t="n">
        <v>5</v>
      </c>
      <c r="B7" s="34"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45" t="n"/>
      <c r="D7" s="34" t="inlineStr">
        <is>
          <t>Atropine sulfate</t>
        </is>
      </c>
      <c r="E7" s="34" t="inlineStr">
        <is>
          <t>Pralidoxime (2-PAM)</t>
        </is>
      </c>
      <c r="F7" s="34" t="inlineStr">
        <is>
          <t>Diphenhydramine</t>
        </is>
      </c>
      <c r="G7" s="34" t="inlineStr">
        <is>
          <t>Salbutamol nebulizer</t>
        </is>
      </c>
      <c r="H7" s="34" t="inlineStr">
        <is>
          <t>Succinylcholine</t>
        </is>
      </c>
      <c r="I7" s="35" t="n">
        <v>1</v>
      </c>
      <c r="J7" s="34"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45" t="n"/>
      <c r="L7" s="35" t="inlineStr">
        <is>
          <t>Organophosphate Toxicity</t>
        </is>
      </c>
      <c r="M7" s="35" t="inlineStr">
        <is>
          <t>Clinic</t>
        </is>
      </c>
      <c r="N7" s="34" t="inlineStr">
        <is>
          <t>Cholinergic Toxidrome &amp; Atropine</t>
        </is>
      </c>
    </row>
    <row r="8" ht="64.95" customHeight="1" s="49">
      <c r="A8" s="35" t="n">
        <v>6</v>
      </c>
      <c r="B8" s="34" t="inlineStr">
        <is>
          <t>ข้อใดเป็นข้อบ่งชี้และหลักการที่ถูกต้องในการใช้ Pralidoxime (2-PAM) ในผู้ป่วยที่ได้รับสารพิษกลุ่ม Organophosphates</t>
        </is>
      </c>
      <c r="C8" s="45" t="n"/>
      <c r="D8" s="34"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34" t="inlineStr">
        <is>
          <t>ให้เดี่ยวๆ โดยไม่ต้องให้ Atropine ร่วมด้วย</t>
        </is>
      </c>
      <c r="F8" s="34" t="inlineStr">
        <is>
          <t>ใช้ได้ผลดีเลิศและจำเป็นต้องให้ในผู้ป่วยที่ได้รับสารพิษกลุ่ม Carbamates ทุกราย</t>
        </is>
      </c>
      <c r="G8" s="34" t="inlineStr">
        <is>
          <t>ให้เฉพาะเมื่อผู้ป่วยมีอาการน้ำลายไหลและม่านตาหดเล็กเท่านั้น</t>
        </is>
      </c>
      <c r="H8" s="34" t="inlineStr">
        <is>
          <t>สามารถให้ทดแทนการล้างตัว (Decontamination) ในผู้ป่วยที่สัมผัสทางผิวหนังได้</t>
        </is>
      </c>
      <c r="I8" s="35" t="n">
        <v>1</v>
      </c>
      <c r="J8" s="34"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45" t="n"/>
      <c r="L8" s="35" t="inlineStr">
        <is>
          <t>Organophosphate Toxicity</t>
        </is>
      </c>
      <c r="M8" s="35" t="inlineStr">
        <is>
          <t>Clinic</t>
        </is>
      </c>
      <c r="N8" s="34" t="inlineStr">
        <is>
          <t>Pralidoxime &amp; Aging of AChE</t>
        </is>
      </c>
    </row>
    <row r="9" ht="64.95" customHeight="1" s="49">
      <c r="A9" s="35" t="n">
        <v>7</v>
      </c>
      <c r="B9" s="34"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45" t="n"/>
      <c r="D9" s="34" t="inlineStr">
        <is>
          <t>Fomepizole หรือ Ethanol 10% IV infusion</t>
        </is>
      </c>
      <c r="E9" s="34" t="inlineStr">
        <is>
          <t>Methylene blue</t>
        </is>
      </c>
      <c r="F9" s="34" t="inlineStr">
        <is>
          <t>Dimercaprol (BAL)</t>
        </is>
      </c>
      <c r="G9" s="34" t="inlineStr">
        <is>
          <t>Thiamine IV</t>
        </is>
      </c>
      <c r="H9" s="34" t="inlineStr">
        <is>
          <t>Deferoxamine</t>
        </is>
      </c>
      <c r="I9" s="35" t="n">
        <v>1</v>
      </c>
      <c r="J9" s="34"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45" t="n"/>
      <c r="L9" s="35" t="inlineStr">
        <is>
          <t>Toxic Alcohol</t>
        </is>
      </c>
      <c r="M9" s="35" t="inlineStr">
        <is>
          <t>Clinic</t>
        </is>
      </c>
      <c r="N9" s="34" t="inlineStr">
        <is>
          <t>Methanol toxicity &amp; Alcohol dehydrogenase</t>
        </is>
      </c>
    </row>
    <row r="10" ht="64.95" customHeight="1" s="49">
      <c r="A10" s="35" t="n">
        <v>8</v>
      </c>
      <c r="B10" s="34"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45" t="n"/>
      <c r="D10" s="34" t="inlineStr">
        <is>
          <t>Folic acid (หรือ Folinic acid / Leucovorin)</t>
        </is>
      </c>
      <c r="E10" s="34" t="inlineStr">
        <is>
          <t>Pyridoxine (Vitamin B6)</t>
        </is>
      </c>
      <c r="F10" s="34" t="inlineStr">
        <is>
          <t>Thiamine (Vitamin B1)</t>
        </is>
      </c>
      <c r="G10" s="34" t="inlineStr">
        <is>
          <t>Vitamin K1 (Phytomenadione)</t>
        </is>
      </c>
      <c r="H10" s="34" t="inlineStr">
        <is>
          <t>Ascorbic acid (Vitamin C)</t>
        </is>
      </c>
      <c r="I10" s="35" t="n">
        <v>1</v>
      </c>
      <c r="J10" s="34"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45" t="n"/>
      <c r="L10" s="35" t="inlineStr">
        <is>
          <t>Toxic Alcohol</t>
        </is>
      </c>
      <c r="M10" s="35" t="inlineStr">
        <is>
          <t>Clinic</t>
        </is>
      </c>
      <c r="N10" s="34" t="inlineStr">
        <is>
          <t>Folic acid role in Methanol metabolism</t>
        </is>
      </c>
    </row>
    <row r="11" ht="64.95" customHeight="1" s="49">
      <c r="A11" s="35" t="n">
        <v>9</v>
      </c>
      <c r="B11" s="34"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45" t="n"/>
      <c r="D11" s="34" t="inlineStr">
        <is>
          <t>Hydroxocobalamin (Cyanokit)</t>
        </is>
      </c>
      <c r="E11" s="34" t="inlineStr">
        <is>
          <t>Sodium nitrite + Sodium thiosulfate</t>
        </is>
      </c>
      <c r="F11" s="34" t="inlineStr">
        <is>
          <t>Methylene blue</t>
        </is>
      </c>
      <c r="G11" s="34" t="inlineStr">
        <is>
          <t>N-acetylcysteine</t>
        </is>
      </c>
      <c r="H11" s="34" t="inlineStr">
        <is>
          <t>Atropine + Pralidoxime</t>
        </is>
      </c>
      <c r="I11" s="35" t="n">
        <v>1</v>
      </c>
      <c r="J11" s="34"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45" t="n"/>
      <c r="L11" s="35" t="inlineStr">
        <is>
          <t>Cyanide Toxicity</t>
        </is>
      </c>
      <c r="M11" s="35" t="inlineStr">
        <is>
          <t>Clinic</t>
        </is>
      </c>
      <c r="N11" s="34" t="inlineStr">
        <is>
          <t>Cyanide Poisoning in Smoke Inhalation</t>
        </is>
      </c>
    </row>
    <row r="12" ht="64.95" customHeight="1" s="49">
      <c r="A12" s="35" t="n">
        <v>10</v>
      </c>
      <c r="B12" s="34" t="inlineStr">
        <is>
          <t>กลไกการออกฤทธิ์ของ Sodium thiosulfate ในการรักษาภาวะพิษจาก Cyanide คือข้อใด</t>
        </is>
      </c>
      <c r="C12" s="45" t="n"/>
      <c r="D12" s="34" t="inlineStr">
        <is>
          <t>ทำหน้าที่เป็น Sulfur donor ให้แก่เอนไซม์ Rhodanese เพื่อเปลี่ยน Cyanide เป็น Thiocyanate ที่ไม่เป็นพิษและขับออกทางไต</t>
        </is>
      </c>
      <c r="E12" s="34" t="inlineStr">
        <is>
          <t>ออกซิไดซ์ฮีโมโกลบินให้กลายเป็น Methemoglobin เพื่อดึง Cyanide ออกจาก Cytochrome oxidase</t>
        </is>
      </c>
      <c r="F12" s="34" t="inlineStr">
        <is>
          <t>แย่งจับกับ Cytochrome c oxidase โดยตรงเพื่อป้องกันไม่ให้ Cyanide เข้าจับ</t>
        </is>
      </c>
      <c r="G12" s="34" t="inlineStr">
        <is>
          <t>กระตุ้นการทำงานของ Cytochrome P450 ในตับเพื่อสลายโมเลกุลของ Cyanide</t>
        </is>
      </c>
      <c r="H12" s="34" t="inlineStr">
        <is>
          <t>จับกับ Cyanide ในทางเดินอาหารและป้องกันการดูดซึม</t>
        </is>
      </c>
      <c r="I12" s="35" t="n">
        <v>1</v>
      </c>
      <c r="J12" s="34"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45" t="n"/>
      <c r="L12" s="35" t="inlineStr">
        <is>
          <t>Cyanide Toxicity</t>
        </is>
      </c>
      <c r="M12" s="35" t="inlineStr">
        <is>
          <t>Clinic</t>
        </is>
      </c>
      <c r="N12" s="34" t="inlineStr">
        <is>
          <t>Sodium thiosulfate mechanism of action</t>
        </is>
      </c>
    </row>
    <row r="13" ht="64.95" customHeight="1" s="49">
      <c r="A13" s="35" t="n">
        <v>11</v>
      </c>
      <c r="B13" s="34"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45" t="n"/>
      <c r="D13" s="34" t="inlineStr">
        <is>
          <t>Hypokalemia</t>
        </is>
      </c>
      <c r="E13" s="34" t="inlineStr">
        <is>
          <t>Hyperkalemia</t>
        </is>
      </c>
      <c r="F13" s="34" t="inlineStr">
        <is>
          <t>Hypernatremia</t>
        </is>
      </c>
      <c r="G13" s="34" t="inlineStr">
        <is>
          <t>Hypercalcemia เดี่ยวๆ โดยที่โปแทสเซียมปกติ</t>
        </is>
      </c>
      <c r="H13" s="34" t="inlineStr">
        <is>
          <t>Hyponatremia</t>
        </is>
      </c>
      <c r="I13" s="35" t="n">
        <v>1</v>
      </c>
      <c r="J13" s="34"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45" t="n"/>
      <c r="L13" s="35" t="inlineStr">
        <is>
          <t>Digoxin Toxicity</t>
        </is>
      </c>
      <c r="M13" s="35" t="inlineStr">
        <is>
          <t>Clinic</t>
        </is>
      </c>
      <c r="N13" s="34" t="inlineStr">
        <is>
          <t>Hypokalemia predisposing to Digoxin toxicity</t>
        </is>
      </c>
    </row>
    <row r="14" ht="64.95" customHeight="1" s="49">
      <c r="A14" s="35" t="n">
        <v>12</v>
      </c>
      <c r="B14" s="34"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45" t="n"/>
      <c r="D14" s="34" t="inlineStr">
        <is>
          <t>ยาแก้พิษคือ Digoxin-specific Fab (Digibind) และห้ามฉีด Calcium gluconate/chloride</t>
        </is>
      </c>
      <c r="E14" s="34" t="inlineStr">
        <is>
          <t>ยาแก้พิษคือ Calcium chloride และห้ามให้ Digoxin-specific Fab</t>
        </is>
      </c>
      <c r="F14" s="34" t="inlineStr">
        <is>
          <t>ยาแก้พิษคือ Atropine และห้ามให้ Potassium chloride</t>
        </is>
      </c>
      <c r="G14" s="34" t="inlineStr">
        <is>
          <t>ยาแก้พิษคือ Sodium polystyrene sulfonate และห้ามให้ Magnesium</t>
        </is>
      </c>
      <c r="H14" s="34" t="inlineStr">
        <is>
          <t>ยาแก้พิษคือ Amiodarone และห้ามให้ Lidocaine</t>
        </is>
      </c>
      <c r="I14" s="35" t="n">
        <v>1</v>
      </c>
      <c r="J14" s="34"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45" t="n"/>
      <c r="L14" s="35" t="inlineStr">
        <is>
          <t>Digoxin Toxicity</t>
        </is>
      </c>
      <c r="M14" s="35" t="inlineStr">
        <is>
          <t>Clinic</t>
        </is>
      </c>
      <c r="N14" s="34" t="inlineStr">
        <is>
          <t>Digibind &amp; Avoid Calcium in Digoxin toxicity</t>
        </is>
      </c>
    </row>
    <row r="15" ht="64.95" customHeight="1" s="49">
      <c r="A15" s="35" t="n">
        <v>13</v>
      </c>
      <c r="B15" s="34"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45" t="n"/>
      <c r="D15" s="34" t="inlineStr">
        <is>
          <t>Deferoxamine (Desferrioxamine)</t>
        </is>
      </c>
      <c r="E15" s="34" t="inlineStr">
        <is>
          <t>Dimercaprol (BAL)</t>
        </is>
      </c>
      <c r="F15" s="34" t="inlineStr">
        <is>
          <t>Calcium disodium EDTA</t>
        </is>
      </c>
      <c r="G15" s="34" t="inlineStr">
        <is>
          <t>Penicillamine</t>
        </is>
      </c>
      <c r="H15" s="34" t="inlineStr">
        <is>
          <t>Succimer (DMSA)</t>
        </is>
      </c>
      <c r="I15" s="35" t="n">
        <v>1</v>
      </c>
      <c r="J15" s="34"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45" t="n"/>
      <c r="L15" s="35" t="inlineStr">
        <is>
          <t>Iron Toxicity</t>
        </is>
      </c>
      <c r="M15" s="35" t="inlineStr">
        <is>
          <t>Clinic</t>
        </is>
      </c>
      <c r="N15" s="34" t="inlineStr">
        <is>
          <t>Iron toxicity &amp; Deferoxamine</t>
        </is>
      </c>
    </row>
    <row r="16" ht="64.95" customHeight="1" s="49">
      <c r="A16" s="35" t="n">
        <v>14</v>
      </c>
      <c r="B16" s="34"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45" t="n"/>
      <c r="D16" s="34" t="inlineStr">
        <is>
          <t>Lead (ตะกั่ว) — รักษาด้วย Dimercaprol (BAL) ร่วมกับ Calcium disodium EDTA</t>
        </is>
      </c>
      <c r="E16" s="34" t="inlineStr">
        <is>
          <t>Arsenic (สารหนู) — รักษาด้วย Deferoxamine</t>
        </is>
      </c>
      <c r="F16" s="34" t="inlineStr">
        <is>
          <t>Mercury (ปรอท) — รักษาด้วย Sodium thiosulfate</t>
        </is>
      </c>
      <c r="G16" s="34" t="inlineStr">
        <is>
          <t>Cadmium (แคดเมียม) — รักษาด้วย Penicillamine</t>
        </is>
      </c>
      <c r="H16" s="34" t="inlineStr">
        <is>
          <t>Iron (เหล็ก) — รักษาด้วย N-acetylcysteine</t>
        </is>
      </c>
      <c r="I16" s="35" t="n">
        <v>1</v>
      </c>
      <c r="J16" s="34"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45" t="n"/>
      <c r="L16" s="35" t="inlineStr">
        <is>
          <t>Heavy Metal Toxicity</t>
        </is>
      </c>
      <c r="M16" s="35" t="inlineStr">
        <is>
          <t>Clinic</t>
        </is>
      </c>
      <c r="N16" s="34" t="inlineStr">
        <is>
          <t>Lead poisoning symptoms &amp; Chelation</t>
        </is>
      </c>
    </row>
    <row r="17" ht="64.95" customHeight="1" s="49">
      <c r="A17" s="35" t="n">
        <v>15</v>
      </c>
      <c r="B17" s="34"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45" t="n"/>
      <c r="D17" s="34"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34" t="inlineStr">
        <is>
          <t>Calcium disodium EDTA เป็นยาทางเลือกแรกสำหรับ Organic mercury</t>
        </is>
      </c>
      <c r="F17" s="34" t="inlineStr">
        <is>
          <t>Deferoxamine สามารถใช้ทดแทน BAL ได้ในกรณีที่ผู้ป่วยแพ้ถั่วลิสง</t>
        </is>
      </c>
      <c r="G17" s="34" t="inlineStr">
        <is>
          <t>Dimercaprol สามารถบริหารยาทางหลอดเลือดดำได้อย่างปลอดภัย</t>
        </is>
      </c>
      <c r="H17" s="34" t="inlineStr">
        <is>
          <t>Succimer (DMSA) ห้ามใช้ในเด็กเนื่องจากกดการเจริญเติบโต</t>
        </is>
      </c>
      <c r="I17" s="35" t="n">
        <v>1</v>
      </c>
      <c r="J17" s="34"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45" t="n"/>
      <c r="L17" s="35" t="inlineStr">
        <is>
          <t>Heavy Metal Toxicity</t>
        </is>
      </c>
      <c r="M17" s="35" t="inlineStr">
        <is>
          <t>Clinic</t>
        </is>
      </c>
      <c r="N17" s="34" t="inlineStr">
        <is>
          <t>BAL in Arsenic/Mercury and peanut allergy precaution</t>
        </is>
      </c>
    </row>
    <row r="18" ht="64.95" customHeight="1" s="49">
      <c r="A18" s="35" t="n">
        <v>16</v>
      </c>
      <c r="B18" s="34"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45" t="n"/>
      <c r="D18" s="34" t="inlineStr">
        <is>
          <t>Glucagon IV bolus ตามด้วย continuous infusion</t>
        </is>
      </c>
      <c r="E18" s="34" t="inlineStr">
        <is>
          <t>Calcium gluconate IV bolus</t>
        </is>
      </c>
      <c r="F18" s="34" t="inlineStr">
        <is>
          <t>Insulin regular ในขนาดปกติ 5-10 units IV</t>
        </is>
      </c>
      <c r="G18" s="34" t="inlineStr">
        <is>
          <t>Norepinephrine infusion เดี่ยวๆ</t>
        </is>
      </c>
      <c r="H18" s="34" t="inlineStr">
        <is>
          <t>Dopamine infusion ขนาดต่ำ (Renal dose)</t>
        </is>
      </c>
      <c r="I18" s="35" t="n">
        <v>1</v>
      </c>
      <c r="J18" s="34"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45" t="n"/>
      <c r="L18" s="35" t="inlineStr">
        <is>
          <t>Cardiovascular Drug Overdose</t>
        </is>
      </c>
      <c r="M18" s="35" t="inlineStr">
        <is>
          <t>Clinic</t>
        </is>
      </c>
      <c r="N18" s="34" t="inlineStr">
        <is>
          <t>Beta-blocker toxicity &amp; Glucagon</t>
        </is>
      </c>
    </row>
    <row r="19" ht="64.95" customHeight="1" s="49">
      <c r="A19" s="35" t="n">
        <v>17</v>
      </c>
      <c r="B19" s="34"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45" t="n"/>
      <c r="D19" s="34"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34" t="inlineStr">
        <is>
          <t>ให้อินซูลินขนาดต่ำ 0.1 unit/kg/hr เพื่อลดระดับน้ำตาลในเลือดที่สูงให้อยู่ในเกณฑ์ปกติเท่านั้น</t>
        </is>
      </c>
      <c r="F19" s="34" t="inlineStr">
        <is>
          <t>ห้ามให้สารละลายน้ำตาลกลูโคสร่วมด้วยเด็ดขาดเนื่องจากผู้ป่วยมีภาวะน้ำตาลในเลือดสูงอยู่แล้ว</t>
        </is>
      </c>
      <c r="G19" s="34" t="inlineStr">
        <is>
          <t>อินซูลินออกฤทธิ์โดยการบล็อกแคลเซียมแชนแนลเพื่อลดการทำงานของหัวใจ</t>
        </is>
      </c>
      <c r="H19" s="34" t="inlineStr">
        <is>
          <t>ต้องหยุดอินซูลินทันทีหากระดับ Serum Potassium ต่ำกว่า 4.0 mEq/L</t>
        </is>
      </c>
      <c r="I19" s="35" t="n">
        <v>1</v>
      </c>
      <c r="J19" s="34"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45" t="n"/>
      <c r="L19" s="35" t="inlineStr">
        <is>
          <t>Cardiovascular Drug Overdose</t>
        </is>
      </c>
      <c r="M19" s="35" t="inlineStr">
        <is>
          <t>Clinic</t>
        </is>
      </c>
      <c r="N19" s="34" t="inlineStr">
        <is>
          <t>High-dose insulin in CCB overdose</t>
        </is>
      </c>
    </row>
    <row r="20" ht="64.95" customHeight="1" s="49">
      <c r="A20" s="35" t="n">
        <v>18</v>
      </c>
      <c r="B20" s="34"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45" t="n"/>
      <c r="D20" s="34" t="inlineStr">
        <is>
          <t>เสี่ยงต่อการชักรุนแรงที่ไม่สามารถควบคุมได้และภาวะหัวใจเต้นผิดจังหวะจากการปลดปล่อยฤทธิ์ของ Cyclic Antidepressants (TCAs)</t>
        </is>
      </c>
      <c r="E20" s="34" t="inlineStr">
        <is>
          <t>Flumazenil ออกฤทธิ์เสริมพิษของ Amitriptyline ทำให้ความดันโลหิตสูงวิกฤต</t>
        </is>
      </c>
      <c r="F20" s="34" t="inlineStr">
        <is>
          <t>Flumazenil มีข้อห้ามใช้เด็ดขาดในผู้ป่วยที่ได้รับ Diazepam เกินขนาด</t>
        </is>
      </c>
      <c r="G20" s="34" t="inlineStr">
        <is>
          <t>Flumazenil จะทำให้เกิดพิษต่อตับเฉียบพลันจากปฏิกิริยาเสริมฤทธิ์ของยา</t>
        </is>
      </c>
      <c r="H20" s="34" t="inlineStr">
        <is>
          <t>Diazepam ขับออกทางไตหมดแล้ว การให้ Flumazenil จึงไม่มีประโยชน์</t>
        </is>
      </c>
      <c r="I20" s="35" t="n">
        <v>1</v>
      </c>
      <c r="J20" s="34"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45" t="n"/>
      <c r="L20" s="35" t="inlineStr">
        <is>
          <t>Sedative-Hypnotic Toxicity</t>
        </is>
      </c>
      <c r="M20" s="35" t="inlineStr">
        <is>
          <t>Clinic</t>
        </is>
      </c>
      <c r="N20" s="34" t="inlineStr">
        <is>
          <t>Flumazenil contraindications in mixed TCA overdose</t>
        </is>
      </c>
    </row>
    <row r="21" ht="64.95" customHeight="1" s="49">
      <c r="A21" s="35" t="n">
        <v>19</v>
      </c>
      <c r="B21" s="34"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และหยุดเลือดอย่างเร่งด่วนที่สุดตามแนวทางเวชปฏิบัติสากล</t>
        </is>
      </c>
      <c r="C21" s="45" t="n"/>
      <c r="D21" s="34" t="inlineStr">
        <is>
          <t>ให้ 4-Factor Prothrombin Complex Concentrate (4F-PCC) ทางหลอดเลือดดำทันที ร่วมกับ Vitamin K1 10 mg IV infusion ช้าๆ</t>
        </is>
      </c>
      <c r="E21" s="34" t="inlineStr">
        <is>
          <t>ให้ Vitamin K1 10 mg รับประทานเพียงอย่างเดียว</t>
        </is>
      </c>
      <c r="F21" s="34" t="inlineStr">
        <is>
          <t>ให้ Fresh Frozen Plasma (FFP) เพียงอย่างเดียวโดยไม่ต้องให้ Vitamin K1</t>
        </is>
      </c>
      <c r="G21" s="34" t="inlineStr">
        <is>
          <t>ฉีด Protamine sulfate 50 mg ทางหลอดเลือดดำทันที</t>
        </is>
      </c>
      <c r="H21" s="34" t="inlineStr">
        <is>
          <t>ให้ Idarucizumab 5 g ทางหลอดเลือดดำ</t>
        </is>
      </c>
      <c r="I21" s="35" t="n">
        <v>1</v>
      </c>
      <c r="J21" s="34"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45" t="n"/>
      <c r="L21" s="35" t="inlineStr">
        <is>
          <t>Anticoagulant Reversal</t>
        </is>
      </c>
      <c r="M21" s="35" t="inlineStr">
        <is>
          <t>Clinic</t>
        </is>
      </c>
      <c r="N21" s="34" t="inlineStr">
        <is>
          <t>Warfarin reversal in major bleeding (4F-PCC + Vit K1)</t>
        </is>
      </c>
    </row>
    <row r="22" ht="64.95" customHeight="1" s="49">
      <c r="A22" s="35" t="n">
        <v>20</v>
      </c>
      <c r="B22" s="34"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45" t="n"/>
      <c r="D22" s="34" t="inlineStr">
        <is>
          <t>Dabigatran คู่กับ Idarucizumab</t>
        </is>
      </c>
      <c r="E22" s="34" t="inlineStr">
        <is>
          <t>Rivaroxaban คู่กับ Protamine sulfate</t>
        </is>
      </c>
      <c r="F22" s="34" t="inlineStr">
        <is>
          <t>Apixaban คู่กับ Deferoxamine</t>
        </is>
      </c>
      <c r="G22" s="34" t="inlineStr">
        <is>
          <t>Enoxaparin คู่กับ Vitamin K1</t>
        </is>
      </c>
      <c r="H22" s="34" t="inlineStr">
        <is>
          <t>Warfarin คู่กับ Flumazenil</t>
        </is>
      </c>
      <c r="I22" s="35" t="n">
        <v>1</v>
      </c>
      <c r="J22" s="34"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45" t="n"/>
      <c r="L22" s="35" t="inlineStr">
        <is>
          <t>Anticoagulant Reversal</t>
        </is>
      </c>
      <c r="M22" s="35" t="inlineStr">
        <is>
          <t>Clinic</t>
        </is>
      </c>
      <c r="N22" s="34" t="inlineStr">
        <is>
          <t>DOACs Specific Antidotes</t>
        </is>
      </c>
    </row>
    <row r="23" ht="64.95" customHeight="1" s="49">
      <c r="A23" s="35" t="n">
        <v>21</v>
      </c>
      <c r="B23" s="34"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45" t="n"/>
      <c r="D23" s="34" t="inlineStr">
        <is>
          <t>งูเห่า (Cobra) หรือ งูจงอาง (King cobra) หรือ งูสามเหลี่ยม (Banded krait)</t>
        </is>
      </c>
      <c r="E23" s="34" t="inlineStr">
        <is>
          <t>งูกะปะ (Malayan pit viper)</t>
        </is>
      </c>
      <c r="F23" s="34" t="inlineStr">
        <is>
          <t>งูเขียวหางไหม้ (Green pit viper)</t>
        </is>
      </c>
      <c r="G23" s="34" t="inlineStr">
        <is>
          <t>งูแมวเซา (Russell's viper)</t>
        </is>
      </c>
      <c r="H23" s="34" t="inlineStr">
        <is>
          <t>งูเหลือม (Reticulated python)</t>
        </is>
      </c>
      <c r="I23" s="35" t="n">
        <v>1</v>
      </c>
      <c r="J23" s="34"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45" t="n"/>
      <c r="L23" s="35" t="inlineStr">
        <is>
          <t>Snake Envenomation</t>
        </is>
      </c>
      <c r="M23" s="35" t="inlineStr">
        <is>
          <t>Clinic</t>
        </is>
      </c>
      <c r="N23" s="34" t="inlineStr">
        <is>
          <t>Neurotoxic snake envenomation in Thailand</t>
        </is>
      </c>
    </row>
    <row r="24" ht="64.95" customHeight="1" s="49">
      <c r="A24" s="35" t="n">
        <v>22</v>
      </c>
      <c r="B24" s="34"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45" t="n"/>
      <c r="D24" s="34" t="inlineStr">
        <is>
          <t>ผล 20WBCT ไม่แข็งตัว (Systemic hematotoxicity) หรือมีอาการบวมลามเกินกว่า 1 ข้อต่อใหญ่ภายในเวลาอันรวดเร็ว</t>
        </is>
      </c>
      <c r="E24" s="34" t="inlineStr">
        <is>
          <t>ให้เฉพาะเมื่อมีเลือดออกในอวัยวะภายใน เช่น เลือดออกในสมอง เท่านั้น</t>
        </is>
      </c>
      <c r="F24" s="34" t="inlineStr">
        <is>
          <t>ฉีดเซรุ่มเข้าที่แผลที่ถูกกัดโดยตรงเพื่อสลายพิษเฉพาะที่</t>
        </is>
      </c>
      <c r="G24" s="34" t="inlineStr">
        <is>
          <t>ต้องทำ Intradermal skin test ก่อนให้เซรุ่มทุกครั้ง หากผลบวกห้ามให้เซรุ่มเด็ดขาด</t>
        </is>
      </c>
      <c r="H24" s="34" t="inlineStr">
        <is>
          <t>ให้เซรุ่มต้านพิษงูระบบประสาทร่วมด้วยเสมอเพื่อป้องกันอาการกลืนลำบาก</t>
        </is>
      </c>
      <c r="I24" s="35" t="n">
        <v>1</v>
      </c>
      <c r="J24" s="34"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45" t="n"/>
      <c r="L24" s="35" t="inlineStr">
        <is>
          <t>Snake Envenomation</t>
        </is>
      </c>
      <c r="M24" s="35" t="inlineStr">
        <is>
          <t>Clinic</t>
        </is>
      </c>
      <c r="N24" s="34" t="inlineStr">
        <is>
          <t>Antivenom indications and administration</t>
        </is>
      </c>
    </row>
    <row r="25" ht="64.95" customHeight="1" s="49">
      <c r="A25" s="35" t="n">
        <v>23</v>
      </c>
      <c r="B25" s="34"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45" t="n"/>
      <c r="D25" s="34" t="inlineStr">
        <is>
          <t>Pyridoxine (Vitamin B6) IV</t>
        </is>
      </c>
      <c r="E25" s="34" t="inlineStr">
        <is>
          <t>Thiamine (Vitamin B1) IV</t>
        </is>
      </c>
      <c r="F25" s="34" t="inlineStr">
        <is>
          <t>Folic acid IV</t>
        </is>
      </c>
      <c r="G25" s="34" t="inlineStr">
        <is>
          <t>Calcium gluconate IV</t>
        </is>
      </c>
      <c r="H25" s="34" t="inlineStr">
        <is>
          <t>Sodium bicarbonate IV</t>
        </is>
      </c>
      <c r="I25" s="35" t="n">
        <v>1</v>
      </c>
      <c r="J25" s="34"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45" t="n"/>
      <c r="L25" s="35" t="inlineStr">
        <is>
          <t>Antituberculosis Drug Overdose</t>
        </is>
      </c>
      <c r="M25" s="35" t="inlineStr">
        <is>
          <t>Clinic</t>
        </is>
      </c>
      <c r="N25" s="34" t="inlineStr">
        <is>
          <t>Isoniazid toxicity &amp; Pyridoxine gram-for-gram</t>
        </is>
      </c>
    </row>
    <row r="26" ht="64.95" customHeight="1" s="49">
      <c r="A26" s="35" t="n">
        <v>24</v>
      </c>
      <c r="B26" s="34"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45" t="n"/>
      <c r="D26" s="34" t="inlineStr">
        <is>
          <t>ให้ออกซิเจนความเข้มข้น 100% ผ่าน Non-rebreather mask ทันที และพิจารณาส่งรับการบำบัดด้วย Hyperbaric Oxygen Therapy (HBOT)</t>
        </is>
      </c>
      <c r="E26" s="34" t="inlineStr">
        <is>
          <t>ให้ถอดหน้ากากออกซิเจนออกได้เนื่องจากค่า SpO2 ปกติ 98%</t>
        </is>
      </c>
      <c r="F26" s="34" t="inlineStr">
        <is>
          <t>ฉีด Methylene blue ทางหลอดเลือดดำทันที</t>
        </is>
      </c>
      <c r="G26" s="34" t="inlineStr">
        <is>
          <t>ให้ Sodium thiosulfate ทางหลอดเลือดดำ</t>
        </is>
      </c>
      <c r="H26" s="34" t="inlineStr">
        <is>
          <t>ให้การรักษาแบบประคับประคองโดยสูดอากาศปกติ (Room air) เนื่องจาก CO สลายตัวได้เอง</t>
        </is>
      </c>
      <c r="I26" s="35" t="n">
        <v>1</v>
      </c>
      <c r="J26" s="34"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45" t="n"/>
      <c r="L26" s="35" t="inlineStr">
        <is>
          <t>Inhalation Toxicology</t>
        </is>
      </c>
      <c r="M26" s="35" t="inlineStr">
        <is>
          <t>Clinic</t>
        </is>
      </c>
      <c r="N26" s="34" t="inlineStr">
        <is>
          <t>Carbon monoxide poisoning &amp; Pulse oximeter pitfall</t>
        </is>
      </c>
    </row>
    <row r="27" ht="64.95" customHeight="1" s="49">
      <c r="A27" s="35" t="n">
        <v>25</v>
      </c>
      <c r="B27" s="34"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45" t="n"/>
      <c r="D27" s="34" t="inlineStr">
        <is>
          <t>Methylene blue — มีข้อห้ามใช้ในผู้ป่วย G6PD deficiency</t>
        </is>
      </c>
      <c r="E27" s="34" t="inlineStr">
        <is>
          <t>N-acetylcysteine — มีข้อห้ามใช้ในผู้ป่วยตับวาย</t>
        </is>
      </c>
      <c r="F27" s="34" t="inlineStr">
        <is>
          <t>Deferoxamine — มีข้อห้ามใช้ในผู้ป่วยโรคไต</t>
        </is>
      </c>
      <c r="G27" s="34" t="inlineStr">
        <is>
          <t>Atropine — มีข้อห้ามใช้ในผู้ป่วยโรคต้อหิน</t>
        </is>
      </c>
      <c r="H27" s="34" t="inlineStr">
        <is>
          <t>Sodium thiosulfate — มีข้อห้ามใช้ในผู้ป่วยแพ้อาหารทะเล</t>
        </is>
      </c>
      <c r="I27" s="35" t="n">
        <v>1</v>
      </c>
      <c r="J27" s="34"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45" t="n"/>
      <c r="L27" s="35" t="inlineStr">
        <is>
          <t>Methemoglobinemia</t>
        </is>
      </c>
      <c r="M27" s="35" t="inlineStr">
        <is>
          <t>Clinic</t>
        </is>
      </c>
      <c r="N27" s="34" t="inlineStr">
        <is>
          <t>Methylene blue &amp; G6PD contraindication</t>
        </is>
      </c>
    </row>
    <row r="28" ht="64.95" customHeight="1" s="49">
      <c r="A28" s="35" t="n">
        <v>26</v>
      </c>
      <c r="B28" s="34"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45" t="n"/>
      <c r="D28" s="34" t="inlineStr">
        <is>
          <t>Octreotide</t>
        </is>
      </c>
      <c r="E28" s="34" t="inlineStr">
        <is>
          <t>Glucagon</t>
        </is>
      </c>
      <c r="F28" s="34" t="inlineStr">
        <is>
          <t>Hydrocortisone</t>
        </is>
      </c>
      <c r="G28" s="34" t="inlineStr">
        <is>
          <t>Diazoxide เดี่ยวๆ แบบพ่นจมูก</t>
        </is>
      </c>
      <c r="H28" s="34" t="inlineStr">
        <is>
          <t>Metformin</t>
        </is>
      </c>
      <c r="I28" s="35" t="n">
        <v>1</v>
      </c>
      <c r="J28" s="34"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45" t="n"/>
      <c r="L28" s="35" t="inlineStr">
        <is>
          <t>Oral Hypoglycemic Overdose</t>
        </is>
      </c>
      <c r="M28" s="35" t="inlineStr">
        <is>
          <t>Clinic</t>
        </is>
      </c>
      <c r="N28" s="34" t="inlineStr">
        <is>
          <t>Sulfonylurea-induced hypoglycemia &amp; Octreotide</t>
        </is>
      </c>
    </row>
    <row r="29" ht="64.95" customHeight="1" s="49">
      <c r="A29" s="35" t="n">
        <v>27</v>
      </c>
      <c r="B29" s="34"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45" t="n"/>
      <c r="D29" s="34" t="inlineStr">
        <is>
          <t>Leucovorin (Folinic acid) สำหรับ Rescue และใช้ Glucarpidase (Voraxaze) ในการสลาย Methotrexate</t>
        </is>
      </c>
      <c r="E29" s="34" t="inlineStr">
        <is>
          <t>Folic acid สำหรับ Rescue และใช้ Urate oxidase ในการสลาย</t>
        </is>
      </c>
      <c r="F29" s="34" t="inlineStr">
        <is>
          <t>N-acetylcysteine สำหรับ Rescue และใช้ Rasburicase ในการสลาย</t>
        </is>
      </c>
      <c r="G29" s="34" t="inlineStr">
        <is>
          <t>Thiamine สำหรับ Rescue และใช้ Deferoxamine ในการสลาย</t>
        </is>
      </c>
      <c r="H29" s="34" t="inlineStr">
        <is>
          <t>Pyridoxine สำหรับ Rescue และใช้ Pegloticase ในการสลาย</t>
        </is>
      </c>
      <c r="I29" s="35" t="n">
        <v>1</v>
      </c>
      <c r="J29" s="34"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45" t="n"/>
      <c r="L29" s="35" t="inlineStr">
        <is>
          <t>Oncology Antidotes</t>
        </is>
      </c>
      <c r="M29" s="35" t="inlineStr">
        <is>
          <t>Clinic</t>
        </is>
      </c>
      <c r="N29" s="34" t="inlineStr">
        <is>
          <t>Leucovorin rescue and Glucarpidase in MTX toxicity</t>
        </is>
      </c>
    </row>
    <row r="30" ht="64.95" customHeight="1" s="49">
      <c r="A30" s="35" t="n">
        <v>28</v>
      </c>
      <c r="B30" s="34"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45" t="n"/>
      <c r="D30" s="34" t="inlineStr">
        <is>
          <t>การทำ Urine alkalinization ด้วย Sodium bicarbonate ทางหลอดเลือดดำเพื่อรักษาระดับ pH ของปัสสาวะให้อยู่ที่ 7.5-8.5 (Ion trapping)</t>
        </is>
      </c>
      <c r="E30" s="34" t="inlineStr">
        <is>
          <t>การให้ Ammonium chloride เพื่อทำปัสสาวะให้เป็นกรดเร่งการขับยา</t>
        </is>
      </c>
      <c r="F30" s="34" t="inlineStr">
        <is>
          <t>การให้สารน้ำ Isotonic saline เพียงอย่างเดียวโดยไม่ต้องปรับความเป็นกรดด่าง</t>
        </is>
      </c>
      <c r="G30" s="34" t="inlineStr">
        <is>
          <t>การให้ Furosemide ขนาดสูงเพื่อเร่งการขับปัสสาวะ (Forced diuresis)</t>
        </is>
      </c>
      <c r="H30" s="34" t="inlineStr">
        <is>
          <t>การฉีด N-acetylcysteine เพื่อจับกับ Salicylate</t>
        </is>
      </c>
      <c r="I30" s="35" t="n">
        <v>1</v>
      </c>
      <c r="J30" s="34"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45" t="n"/>
      <c r="L30" s="35" t="inlineStr">
        <is>
          <t>Salicylate Toxicity</t>
        </is>
      </c>
      <c r="M30" s="35" t="inlineStr">
        <is>
          <t>Clinic</t>
        </is>
      </c>
      <c r="N30" s="34" t="inlineStr">
        <is>
          <t>Aspirin toxicity &amp; Urine alkalinization (Ion trapping)</t>
        </is>
      </c>
    </row>
    <row r="31" ht="64.95" customHeight="1" s="49">
      <c r="A31" s="35" t="n">
        <v>29</v>
      </c>
      <c r="B31" s="34"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45" t="n"/>
      <c r="D31" s="34" t="inlineStr">
        <is>
          <t>Dexrazoxane (Totect / Savene)</t>
        </is>
      </c>
      <c r="E31" s="34" t="inlineStr">
        <is>
          <t>Hyaluronidase</t>
        </is>
      </c>
      <c r="F31" s="34" t="inlineStr">
        <is>
          <t>Sodium thiosulfate</t>
        </is>
      </c>
      <c r="G31" s="34" t="inlineStr">
        <is>
          <t>Dimercaprol</t>
        </is>
      </c>
      <c r="H31" s="34" t="inlineStr">
        <is>
          <t>Phentolamine</t>
        </is>
      </c>
      <c r="I31" s="35" t="n">
        <v>1</v>
      </c>
      <c r="J31" s="34"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45" t="n"/>
      <c r="L31" s="35" t="inlineStr">
        <is>
          <t>Chemotherapy Extravasation</t>
        </is>
      </c>
      <c r="M31" s="35" t="inlineStr">
        <is>
          <t>Clinic</t>
        </is>
      </c>
      <c r="N31" s="34" t="inlineStr">
        <is>
          <t>Anthracycline extravasation antidote (Dexrazoxane)</t>
        </is>
      </c>
    </row>
    <row r="32" ht="64.95" customHeight="1" s="49">
      <c r="A32" s="35" t="n">
        <v>30</v>
      </c>
      <c r="B32" s="34"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45" t="n"/>
      <c r="D32" s="34" t="inlineStr">
        <is>
          <t>Cyproheptadine</t>
        </is>
      </c>
      <c r="E32" s="34" t="inlineStr">
        <is>
          <t>Bromocriptine</t>
        </is>
      </c>
      <c r="F32" s="34" t="inlineStr">
        <is>
          <t>Dantrolene</t>
        </is>
      </c>
      <c r="G32" s="34" t="inlineStr">
        <is>
          <t>Flumazenil</t>
        </is>
      </c>
      <c r="H32" s="34" t="inlineStr">
        <is>
          <t>Naloxone</t>
        </is>
      </c>
      <c r="I32" s="35" t="n">
        <v>1</v>
      </c>
      <c r="J32" s="34"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45" t="n"/>
      <c r="L32" s="35" t="inlineStr">
        <is>
          <t>Serotonin Syndrome</t>
        </is>
      </c>
      <c r="M32" s="35" t="inlineStr">
        <is>
          <t>Clinic</t>
        </is>
      </c>
      <c r="N32" s="34" t="inlineStr">
        <is>
          <t>Hunter Criteria &amp; Cyproheptadine</t>
        </is>
      </c>
    </row>
    <row r="33" ht="64.95" customHeight="1" s="49">
      <c r="A33" s="35" t="n">
        <v>31</v>
      </c>
      <c r="B33" s="34"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45" t="n"/>
      <c r="D33" s="34" t="inlineStr">
        <is>
          <t>หยุดยา Warfarin ชั่วคราว 1-2 ครั้ง ให้รับประทาน Oral Vitamin K1 ขนาดต่ำ 1-2.5 mg และตรวจติดตามค่า INR อย่างใกล้ชิด</t>
        </is>
      </c>
      <c r="E33" s="34" t="inlineStr">
        <is>
          <t>ฉีด Vitamin K1 10 mg ทางหลอดเลือดดำทันที</t>
        </is>
      </c>
      <c r="F33" s="34" t="inlineStr">
        <is>
          <t>ให้ 4-Factor Prothrombin Complex Concentrate (PCC) ทันที</t>
        </is>
      </c>
      <c r="G33" s="34" t="inlineStr">
        <is>
          <t>ให้ Fresh Frozen Plasma (FFP) 2 ยูนิต</t>
        </is>
      </c>
      <c r="H33" s="34" t="inlineStr">
        <is>
          <t>รับประทานยา Warfarin ในขนาดเดิมต่อไปโดยไม่ต้องปรับยาเนื่องจากไม่มีอาการเลือดออก</t>
        </is>
      </c>
      <c r="I33" s="35" t="n">
        <v>1</v>
      </c>
      <c r="J33" s="34"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45" t="n"/>
      <c r="L33" s="35" t="inlineStr">
        <is>
          <t>Anticoagulant Reversal</t>
        </is>
      </c>
      <c r="M33" s="35" t="inlineStr">
        <is>
          <t>Clinic</t>
        </is>
      </c>
      <c r="N33" s="34" t="inlineStr">
        <is>
          <t>Asymptomatic high INR management</t>
        </is>
      </c>
    </row>
    <row r="34" ht="64.95" customHeight="1" s="49">
      <c r="A34" s="35" t="n">
        <v>32</v>
      </c>
      <c r="B34" s="34"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45" t="n"/>
      <c r="D34" s="34" t="inlineStr">
        <is>
          <t>Calcium oxalate crystals เกิดจากสารพิษ Ethylene glycol</t>
        </is>
      </c>
      <c r="E34" s="34" t="inlineStr">
        <is>
          <t>Hippuric acid crystals เกิดจากสารพิษ Toluene</t>
        </is>
      </c>
      <c r="F34" s="34" t="inlineStr">
        <is>
          <t>Uric acid crystals เกิดจากสารพิษ Allopurinol</t>
        </is>
      </c>
      <c r="G34" s="34" t="inlineStr">
        <is>
          <t>Struvite crystals เกิดจากการติดเชื้อ Proteus mirabilis</t>
        </is>
      </c>
      <c r="H34" s="34" t="inlineStr">
        <is>
          <t>Cysteine crystals เกิดจากภาวะ Cystinuria</t>
        </is>
      </c>
      <c r="I34" s="35" t="n">
        <v>1</v>
      </c>
      <c r="J34" s="34"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45" t="n"/>
      <c r="L34" s="35" t="inlineStr">
        <is>
          <t>Toxic Alcohol</t>
        </is>
      </c>
      <c r="M34" s="35" t="inlineStr">
        <is>
          <t>Clinic</t>
        </is>
      </c>
      <c r="N34" s="34" t="inlineStr">
        <is>
          <t>Calcium oxalate crystals in Ethylene glycol poisoning</t>
        </is>
      </c>
    </row>
    <row r="35" ht="64.95" customHeight="1" s="49">
      <c r="A35" s="35" t="n">
        <v>33</v>
      </c>
      <c r="B35" s="34"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45" t="n"/>
      <c r="D35" s="34" t="inlineStr">
        <is>
          <t>20% Intravenous Lipid Emulsion (Intralipid)</t>
        </is>
      </c>
      <c r="E35" s="34" t="inlineStr">
        <is>
          <t>Sodium bicarbonate</t>
        </is>
      </c>
      <c r="F35" s="34" t="inlineStr">
        <is>
          <t>Calcium chloride</t>
        </is>
      </c>
      <c r="G35" s="34" t="inlineStr">
        <is>
          <t>Flumazenil</t>
        </is>
      </c>
      <c r="H35" s="34" t="inlineStr">
        <is>
          <t>Methylene blue</t>
        </is>
      </c>
      <c r="I35" s="35" t="n">
        <v>1</v>
      </c>
      <c r="J35" s="34"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ตามแนวทางของสมาคมวิสัญญีแพทย์สากล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45" t="n"/>
      <c r="L35" s="35" t="inlineStr">
        <is>
          <t>Local Anesthetic Toxicity</t>
        </is>
      </c>
      <c r="M35" s="35" t="inlineStr">
        <is>
          <t>Clinic</t>
        </is>
      </c>
      <c r="N35" s="34" t="inlineStr">
        <is>
          <t>LAST &amp; 20% Lipid Emulsion</t>
        </is>
      </c>
    </row>
    <row r="36" ht="64.95" customHeight="1" s="49">
      <c r="A36" s="35" t="n">
        <v>34</v>
      </c>
      <c r="B36" s="34"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45" t="n"/>
      <c r="D36" s="34" t="inlineStr">
        <is>
          <t>Sodium bicarbonate (NaHCO3) 8.4% IV push</t>
        </is>
      </c>
      <c r="E36" s="34" t="inlineStr">
        <is>
          <t>Amiodarone IV infusion</t>
        </is>
      </c>
      <c r="F36" s="34" t="inlineStr">
        <is>
          <t>Physostigmine IV</t>
        </is>
      </c>
      <c r="G36" s="34" t="inlineStr">
        <is>
          <t>Phenytoin IV infusion</t>
        </is>
      </c>
      <c r="H36" s="34" t="inlineStr">
        <is>
          <t>Procainamide IV</t>
        </is>
      </c>
      <c r="I36" s="35" t="n">
        <v>1</v>
      </c>
      <c r="J36" s="34"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45" t="n"/>
      <c r="L36" s="35" t="inlineStr">
        <is>
          <t>Antidepressant Toxicity</t>
        </is>
      </c>
      <c r="M36" s="35" t="inlineStr">
        <is>
          <t>Clinic</t>
        </is>
      </c>
      <c r="N36" s="34" t="inlineStr">
        <is>
          <t>TCA toxicity &amp; Sodium bicarbonate (QRS narrowing)</t>
        </is>
      </c>
    </row>
    <row r="37" ht="64.95" customHeight="1" s="49">
      <c r="A37" s="35" t="n">
        <v>35</v>
      </c>
      <c r="B37" s="34"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45" t="n"/>
      <c r="D37" s="34" t="inlineStr">
        <is>
          <t>L-carnitine (Levocarnitine)</t>
        </is>
      </c>
      <c r="E37" s="34" t="inlineStr">
        <is>
          <t>N-acetylcysteine</t>
        </is>
      </c>
      <c r="F37" s="34" t="inlineStr">
        <is>
          <t>Lactulose ร่วมกับ Neomycin เท่านั้น</t>
        </is>
      </c>
      <c r="G37" s="34" t="inlineStr">
        <is>
          <t>Thiamine</t>
        </is>
      </c>
      <c r="H37" s="34" t="inlineStr">
        <is>
          <t>Pyridoxine</t>
        </is>
      </c>
      <c r="I37" s="35" t="n">
        <v>1</v>
      </c>
      <c r="J37" s="34"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45" t="n"/>
      <c r="L37" s="35" t="inlineStr">
        <is>
          <t>Antiepileptic Drug Overdose</t>
        </is>
      </c>
      <c r="M37" s="35" t="inlineStr">
        <is>
          <t>Clinic</t>
        </is>
      </c>
      <c r="N37" s="34" t="inlineStr">
        <is>
          <t>Valproate-induced hyperammonemia &amp; L-carnitine</t>
        </is>
      </c>
    </row>
    <row r="38" ht="64.95" customHeight="1" s="49">
      <c r="A38" s="35" t="n">
        <v>36</v>
      </c>
      <c r="B38" s="34"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45" t="n"/>
      <c r="D38" s="34" t="inlineStr">
        <is>
          <t>การทำให้อาเจียน, การล้างกระเพาะอาหาร (Gastric lavage), การให้สารสะเทินกรด (Neutralization ด้วยด่าง), และการให้ Activated charcoal</t>
        </is>
      </c>
      <c r="E38" s="34" t="inlineStr">
        <is>
          <t>การให้ผู้ป่วยงดน้ำและอาหาร (NPO) ทางปาก</t>
        </is>
      </c>
      <c r="F38" s="34" t="inlineStr">
        <is>
          <t>การให้สารน้ำทางหลอดเลือดดำและยาแก้ปวดอย่างเหมาะสม</t>
        </is>
      </c>
      <c r="G38" s="34" t="inlineStr">
        <is>
          <t>การปรึกษาแพทย์ศัลยกรรมหรือทางเดินอาหารเพื่อส่องกล้อง Esophagogastroduodenoscopy (EGD) ภายใน 24-48 ชั่วโมง</t>
        </is>
      </c>
      <c r="H38" s="34" t="inlineStr">
        <is>
          <t>การตรวจประเมินทางเดินหายใจอย่างใกล้ชิด</t>
        </is>
      </c>
      <c r="I38" s="35" t="n">
        <v>1</v>
      </c>
      <c r="J38" s="34"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45" t="n"/>
      <c r="L38" s="35" t="inlineStr">
        <is>
          <t>Corrosive / Caustic Ingestion</t>
        </is>
      </c>
      <c r="M38" s="35" t="inlineStr">
        <is>
          <t>Clinic</t>
        </is>
      </c>
      <c r="N38" s="34" t="inlineStr">
        <is>
          <t>Contraindications in caustic ingestion</t>
        </is>
      </c>
    </row>
    <row r="39" ht="64.95" customHeight="1" s="49">
      <c r="A39" s="35" t="n">
        <v>37</v>
      </c>
      <c r="B39" s="34"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45" t="n"/>
      <c r="D39" s="34" t="inlineStr">
        <is>
          <t>Physostigmine</t>
        </is>
      </c>
      <c r="E39" s="34" t="inlineStr">
        <is>
          <t>Neostigmine</t>
        </is>
      </c>
      <c r="F39" s="34" t="inlineStr">
        <is>
          <t>Pyridostigmine</t>
        </is>
      </c>
      <c r="G39" s="34" t="inlineStr">
        <is>
          <t>Atropine</t>
        </is>
      </c>
      <c r="H39" s="34" t="inlineStr">
        <is>
          <t>Pralidoxime</t>
        </is>
      </c>
      <c r="I39" s="35" t="n">
        <v>1</v>
      </c>
      <c r="J39" s="34"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45" t="n"/>
      <c r="L39" s="35" t="inlineStr">
        <is>
          <t>Plant Toxicology</t>
        </is>
      </c>
      <c r="M39" s="35" t="inlineStr">
        <is>
          <t>Clinic</t>
        </is>
      </c>
      <c r="N39" s="34" t="inlineStr">
        <is>
          <t>Anticholinergic toxidrome &amp; Physostigmine</t>
        </is>
      </c>
    </row>
    <row r="40" ht="64.95" customHeight="1" s="49">
      <c r="A40" s="35" t="n">
        <v>38</v>
      </c>
      <c r="B40" s="34"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45" t="n"/>
      <c r="D40" s="34" t="inlineStr">
        <is>
          <t>Hydrogen sulfide (H2S) — รักษาด้วย Sodium nitrite หรือ Amyl nitrite (ห้ามให้ Sodium thiosulfate)</t>
        </is>
      </c>
      <c r="E40" s="34" t="inlineStr">
        <is>
          <t>Methane — รักษาด้วย ออกซิเจน 100%</t>
        </is>
      </c>
      <c r="F40" s="34" t="inlineStr">
        <is>
          <t>Carbon monoxide — รักษาด้วย Methylene blue</t>
        </is>
      </c>
      <c r="G40" s="34" t="inlineStr">
        <is>
          <t>Ammonia — รักษาด้วย Sodium bicarbonate</t>
        </is>
      </c>
      <c r="H40" s="34" t="inlineStr">
        <is>
          <t>Chlorine — รักษาด้วย N-acetylcysteine</t>
        </is>
      </c>
      <c r="I40" s="35" t="n">
        <v>1</v>
      </c>
      <c r="J40" s="34"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45" t="n"/>
      <c r="L40" s="35" t="inlineStr">
        <is>
          <t>Inhalation Toxicology</t>
        </is>
      </c>
      <c r="M40" s="35" t="inlineStr">
        <is>
          <t>Clinic</t>
        </is>
      </c>
      <c r="N40" s="34" t="inlineStr">
        <is>
          <t>Hydrogen sulfide poisoning &amp; Nitrites</t>
        </is>
      </c>
    </row>
    <row r="41" ht="64.95" customHeight="1" s="49">
      <c r="A41" s="35" t="n">
        <v>39</v>
      </c>
      <c r="B41" s="34"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45" t="n"/>
      <c r="D41" s="34" t="inlineStr">
        <is>
          <t>ผู้ลักลอบกลืนห่อยาเสพติดเข้าสู่ร่างกาย (Body packers) หรือการกลืนยาเม็ดชนิดออกฤทธิ์เนิ่นปริมาณมาก (Sustained-release drugs เช่น Verapamil SR)</t>
        </is>
      </c>
      <c r="E41" s="34" t="inlineStr">
        <is>
          <t>การรับประทานยานอนหลับ Diazepam ชนิดน้ำ</t>
        </is>
      </c>
      <c r="F41" s="34" t="inlineStr">
        <is>
          <t>การกลืนสารกัดกร่อนกรดกำมะถันรุนแรง</t>
        </is>
      </c>
      <c r="G41" s="34" t="inlineStr">
        <is>
          <t>ผู้ป่วยที่มีภาวะลำไส้อุดตัน (Bowel obstruction) หรือลำไส้ทะลุ</t>
        </is>
      </c>
      <c r="H41" s="34" t="inlineStr">
        <is>
          <t>การรับประทานยาพาราเซตามอลชนิดเม็ดธรรมดาภายใน 1 ชั่วโมง</t>
        </is>
      </c>
      <c r="I41" s="35" t="n">
        <v>1</v>
      </c>
      <c r="J41" s="34"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45" t="n"/>
      <c r="L41" s="35" t="inlineStr">
        <is>
          <t>Gastrointestinal Decontamination</t>
        </is>
      </c>
      <c r="M41" s="35" t="inlineStr">
        <is>
          <t>Product</t>
        </is>
      </c>
      <c r="N41" s="34" t="inlineStr">
        <is>
          <t>Whole bowel irrigation indications &amp; contraindications</t>
        </is>
      </c>
    </row>
    <row r="42" ht="64.95" customHeight="1" s="49">
      <c r="A42" s="35" t="n">
        <v>40</v>
      </c>
      <c r="B42" s="34"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45" t="n"/>
      <c r="D42" s="34" t="inlineStr">
        <is>
          <t>โลหะหนัก (Iron, Lead, Lithium), แอลกอฮอล์ (Ethanol, Methanol), กรดแก่-ด่างแก่, และเกลือแร่โพแทสเซียม</t>
        </is>
      </c>
      <c r="E42" s="34" t="inlineStr">
        <is>
          <t>Paracetamol, Carbamazepine, Theophylline, Phenobarbital</t>
        </is>
      </c>
      <c r="F42" s="34" t="inlineStr">
        <is>
          <t>Dapsone, Quinine, Digoxin, Amitriptyline</t>
        </is>
      </c>
      <c r="G42" s="34" t="inlineStr">
        <is>
          <t>Aspirin, Propranolol, Phenytoin, Diazepam</t>
        </is>
      </c>
      <c r="H42" s="34" t="inlineStr">
        <is>
          <t>Chlorpheniramine, Dextromethorphan, Tramadol</t>
        </is>
      </c>
      <c r="I42" s="35" t="n">
        <v>1</v>
      </c>
      <c r="J42" s="34"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45" t="n"/>
      <c r="L42" s="35" t="inlineStr">
        <is>
          <t>Gastrointestinal Decontamination</t>
        </is>
      </c>
      <c r="M42" s="35" t="inlineStr">
        <is>
          <t>Product</t>
        </is>
      </c>
      <c r="N42" s="34" t="inlineStr">
        <is>
          <t>Substances NOT absorbed by Activated Charcoal (PHAILS mnemonic)</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21.6" customHeight="1" s="49">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49">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49">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49">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49">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49">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49">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49">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49">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49">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49">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49">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49">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49">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49">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49">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Vitamin D ไม่ถูกต้องตามหลักการ Analytical Chemistry สำหรับวิธีทดสอบนี้
• ข้อ ค. (Vitamin E): Vitamin E ไม่ถูกต้องตามหลักการ Analytical Chemistry สำหรับวิธีทดสอบนี้
• ข้อ ง. (Vitamin K): Vitamin K ไม่ถูกต้องตามหลักการ Analytical Chemistry สำหรับวิธีทดสอบนี้
• ข้อ จ. (Vitamin B): Vitamin B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49">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49">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49">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49">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49">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49">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49">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49">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49">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49">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49">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49">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49">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49">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49">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49">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49">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49">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49">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49">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49">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49">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49">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49">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49">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49">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49">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49">
      <c r="A46" s="2" t="n">
        <v>44</v>
      </c>
      <c r="B46" s="2" t="inlineStr">
        <is>
          <t>การวิเคราะห์ FeSO4 ด้วยสารละลาย potassium permanganate (KMnO4) ใช้วิธีวิเคราะห์ใด</t>
        </is>
      </c>
      <c r="C46" s="2" t="n"/>
      <c r="D46" s="2" t="inlineStr">
        <is>
          <t>Acid-base titration</t>
        </is>
      </c>
      <c r="E46" s="2" t="inlineStr">
        <is>
          <t>Non-aqueous acid-base titration</t>
        </is>
      </c>
      <c r="F46" s="2" t="inlineStr">
        <is>
          <t>Oxidation-reduction titration (Redox titration)</t>
        </is>
      </c>
      <c r="G46" s="2" t="inlineStr">
        <is>
          <t>Complexometric titration</t>
        </is>
      </c>
      <c r="H46" s="2" t="inlineStr">
        <is>
          <t>Precipitation titration</t>
        </is>
      </c>
      <c r="I46" s="2" t="n">
        <v>3</v>
      </c>
      <c r="J46" s="2"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49">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ht="409.6" customHeight="1" s="49">
      <c r="A48" s="35" t="n">
        <v>46</v>
      </c>
      <c r="B48" s="34"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35" t="n"/>
      <c r="D48" s="34" t="inlineStr">
        <is>
          <t>Direct titration</t>
        </is>
      </c>
      <c r="E48" s="34" t="inlineStr">
        <is>
          <t>Residual titration</t>
        </is>
      </c>
      <c r="F48" s="34" t="inlineStr">
        <is>
          <t>Complexometric titration</t>
        </is>
      </c>
      <c r="G48" s="34" t="inlineStr">
        <is>
          <t>Precipitation titration</t>
        </is>
      </c>
      <c r="H48" s="34" t="n"/>
      <c r="I48" s="35" t="n">
        <v>1</v>
      </c>
      <c r="J48" s="34"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35" t="n"/>
      <c r="L48" s="34" t="inlineStr">
        <is>
          <t>Titrimetric Analysis</t>
        </is>
      </c>
      <c r="M48" s="35" t="inlineStr">
        <is>
          <t>Product</t>
        </is>
      </c>
      <c r="N48" s="34" t="inlineStr">
        <is>
          <t>ข้อสอบจริง Product ปี 2566 ข้อ 1</t>
        </is>
      </c>
      <c r="O48" s="35" t="inlineStr">
        <is>
          <t>ข้อสอบจริง</t>
        </is>
      </c>
      <c r="P48" s="35" t="inlineStr">
        <is>
          <t>ปี 2566</t>
        </is>
      </c>
    </row>
    <row r="49" ht="409.6" customHeight="1" s="49">
      <c r="A49" s="35" t="n">
        <v>47</v>
      </c>
      <c r="B49" s="34" t="inlineStr">
        <is>
          <t>(ปี 2566, Day 2 ข้อ 88\) (เรื่อง: วิธี Assay KCl) ให้ Assay ใน Monograph ของ KCl มา (ไตเตรทด้วย silver nitrate, eosin Y indicator)</t>
        </is>
      </c>
      <c r="C49" s="35" t="n"/>
      <c r="D49" s="34" t="inlineStr">
        <is>
          <t>Acid-base titration</t>
        </is>
      </c>
      <c r="E49" s="34" t="inlineStr">
        <is>
          <t>Precipitation titration</t>
        </is>
      </c>
      <c r="F49" s="34" t="inlineStr">
        <is>
          <t>Complexometric titration</t>
        </is>
      </c>
      <c r="G49" s="34" t="inlineStr">
        <is>
          <t>Redox titration</t>
        </is>
      </c>
      <c r="H49" s="34" t="n"/>
      <c r="I49" s="35" t="n">
        <v>1</v>
      </c>
      <c r="J49" s="34"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35" t="n"/>
      <c r="L49" s="34" t="inlineStr">
        <is>
          <t>Titrimetric Analysis</t>
        </is>
      </c>
      <c r="M49" s="35" t="inlineStr">
        <is>
          <t>Product</t>
        </is>
      </c>
      <c r="N49" s="34" t="inlineStr">
        <is>
          <t>ข้อสอบจริง Product ปี 2566 ข้อ 34</t>
        </is>
      </c>
      <c r="O49" s="35" t="inlineStr">
        <is>
          <t>ข้อสอบจริง</t>
        </is>
      </c>
      <c r="P49" s="35" t="inlineStr">
        <is>
          <t>ปี 2566</t>
        </is>
      </c>
    </row>
    <row r="50" ht="409.6" customHeight="1" s="49">
      <c r="A50" s="35" t="n">
        <v>48</v>
      </c>
      <c r="B50" s="34" t="inlineStr">
        <is>
          <t>สารอะไรออกฤทธิ์ต้าน oxidation ในยาตา</t>
        </is>
      </c>
      <c r="C50" s="35" t="n"/>
      <c r="D50" s="34" t="inlineStr">
        <is>
          <t>perborate</t>
        </is>
      </c>
      <c r="E50" s="34" t="inlineStr">
        <is>
          <t>BKA</t>
        </is>
      </c>
      <c r="F50" s="34" t="inlineStr">
        <is>
          <t>EDTA</t>
        </is>
      </c>
      <c r="G50" s="34" t="inlineStr">
        <is>
          <t>camphor RH</t>
        </is>
      </c>
      <c r="H50" s="34" t="inlineStr">
        <is>
          <t>PEG Part อื่นๆ</t>
        </is>
      </c>
      <c r="I50" s="35" t="n">
        <v>1</v>
      </c>
      <c r="J50" s="34"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35" t="n"/>
      <c r="L50" s="34" t="inlineStr">
        <is>
          <t>Titrimetric Analysis</t>
        </is>
      </c>
      <c r="M50" s="35" t="inlineStr">
        <is>
          <t>Product</t>
        </is>
      </c>
      <c r="N50" s="34" t="inlineStr">
        <is>
          <t>ข้อสอบจริง Product ปี 2565 ข้อ 73</t>
        </is>
      </c>
      <c r="O50" s="35" t="inlineStr">
        <is>
          <t>ข้อสอบจริง</t>
        </is>
      </c>
      <c r="P50" s="35" t="inlineStr">
        <is>
          <t>ปี 2565</t>
        </is>
      </c>
    </row>
    <row r="51" ht="409.6" customHeight="1" s="49">
      <c r="A51" s="35" t="n">
        <v>49</v>
      </c>
      <c r="B51" s="34" t="inlineStr">
        <is>
          <t>ให้สูตรตำรับ ทำ rifampicin suspension จาก rifampicin capsule ข้อใดทำหน้าที่เป็น co-solvent</t>
        </is>
      </c>
      <c r="C51" s="35" t="n"/>
      <c r="D51" s="34" t="inlineStr">
        <is>
          <t>Glycerin, PEG, ascorbic acid</t>
        </is>
      </c>
      <c r="E51" s="34" t="inlineStr">
        <is>
          <t>Glycerin, PEG, sorbitol solution</t>
        </is>
      </c>
      <c r="F51" s="34" t="inlineStr">
        <is>
          <t>PEG, ascorbic acid, Saccharin</t>
        </is>
      </c>
      <c r="G51" s="34" t="inlineStr">
        <is>
          <t>Ascorbic acid, sorbitol solution, EDTA</t>
        </is>
      </c>
      <c r="H51" s="34" t="inlineStr">
        <is>
          <t>Ascorbic acid. EDTA. Saccharin</t>
        </is>
      </c>
      <c r="I51" s="35" t="n">
        <v>1</v>
      </c>
      <c r="J51" s="34"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35" t="n"/>
      <c r="L51" s="34" t="inlineStr">
        <is>
          <t>Titrimetric Analysis</t>
        </is>
      </c>
      <c r="M51" s="35" t="inlineStr">
        <is>
          <t>Product</t>
        </is>
      </c>
      <c r="N51" s="34" t="inlineStr">
        <is>
          <t>ข้อสอบจริง Product ปี 2565 ข้อ 54</t>
        </is>
      </c>
      <c r="O51" s="35" t="inlineStr">
        <is>
          <t>ข้อสอบจริง</t>
        </is>
      </c>
      <c r="P51" s="35" t="inlineStr">
        <is>
          <t>ปี 2565</t>
        </is>
      </c>
    </row>
    <row r="52" ht="409.6" customHeight="1" s="49">
      <c r="A52" s="35" t="n">
        <v>50</v>
      </c>
      <c r="B52" s="34"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35" t="n"/>
      <c r="D52" s="34" t="inlineStr">
        <is>
          <t>Direct titration ต้อง ไตเตรต Cl⁻ กับ AgNO₃ โดยตรง (เช่น วิธี Mohr)</t>
        </is>
      </c>
      <c r="E52" s="34" t="inlineStr">
        <is>
          <t>Indirect titration  เป็นการหาสารโดยอ้อม แต่ไม่ได้จำเพาะว่าต้องเติมสารเกินแล้วไตเตรตย้อน</t>
        </is>
      </c>
      <c r="F52" s="34" t="inlineStr">
        <is>
          <t>Back titration</t>
        </is>
      </c>
      <c r="G52" s="34" t="inlineStr">
        <is>
          <t>Differentiating titration  ไม่ใช่ชื่อวิธีมาตรฐานในกรณีนี้</t>
        </is>
      </c>
      <c r="H52" s="34" t="inlineStr">
        <is>
          <t>Redox titration  ไม่ใช่ปฏิกิริยารีดอกซ์ แต่เป็นปฏิกิริยาการเกิดตะกอน (precipitation)</t>
        </is>
      </c>
      <c r="I52" s="35" t="n">
        <v>1</v>
      </c>
      <c r="J52" s="34"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35" t="n"/>
      <c r="L52" s="34" t="inlineStr">
        <is>
          <t>Titrimetric Analysis</t>
        </is>
      </c>
      <c r="M52" s="35" t="inlineStr">
        <is>
          <t>Product</t>
        </is>
      </c>
      <c r="N52" s="34" t="inlineStr">
        <is>
          <t>ข้อสอบจริง Product ปี 2564 ข้อ 4</t>
        </is>
      </c>
      <c r="O52" s="35" t="inlineStr">
        <is>
          <t>ข้อสอบจริง</t>
        </is>
      </c>
      <c r="P52" s="35" t="inlineStr">
        <is>
          <t>ปี 2564</t>
        </is>
      </c>
    </row>
    <row r="53" ht="409.6" customHeight="1" s="49">
      <c r="A53" s="35" t="n">
        <v>51</v>
      </c>
      <c r="B53" s="34" t="inlineStr">
        <is>
          <t>สารใดทําให้ตํารับยาตาอยู่ในตาได้นานขึ้น</t>
        </is>
      </c>
      <c r="C53" s="35" t="n"/>
      <c r="D53" s="34" t="inlineStr">
        <is>
          <t>Benzalkonium chloride  เป็นสารกันเสีย (preservative)</t>
        </is>
      </c>
      <c r="E53" s="34" t="inlineStr">
        <is>
          <t>Hypromellose</t>
        </is>
      </c>
      <c r="F53" s="34" t="inlineStr">
        <is>
          <t>EDTA  เป็นสารจับโลหะ (chelating agent) ช่วยเพิ่มประสิทธิภาพสารกันเสีย</t>
        </is>
      </c>
      <c r="G53" s="34" t="inlineStr">
        <is>
          <t>NaCl  ปรับความเป็นไอโซโทนิก (isotonicity)</t>
        </is>
      </c>
      <c r="H53" s="34" t="inlineStr">
        <is>
          <t>Sodium phosphate  ใช้เป็นสารบัฟเฟอร์ ควบคุมค่า pH</t>
        </is>
      </c>
      <c r="I53" s="35" t="n">
        <v>1</v>
      </c>
      <c r="J53" s="34"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35" t="n"/>
      <c r="L53" s="34" t="inlineStr">
        <is>
          <t>Titrimetric Analysis</t>
        </is>
      </c>
      <c r="M53" s="35" t="inlineStr">
        <is>
          <t>Product</t>
        </is>
      </c>
      <c r="N53" s="34" t="inlineStr">
        <is>
          <t>ข้อสอบจริง Product ปี 2564 ข้อ 6</t>
        </is>
      </c>
      <c r="O53" s="35" t="inlineStr">
        <is>
          <t>ข้อสอบจริง</t>
        </is>
      </c>
      <c r="P53" s="35" t="inlineStr">
        <is>
          <t>ปี 2564</t>
        </is>
      </c>
    </row>
    <row r="54" ht="409.6" customHeight="1" s="49">
      <c r="A54" s="35" t="n">
        <v>52</v>
      </c>
      <c r="B54" s="34"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35" t="n"/>
      <c r="D54" s="34" t="inlineStr">
        <is>
          <t>Aqueous acid-base  ไม่ใช่ปฏิกิริยากรด-เบส</t>
        </is>
      </c>
      <c r="E54" s="34" t="inlineStr">
        <is>
          <t>Non-aqueous acid-base  ไม่ใช่การไตเตรตในตัวทำละลายที่ไม่ใช่น้ำ</t>
        </is>
      </c>
      <c r="F54" s="34" t="inlineStr">
        <is>
          <t>Precipitation  ไม่มีการเกิดตะกอน</t>
        </is>
      </c>
      <c r="G54" s="34" t="inlineStr">
        <is>
          <t>Complexation  แม้ orthophenanthroline จะเกิดสารเชิงซ้อนกับ Fe²⁺ แต่หลักการวิเคราะห์คือปฏิกิริยารีดอกซ์</t>
        </is>
      </c>
      <c r="H54" s="34" t="inlineStr">
        <is>
          <t>Redox</t>
        </is>
      </c>
      <c r="I54" s="35" t="n">
        <v>1</v>
      </c>
      <c r="J54" s="34"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35" t="n"/>
      <c r="L54" s="34" t="inlineStr">
        <is>
          <t>Titrimetric Analysis</t>
        </is>
      </c>
      <c r="M54" s="35" t="inlineStr">
        <is>
          <t>Product</t>
        </is>
      </c>
      <c r="N54" s="34" t="inlineStr">
        <is>
          <t>ข้อสอบจริง Product ปี 2564 ข้อ 11</t>
        </is>
      </c>
      <c r="O54" s="35" t="inlineStr">
        <is>
          <t>ข้อสอบจริง</t>
        </is>
      </c>
      <c r="P54" s="35" t="inlineStr">
        <is>
          <t>ปี 2564</t>
        </is>
      </c>
    </row>
    <row r="55" ht="409.6" customHeight="1" s="49">
      <c r="A55" s="35" t="n">
        <v>53</v>
      </c>
      <c r="B55" s="34" t="inlineStr">
        <is>
          <t>จากสูตร nasal spray สารช่วยทางเภสัชกรรมในข้อใดช่วยทําให้ไม่รู้สึกระคายเคืองเวลาใช้ยาพ่นจมูก</t>
        </is>
      </c>
      <c r="C55" s="35" t="n"/>
      <c r="D55" s="34" t="inlineStr">
        <is>
          <t>Carboxymethyl cellulose (CMC)  เพิ่มความหนืด (Viscosity enhancer)</t>
        </is>
      </c>
      <c r="E55" s="34" t="inlineStr">
        <is>
          <t>Dextrose anhydrous</t>
        </is>
      </c>
      <c r="F55" s="34" t="inlineStr">
        <is>
          <t>Disodium edetate (EDTA)  เป็น Chelating agent</t>
        </is>
      </c>
      <c r="G55" s="34" t="inlineStr">
        <is>
          <t>Hydrochloric acid  ใช้ปรับ pH</t>
        </is>
      </c>
      <c r="H55" s="34" t="inlineStr">
        <is>
          <t>Polysorbate 80 เป็น Surfactant/solubilizer</t>
        </is>
      </c>
      <c r="I55" s="35" t="n">
        <v>1</v>
      </c>
      <c r="J55" s="34"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35" t="n"/>
      <c r="L55" s="34" t="inlineStr">
        <is>
          <t>Titrimetric Analysis</t>
        </is>
      </c>
      <c r="M55" s="35" t="inlineStr">
        <is>
          <t>Product</t>
        </is>
      </c>
      <c r="N55" s="34" t="inlineStr">
        <is>
          <t>ข้อสอบจริง Product ปี 2564 ข้อ 31</t>
        </is>
      </c>
      <c r="O55" s="35" t="inlineStr">
        <is>
          <t>ข้อสอบจริง</t>
        </is>
      </c>
      <c r="P55" s="35" t="inlineStr">
        <is>
          <t>ปี 2564</t>
        </is>
      </c>
    </row>
    <row r="56" ht="409.6" customHeight="1" s="49">
      <c r="A56" s="35" t="n">
        <v>54</v>
      </c>
      <c r="B56" s="34"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35" t="n"/>
      <c r="D56" s="34" t="inlineStr">
        <is>
          <t>Organic impurities ตรวจสารเจือปนอินทรีย์ ไม่เกี่ยวกับการคำนวณ on dried basis</t>
        </is>
      </c>
      <c r="E56" s="34" t="inlineStr">
        <is>
          <t>Loss on drying</t>
        </is>
      </c>
      <c r="F56" s="34" t="inlineStr">
        <is>
          <t>Uniformity of dosage units  ใช้กับผลิตภัณฑ์สำเร็จรูป ไม่ใช่วัตถุดิบ</t>
        </is>
      </c>
      <c r="G56" s="34" t="inlineStr">
        <is>
          <t>Water determination  ใช้วัดน้ำโดยตรง (เช่น Karl Fischer) แต่เมื่อ monograph ระบุ on dried basis โดยทั่วไปจะอ้างอิง Loss on Drying</t>
        </is>
      </c>
      <c r="H56" s="34" t="inlineStr">
        <is>
          <t>Dissolution  ใช้กับยาเม็ดหรือแคปซูลสำเร็จรูป PLE_CC1_2564_All_Key.pdf</t>
        </is>
      </c>
      <c r="I56" s="35" t="n">
        <v>1</v>
      </c>
      <c r="J56" s="34"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35" t="n"/>
      <c r="L56" s="34" t="inlineStr">
        <is>
          <t>Titrimetric Analysis</t>
        </is>
      </c>
      <c r="M56" s="35" t="inlineStr">
        <is>
          <t>Product</t>
        </is>
      </c>
      <c r="N56" s="34" t="inlineStr">
        <is>
          <t>ข้อสอบจริง Product ปี 2564 ข้อ 32</t>
        </is>
      </c>
      <c r="O56" s="35" t="inlineStr">
        <is>
          <t>ข้อสอบจริง</t>
        </is>
      </c>
      <c r="P56" s="35" t="inlineStr">
        <is>
          <t>ปี 2564</t>
        </is>
      </c>
    </row>
    <row r="57" ht="409.6" customHeight="1" s="49">
      <c r="A57" s="35" t="n">
        <v>55</v>
      </c>
      <c r="B57" s="34" t="inlineStr">
        <is>
          <t>Aluminium and magnesium suspension ใช้การวิเคราะห์แบบใด (ให้ Assay มา)</t>
        </is>
      </c>
      <c r="C57" s="35" t="n"/>
      <c r="D57" s="34" t="inlineStr">
        <is>
          <t>acid base titration</t>
        </is>
      </c>
      <c r="E57" s="34" t="inlineStr">
        <is>
          <t>complexation direct titration</t>
        </is>
      </c>
      <c r="F57" s="34" t="inlineStr">
        <is>
          <t>Complexation back titration</t>
        </is>
      </c>
      <c r="G57" s="34" t="inlineStr">
        <is>
          <t>Redox back</t>
        </is>
      </c>
      <c r="H57" s="34" t="inlineStr">
        <is>
          <t>Redox direct</t>
        </is>
      </c>
      <c r="I57" s="35" t="n">
        <v>1</v>
      </c>
      <c r="J57" s="34"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35" t="n"/>
      <c r="L57" s="34" t="inlineStr">
        <is>
          <t>Titrimetric Analysis</t>
        </is>
      </c>
      <c r="M57" s="35" t="inlineStr">
        <is>
          <t>Product</t>
        </is>
      </c>
      <c r="N57" s="34" t="inlineStr">
        <is>
          <t>ข้อสอบจริง Product ปี 2564 ข้อ 52</t>
        </is>
      </c>
      <c r="O57" s="35" t="inlineStr">
        <is>
          <t>ข้อสอบจริง</t>
        </is>
      </c>
      <c r="P57" s="35" t="inlineStr">
        <is>
          <t>ปี 2564</t>
        </is>
      </c>
    </row>
    <row r="58" ht="409.6" customHeight="1" s="49">
      <c r="A58" s="35" t="n">
        <v>56</v>
      </c>
      <c r="B58" s="34"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35" t="inlineStr">
        <is>
          <t>[แนบรูป: ข้อสอบ Product ปี 2564 รหัสรูปภาพ image80]</t>
        </is>
      </c>
      <c r="D58" s="34" t="inlineStr">
        <is>
          <t>วิธี Direct titration มี Sodium Hydroxide เป็น Titrant</t>
        </is>
      </c>
      <c r="E58" s="34" t="inlineStr">
        <is>
          <t>วิธี Direct titration มี Sulfuric acid เป็น Titrant</t>
        </is>
      </c>
      <c r="F58" s="34" t="inlineStr">
        <is>
          <t>วิธี Indirect titration มี Sodium Hydroxide เป็น Titrant</t>
        </is>
      </c>
      <c r="G58" s="34" t="inlineStr">
        <is>
          <t>วิธี Indirect titration มี Sulfuric acid เป็น Titrant</t>
        </is>
      </c>
      <c r="H58" s="34" t="inlineStr">
        <is>
          <t>วิธี Indirect titration มี Sulfuric acid และ Sodium Hydroxide เป็น Titrant</t>
        </is>
      </c>
      <c r="I58" s="35" t="n">
        <v>1</v>
      </c>
      <c r="J58" s="34"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35" t="n"/>
      <c r="L58" s="34" t="inlineStr">
        <is>
          <t>Titrimetric Analysis</t>
        </is>
      </c>
      <c r="M58" s="35" t="inlineStr">
        <is>
          <t>Product</t>
        </is>
      </c>
      <c r="N58" s="34" t="inlineStr">
        <is>
          <t>ข้อสอบจริง Product ปี 2564 ข้อ 69</t>
        </is>
      </c>
      <c r="O58" s="35" t="inlineStr">
        <is>
          <t>ข้อสอบจริง</t>
        </is>
      </c>
      <c r="P58" s="35" t="inlineStr">
        <is>
          <t>ปี 2564</t>
        </is>
      </c>
    </row>
    <row r="59" ht="409.6" customHeight="1" s="49">
      <c r="A59" s="35" t="n">
        <v>57</v>
      </c>
      <c r="B59" s="34" t="inlineStr">
        <is>
          <t>1 ml 0.1 N perchloric acid = ... mg salbutamol sulfate (MW 576.70)</t>
        </is>
      </c>
      <c r="C59" s="35" t="inlineStr">
        <is>
          <t>[แนบรูป: ข้อสอบ Product ปี 2564 รหัสรูปภาพ image81]</t>
        </is>
      </c>
      <c r="D59" s="34" t="inlineStr">
        <is>
          <t>71</t>
        </is>
      </c>
      <c r="E59" s="34" t="inlineStr">
        <is>
          <t>118</t>
        </is>
      </c>
      <c r="F59" s="34" t="inlineStr">
        <is>
          <t>287.35</t>
        </is>
      </c>
      <c r="G59" s="34" t="inlineStr">
        <is>
          <t>576.7</t>
        </is>
      </c>
      <c r="H59" s="34" t="inlineStr">
        <is>
          <t>57.67</t>
        </is>
      </c>
      <c r="I59" s="35" t="n">
        <v>1</v>
      </c>
      <c r="J59" s="34"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35" t="n"/>
      <c r="L59" s="34" t="inlineStr">
        <is>
          <t>Titrimetric Analysis</t>
        </is>
      </c>
      <c r="M59" s="35" t="inlineStr">
        <is>
          <t>Product</t>
        </is>
      </c>
      <c r="N59" s="34" t="inlineStr">
        <is>
          <t>ข้อสอบจริง Product ปี 2564 ข้อ 79</t>
        </is>
      </c>
      <c r="O59" s="35" t="inlineStr">
        <is>
          <t>ข้อสอบจริง</t>
        </is>
      </c>
      <c r="P59" s="35" t="inlineStr">
        <is>
          <t>ปี 2564</t>
        </is>
      </c>
    </row>
    <row r="60" ht="409.6" customHeight="1" s="49">
      <c r="A60" s="35" t="n">
        <v>58</v>
      </c>
      <c r="B60" s="34"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35" t="n"/>
      <c r="D60" s="34" t="inlineStr">
        <is>
          <t>Acid-base aqueous titration</t>
        </is>
      </c>
      <c r="E60" s="34" t="inlineStr">
        <is>
          <t>Acid base non aqueous titration</t>
        </is>
      </c>
      <c r="F60" s="34" t="inlineStr">
        <is>
          <t>Complexometric titration</t>
        </is>
      </c>
      <c r="G60" s="34" t="inlineStr">
        <is>
          <t>Precipitation titration</t>
        </is>
      </c>
      <c r="H60" s="34" t="inlineStr">
        <is>
          <t>Back titration</t>
        </is>
      </c>
      <c r="I60" s="35" t="n">
        <v>1</v>
      </c>
      <c r="J60" s="34"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35" t="n"/>
      <c r="L60" s="34" t="inlineStr">
        <is>
          <t>Titrimetric Analysis</t>
        </is>
      </c>
      <c r="M60" s="35" t="inlineStr">
        <is>
          <t>Product</t>
        </is>
      </c>
      <c r="N60" s="34" t="inlineStr">
        <is>
          <t>ข้อสอบจริง Product ปี 2564 ข้อ 85</t>
        </is>
      </c>
      <c r="O60" s="35" t="inlineStr">
        <is>
          <t>ข้อสอบจริง</t>
        </is>
      </c>
      <c r="P60" s="35" t="inlineStr">
        <is>
          <t>ปี 2564</t>
        </is>
      </c>
    </row>
    <row r="61" ht="409.6" customHeight="1" s="49">
      <c r="A61" s="35" t="n">
        <v>59</v>
      </c>
      <c r="B61" s="34"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35" t="n"/>
      <c r="D61" s="34" t="inlineStr">
        <is>
          <t>Acid-base titration</t>
        </is>
      </c>
      <c r="E61" s="34" t="inlineStr">
        <is>
          <t>Non aqueous</t>
        </is>
      </c>
      <c r="F61" s="34" t="inlineStr">
        <is>
          <t>Precipitater</t>
        </is>
      </c>
      <c r="G61" s="34" t="inlineStr">
        <is>
          <t>Complexation</t>
        </is>
      </c>
      <c r="H61" s="34" t="inlineStr">
        <is>
          <t>Residue</t>
        </is>
      </c>
      <c r="I61" s="35" t="n">
        <v>1</v>
      </c>
      <c r="J61" s="34"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35" t="n"/>
      <c r="L61" s="34" t="inlineStr">
        <is>
          <t>Titrimetric Analysis</t>
        </is>
      </c>
      <c r="M61" s="35" t="inlineStr">
        <is>
          <t>Product</t>
        </is>
      </c>
      <c r="N61" s="34" t="inlineStr">
        <is>
          <t>ข้อสอบจริง Product ปี 2564 ข้อ 91</t>
        </is>
      </c>
      <c r="O61" s="35" t="inlineStr">
        <is>
          <t>ข้อสอบจริง</t>
        </is>
      </c>
      <c r="P61" s="35" t="inlineStr">
        <is>
          <t>ปี 2564</t>
        </is>
      </c>
    </row>
    <row r="62" ht="409.6" customHeight="1" s="49">
      <c r="A62" s="35" t="n">
        <v>60</v>
      </c>
      <c r="B62" s="34" t="inlineStr">
        <is>
          <t>ส่วนประกอบกับหน้าที่ของสารเคลือบฟิล์มของ ferrous sulfate</t>
        </is>
      </c>
      <c r="C62" s="35" t="n"/>
      <c r="D62" s="34" t="inlineStr">
        <is>
          <t>Non aqueous titrate</t>
        </is>
      </c>
      <c r="E62" s="34" t="inlineStr">
        <is>
          <t>Aqueous titrate</t>
        </is>
      </c>
      <c r="F62" s="34" t="inlineStr">
        <is>
          <t>Redox titrate</t>
        </is>
      </c>
      <c r="G62" s="34" t="inlineStr">
        <is>
          <t>Complexometric titrate</t>
        </is>
      </c>
      <c r="H62" s="34" t="inlineStr">
        <is>
          <t>Precipitation titrate</t>
        </is>
      </c>
      <c r="I62" s="35" t="n">
        <v>1</v>
      </c>
      <c r="J62" s="34"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35" t="n"/>
      <c r="L62" s="34" t="inlineStr">
        <is>
          <t>Titrimetric Analysis</t>
        </is>
      </c>
      <c r="M62" s="35" t="inlineStr">
        <is>
          <t>Product</t>
        </is>
      </c>
      <c r="N62" s="34" t="inlineStr">
        <is>
          <t>ข้อสอบจริง Product ปี 2564 ข้อ 112</t>
        </is>
      </c>
      <c r="O62" s="35" t="inlineStr">
        <is>
          <t>ข้อสอบจริง</t>
        </is>
      </c>
      <c r="P62" s="35" t="inlineStr">
        <is>
          <t>ปี 2564</t>
        </is>
      </c>
    </row>
    <row r="63" ht="409.6" customHeight="1" s="49">
      <c r="A63" s="35" t="n">
        <v>61</v>
      </c>
      <c r="B63" s="34" t="inlineStr">
        <is>
          <t>จากสูตรตำรับ benzoyl peroxide emulgel: carbopol 940, benzoyl peroxide, olive oil, PEG, MP+PP, disodium EDTA, PW, BHT ยาไม่คงตัวที่ pH \&gt; 4.5 ตำรับขุ่นจะปรับตำรับอย่างไรให้ใส</t>
        </is>
      </c>
      <c r="C63" s="35" t="n"/>
      <c r="D63" s="34" t="inlineStr">
        <is>
          <t>เพิ่ม NaOH ❌ ปรับ pH ให้ carbopol เกิดเจล แต่ไม่แก้ความขุ่น และ pH สูงทำให้ benzoyl peroxide ไม่คงตัว</t>
        </is>
      </c>
      <c r="E63" s="34" t="inlineStr">
        <is>
          <t>เติม Tween 20 ✅ เป็น surfactant ช่วย solubilize และเพิ่มความใส</t>
        </is>
      </c>
      <c r="F63" s="34" t="inlineStr">
        <is>
          <t>เติม Span 60 ❌ เป็น lipophilic surfactant เหมาะกับ W/O ไม่ช่วยให้ใส</t>
        </is>
      </c>
      <c r="G63" s="34" t="inlineStr">
        <is>
          <t>ลด phase oil ❌ อาจช่วยลดความขุ่น แต่เปลี่ยนสูตรและไม่ใช่วิธีหลัก</t>
        </is>
      </c>
      <c r="H63" s="34" t="inlineStr">
        <is>
          <t>เพิ่ม BHT ❌ เป็น antioxidant ป้องกัน oxidation ไม่เกี่ยวกับความใส</t>
        </is>
      </c>
      <c r="I63" s="35" t="n">
        <v>1</v>
      </c>
      <c r="J63" s="34"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35" t="n"/>
      <c r="L63" s="34" t="inlineStr">
        <is>
          <t>Titrimetric Analysis</t>
        </is>
      </c>
      <c r="M63" s="35" t="inlineStr">
        <is>
          <t>Product</t>
        </is>
      </c>
      <c r="N63" s="34" t="inlineStr">
        <is>
          <t>ข้อสอบจริง Product ปี 2564 ข้อ 125</t>
        </is>
      </c>
      <c r="O63" s="35" t="inlineStr">
        <is>
          <t>ข้อสอบจริง</t>
        </is>
      </c>
      <c r="P63" s="35" t="inlineStr">
        <is>
          <t>ปี 2564</t>
        </is>
      </c>
    </row>
    <row r="64" ht="409.6" customHeight="1" s="49">
      <c r="A64" s="35" t="n">
        <v>62</v>
      </c>
      <c r="B64" s="34" t="inlineStr">
        <is>
          <t>Emulsifying agent ในตำรับข้างต้นคืออะไร</t>
        </is>
      </c>
      <c r="C64" s="35" t="n"/>
      <c r="D64" s="34" t="inlineStr">
        <is>
          <t>NaOH ❌ ปรับ pH / neutralize carbopol</t>
        </is>
      </c>
      <c r="E64" s="34" t="inlineStr">
        <is>
          <t>Sodium oleate ✅ Emulsifier (soap-type surfactant)</t>
        </is>
      </c>
      <c r="F64" s="34" t="inlineStr">
        <is>
          <t>EDTA ❌ Chelating agent จับโลหะ ช่วยเพิ่มความคงตัว</t>
        </is>
      </c>
      <c r="G64" s="34" t="inlineStr">
        <is>
          <t>Olive oil ❌ Oil phase / emollient</t>
        </is>
      </c>
      <c r="H64" s="34" t="inlineStr">
        <is>
          <t>Carbopol ❌ Gelling agent เพิ่มความหนืด</t>
        </is>
      </c>
      <c r="I64" s="35" t="n">
        <v>1</v>
      </c>
      <c r="J64" s="34"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35" t="n"/>
      <c r="L64" s="34" t="inlineStr">
        <is>
          <t>Titrimetric Analysis</t>
        </is>
      </c>
      <c r="M64" s="35" t="inlineStr">
        <is>
          <t>Product</t>
        </is>
      </c>
      <c r="N64" s="34" t="inlineStr">
        <is>
          <t>ข้อสอบจริง Product ปี 2564 ข้อ 126</t>
        </is>
      </c>
      <c r="O64" s="35" t="inlineStr">
        <is>
          <t>ข้อสอบจริง</t>
        </is>
      </c>
      <c r="P64" s="35" t="inlineStr">
        <is>
          <t>ปี 2564</t>
        </is>
      </c>
    </row>
    <row r="65" ht="409.6" customHeight="1" s="49">
      <c r="A65" s="35" t="n">
        <v>63</v>
      </c>
      <c r="B65" s="34"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35" t="n"/>
      <c r="D65" s="34" t="inlineStr">
        <is>
          <t>Acid-base titration</t>
        </is>
      </c>
      <c r="E65" s="34" t="inlineStr">
        <is>
          <t>Non-aqueous acid-base titration</t>
        </is>
      </c>
      <c r="F65" s="34" t="inlineStr">
        <is>
          <t>Oxidation-reaction titration</t>
        </is>
      </c>
      <c r="G65" s="34" t="inlineStr">
        <is>
          <t>Complexometric titration</t>
        </is>
      </c>
      <c r="H65" s="34" t="inlineStr">
        <is>
          <t>Precipitation titration</t>
        </is>
      </c>
      <c r="I65" s="35" t="n">
        <v>1</v>
      </c>
      <c r="J65" s="34"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35" t="n"/>
      <c r="L65" s="34" t="inlineStr">
        <is>
          <t>Titrimetric Analysis</t>
        </is>
      </c>
      <c r="M65" s="35" t="inlineStr">
        <is>
          <t>Product</t>
        </is>
      </c>
      <c r="N65" s="34" t="inlineStr">
        <is>
          <t>ข้อสอบจริง Product ปี 2564 ข้อ 148</t>
        </is>
      </c>
      <c r="O65" s="35" t="inlineStr">
        <is>
          <t>ข้อสอบจริง</t>
        </is>
      </c>
      <c r="P65" s="35" t="inlineStr">
        <is>
          <t>ปี 2564</t>
        </is>
      </c>
    </row>
    <row r="66" ht="409.6" customHeight="1" s="49">
      <c r="A66" s="35" t="n">
        <v>64</v>
      </c>
      <c r="B66" s="34" t="inlineStr">
        <is>
          <t>สารใดช่วยในการป้องกันการเกิดปฏิกิริยาออกซิเดชันในยาหยอดตา</t>
        </is>
      </c>
      <c r="C66" s="35" t="n"/>
      <c r="D66" s="34" t="inlineStr">
        <is>
          <t>Perchlorates ❌ ไม่ใช้เป็นสารป้องกัน oxidation</t>
        </is>
      </c>
      <c r="E66" s="34" t="inlineStr">
        <is>
          <t>Cremophor RH ❌ เป็น solubilizer/surfactant</t>
        </is>
      </c>
      <c r="F66" s="34" t="inlineStr">
        <is>
          <t>Polyethylene glycol ❌ เป็น cosolvent/vehicle</t>
        </is>
      </c>
      <c r="G66" s="34" t="inlineStr">
        <is>
          <t>Benzalkonium chloride ❌ เป็น preservative</t>
        </is>
      </c>
      <c r="H66" s="34" t="inlineStr">
        <is>
          <t>EDTA ✅ Chelating agent ช่วยป้องกัน oxidation โดยจับโลหะ</t>
        </is>
      </c>
      <c r="I66" s="35" t="n">
        <v>1</v>
      </c>
      <c r="J66" s="34"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35" t="n"/>
      <c r="L66" s="34" t="inlineStr">
        <is>
          <t>Titrimetric Analysis</t>
        </is>
      </c>
      <c r="M66" s="35" t="inlineStr">
        <is>
          <t>Product</t>
        </is>
      </c>
      <c r="N66" s="34" t="inlineStr">
        <is>
          <t>ข้อสอบจริง Product ปี 2564 ข้อ 149</t>
        </is>
      </c>
      <c r="O66" s="35" t="inlineStr">
        <is>
          <t>ข้อสอบจริง</t>
        </is>
      </c>
      <c r="P66" s="35" t="inlineStr">
        <is>
          <t>ปี 2564</t>
        </is>
      </c>
    </row>
    <row r="67" ht="409.6" customHeight="1" s="49">
      <c r="A67" s="35" t="n">
        <v>65</v>
      </c>
      <c r="B67" s="34" t="inlineStr">
        <is>
          <t>จากการวิเคราะห์ NaCl ด้วย silver nitrate เป็นการวิเคราะห์แบบใด [แนบรูป: ข้อสอบ Product ปี 2564 รหัสรูปภาพ image90]</t>
        </is>
      </c>
      <c r="C67" s="35" t="inlineStr">
        <is>
          <t>[แนบรูป: ข้อสอบ Product ปี 2564 รหัสรูปภาพ image90]</t>
        </is>
      </c>
      <c r="D67" s="34" t="inlineStr">
        <is>
          <t>Karl fisher</t>
        </is>
      </c>
      <c r="E67" s="34" t="inlineStr">
        <is>
          <t>Redox titration</t>
        </is>
      </c>
      <c r="F67" s="34" t="inlineStr">
        <is>
          <t>Acid base titration</t>
        </is>
      </c>
      <c r="G67" s="34" t="inlineStr">
        <is>
          <t>Precipitation titration</t>
        </is>
      </c>
      <c r="H67" s="34" t="inlineStr">
        <is>
          <t>Complexometric titration</t>
        </is>
      </c>
      <c r="I67" s="35" t="n">
        <v>1</v>
      </c>
      <c r="J67" s="34"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35" t="n"/>
      <c r="L67" s="34" t="inlineStr">
        <is>
          <t>Titrimetric Analysis</t>
        </is>
      </c>
      <c r="M67" s="35" t="inlineStr">
        <is>
          <t>Product</t>
        </is>
      </c>
      <c r="N67" s="34" t="inlineStr">
        <is>
          <t>ข้อสอบจริง Product ปี 2564 ข้อ 154</t>
        </is>
      </c>
      <c r="O67" s="35" t="inlineStr">
        <is>
          <t>ข้อสอบจริง</t>
        </is>
      </c>
      <c r="P67" s="35" t="inlineStr">
        <is>
          <t>ปี 2564</t>
        </is>
      </c>
    </row>
    <row r="68" ht="409.6" customHeight="1" s="49">
      <c r="A68" s="35" t="n">
        <v>66</v>
      </c>
      <c r="B68" s="34"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35" t="n"/>
      <c r="D68" s="34" t="inlineStr">
        <is>
          <t>Acid-base titration</t>
        </is>
      </c>
      <c r="E68" s="34" t="inlineStr">
        <is>
          <t>Non-aqueous titration</t>
        </is>
      </c>
      <c r="F68" s="34" t="inlineStr">
        <is>
          <t>Precipitation titration</t>
        </is>
      </c>
      <c r="G68" s="34" t="inlineStr">
        <is>
          <t>Complexometric titration</t>
        </is>
      </c>
      <c r="H68" s="34" t="inlineStr">
        <is>
          <t>Redox titration</t>
        </is>
      </c>
      <c r="I68" s="35" t="n">
        <v>5</v>
      </c>
      <c r="J68" s="34"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35" t="n"/>
      <c r="L68" s="34" t="inlineStr">
        <is>
          <t>Titrimetric Analysis</t>
        </is>
      </c>
      <c r="M68" s="35" t="inlineStr">
        <is>
          <t>Product</t>
        </is>
      </c>
      <c r="N68" s="34" t="inlineStr">
        <is>
          <t>ข้อสอบจริง Product ปี 2563 ข้อ 1</t>
        </is>
      </c>
      <c r="O68" s="35" t="inlineStr">
        <is>
          <t>ข้อสอบจริง</t>
        </is>
      </c>
      <c r="P68" s="35" t="inlineStr">
        <is>
          <t>ปี 2563</t>
        </is>
      </c>
    </row>
    <row r="69" ht="409.6" customHeight="1" s="49">
      <c r="A69" s="35" t="n">
        <v>67</v>
      </c>
      <c r="B69" s="34"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35" t="n"/>
      <c r="D69" s="34" t="inlineStr">
        <is>
          <t>วิธี Direct titration มี Sodium Hydroxide เป็น Titrant</t>
        </is>
      </c>
      <c r="E69" s="34" t="inlineStr">
        <is>
          <t>วิธี Direct titration มี Sulfuric acid เป็น Titrant</t>
        </is>
      </c>
      <c r="F69" s="34" t="inlineStr">
        <is>
          <t>วิธี Indirect titration มี Sodium Hydroxide เป็น Titrant</t>
        </is>
      </c>
      <c r="G69" s="34" t="inlineStr">
        <is>
          <t>วิธี Indirect titration มี Sulfuric acid เป็น Titrant</t>
        </is>
      </c>
      <c r="H69" s="34" t="inlineStr">
        <is>
          <t>วิธี Indirect titration มี Sulfuric acid และ Sodium Hydroxide เป็น Titrant</t>
        </is>
      </c>
      <c r="I69" s="35" t="n">
        <v>4</v>
      </c>
      <c r="J69" s="34"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35" t="n"/>
      <c r="L69" s="34" t="inlineStr">
        <is>
          <t>Titrimetric Analysis</t>
        </is>
      </c>
      <c r="M69" s="35" t="inlineStr">
        <is>
          <t>Product</t>
        </is>
      </c>
      <c r="N69" s="34" t="inlineStr">
        <is>
          <t>ข้อสอบจริง Product ปี 2563 ข้อ 3</t>
        </is>
      </c>
      <c r="O69" s="35" t="inlineStr">
        <is>
          <t>ข้อสอบจริง</t>
        </is>
      </c>
      <c r="P69" s="35" t="inlineStr">
        <is>
          <t>ปี 2563</t>
        </is>
      </c>
    </row>
    <row r="70" ht="409.6" customHeight="1" s="49">
      <c r="A70" s="35" t="n">
        <v>68</v>
      </c>
      <c r="B70" s="34" t="inlineStr">
        <is>
          <t>1 ml 0.1 N perchloric acid = ... mg salbutamol sulfate (MW=576.70) ต้นฉบับ: Day 2 ข้อ 80</t>
        </is>
      </c>
      <c r="C70" s="35" t="n"/>
      <c r="D70" s="34" t="inlineStr">
        <is>
          <t>71</t>
        </is>
      </c>
      <c r="E70" s="34" t="inlineStr">
        <is>
          <t>118</t>
        </is>
      </c>
      <c r="F70" s="34" t="inlineStr">
        <is>
          <t>287.35</t>
        </is>
      </c>
      <c r="G70" s="34" t="inlineStr">
        <is>
          <t>576.7</t>
        </is>
      </c>
      <c r="H70" s="34" t="inlineStr">
        <is>
          <t>57.67</t>
        </is>
      </c>
      <c r="I70" s="35" t="n">
        <v>5</v>
      </c>
      <c r="J70" s="34"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35" t="n"/>
      <c r="L70" s="34" t="inlineStr">
        <is>
          <t>Titrimetric Analysis</t>
        </is>
      </c>
      <c r="M70" s="35" t="inlineStr">
        <is>
          <t>Product</t>
        </is>
      </c>
      <c r="N70" s="34" t="inlineStr">
        <is>
          <t>ข้อสอบจริง Product ปี 2563 ข้อ 5</t>
        </is>
      </c>
      <c r="O70" s="35" t="inlineStr">
        <is>
          <t>ข้อสอบจริง</t>
        </is>
      </c>
      <c r="P70" s="35" t="inlineStr">
        <is>
          <t>ปี 2563</t>
        </is>
      </c>
    </row>
    <row r="71" ht="409.6" customHeight="1" s="49">
      <c r="A71" s="35" t="n">
        <v>69</v>
      </c>
      <c r="B71" s="34"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35" t="n"/>
      <c r="D71" s="34" t="inlineStr">
        <is>
          <t>Acid-base aqueous titration</t>
        </is>
      </c>
      <c r="E71" s="34" t="inlineStr">
        <is>
          <t>Acid-base non-aqueous titration</t>
        </is>
      </c>
      <c r="F71" s="34" t="inlineStr">
        <is>
          <t>Complexometric titration</t>
        </is>
      </c>
      <c r="G71" s="34" t="inlineStr">
        <is>
          <t>Precipitation titration</t>
        </is>
      </c>
      <c r="H71" s="34" t="inlineStr">
        <is>
          <t>Back titration</t>
        </is>
      </c>
      <c r="I71" s="35" t="n">
        <v>5</v>
      </c>
      <c r="J71" s="34"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35" t="n"/>
      <c r="L71" s="34" t="inlineStr">
        <is>
          <t>Titrimetric Analysis</t>
        </is>
      </c>
      <c r="M71" s="35" t="inlineStr">
        <is>
          <t>Product</t>
        </is>
      </c>
      <c r="N71" s="34" t="inlineStr">
        <is>
          <t>ข้อสอบจริง Product ปี 2563 ข้อ 6</t>
        </is>
      </c>
      <c r="O71" s="35" t="inlineStr">
        <is>
          <t>ข้อสอบจริง</t>
        </is>
      </c>
      <c r="P71" s="35" t="inlineStr">
        <is>
          <t>ปี 2563</t>
        </is>
      </c>
    </row>
    <row r="72" ht="409.6" customHeight="1" s="49">
      <c r="A72" s="35" t="n">
        <v>70</v>
      </c>
      <c r="B72" s="34"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35" t="n"/>
      <c r="D72" s="34" t="inlineStr">
        <is>
          <t>Binder</t>
        </is>
      </c>
      <c r="E72" s="34" t="inlineStr">
        <is>
          <t>Lubricant</t>
        </is>
      </c>
      <c r="F72" s="34" t="inlineStr">
        <is>
          <t>Disintegrant</t>
        </is>
      </c>
      <c r="G72" s="34" t="inlineStr">
        <is>
          <t>Soluble diluents</t>
        </is>
      </c>
      <c r="H72" s="34" t="inlineStr">
        <is>
          <t>Sweetening agent |</t>
        </is>
      </c>
      <c r="I72" s="35" t="n">
        <v>1</v>
      </c>
      <c r="J72" s="34"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35" t="n"/>
      <c r="L72" s="34" t="inlineStr">
        <is>
          <t>Titrimetric Analysis</t>
        </is>
      </c>
      <c r="M72" s="35" t="inlineStr">
        <is>
          <t>Product</t>
        </is>
      </c>
      <c r="N72" s="34" t="inlineStr">
        <is>
          <t>ข้อสอบจริง Product ปี 2562 ข้อ 4</t>
        </is>
      </c>
      <c r="O72" s="35" t="inlineStr">
        <is>
          <t>ข้อสอบจริง</t>
        </is>
      </c>
      <c r="P72" s="35" t="inlineStr">
        <is>
          <t>ปี 2562</t>
        </is>
      </c>
    </row>
    <row r="73" ht="409.6" customHeight="1" s="49">
      <c r="A73" s="35" t="n">
        <v>71</v>
      </c>
      <c r="B73" s="34"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35" t="n"/>
      <c r="D73" s="34" t="inlineStr">
        <is>
          <t>Redox titrate</t>
        </is>
      </c>
      <c r="E73" s="34" t="inlineStr">
        <is>
          <t>Aqueous titrate</t>
        </is>
      </c>
      <c r="F73" s="34" t="inlineStr">
        <is>
          <t>Precipitation titrate</t>
        </is>
      </c>
      <c r="G73" s="34" t="inlineStr">
        <is>
          <t>Non aqueous titrate</t>
        </is>
      </c>
      <c r="H73" s="34" t="inlineStr">
        <is>
          <t>Complexometric titrate</t>
        </is>
      </c>
      <c r="I73" s="35" t="n">
        <v>1</v>
      </c>
      <c r="J73" s="34"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35" t="n"/>
      <c r="L73" s="34" t="inlineStr">
        <is>
          <t>Titrimetric Analysis</t>
        </is>
      </c>
      <c r="M73" s="35" t="inlineStr">
        <is>
          <t>Product</t>
        </is>
      </c>
      <c r="N73" s="34" t="inlineStr">
        <is>
          <t>ข้อสอบจริง Product ปี 2561 ข้อ 5</t>
        </is>
      </c>
      <c r="O73" s="35" t="inlineStr">
        <is>
          <t>ข้อสอบจริง</t>
        </is>
      </c>
      <c r="P73" s="35" t="inlineStr">
        <is>
          <t>ปี 2561</t>
        </is>
      </c>
    </row>
    <row r="74" ht="409.6" customHeight="1" s="49">
      <c r="A74" s="35" t="n">
        <v>72</v>
      </c>
      <c r="B74" s="34"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35" t="n"/>
      <c r="D74" s="34" t="inlineStr">
        <is>
          <t>เพิ่ม NaOH</t>
        </is>
      </c>
      <c r="E74" s="34" t="inlineStr">
        <is>
          <t>เติม Span 60</t>
        </is>
      </c>
      <c r="F74" s="34" t="inlineStr">
        <is>
          <t>เติม Tween 20</t>
        </is>
      </c>
      <c r="G74" s="34" t="inlineStr">
        <is>
          <t>ลดวัฏภาคน้ำมัน</t>
        </is>
      </c>
      <c r="H74" s="34" t="inlineStr">
        <is>
          <t>เพิ่มปริมาณ BHT</t>
        </is>
      </c>
      <c r="I74" s="35" t="n">
        <v>1</v>
      </c>
      <c r="J74" s="34"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35" t="n"/>
      <c r="L74" s="34" t="inlineStr">
        <is>
          <t>Titrimetric Analysis</t>
        </is>
      </c>
      <c r="M74" s="35" t="inlineStr">
        <is>
          <t>Product</t>
        </is>
      </c>
      <c r="N74" s="34" t="inlineStr">
        <is>
          <t>ข้อสอบจริง Product ปี 2561 ข้อ 19</t>
        </is>
      </c>
      <c r="O74" s="35" t="inlineStr">
        <is>
          <t>ข้อสอบจริง</t>
        </is>
      </c>
      <c r="P74" s="35" t="inlineStr">
        <is>
          <t>ปี 2561</t>
        </is>
      </c>
    </row>
    <row r="75" ht="409.6" customHeight="1" s="49">
      <c r="A75" s="35" t="n">
        <v>73</v>
      </c>
      <c r="B75" s="34" t="inlineStr">
        <is>
          <t>EDTA ในตำรับข้างต้นทำหน้าที่อะไร</t>
        </is>
      </c>
      <c r="C75" s="35" t="n"/>
      <c r="D75" s="34" t="inlineStr">
        <is>
          <t>Vehicle</t>
        </is>
      </c>
      <c r="E75" s="34" t="inlineStr">
        <is>
          <t>Antioxidant</t>
        </is>
      </c>
      <c r="F75" s="34" t="inlineStr">
        <is>
          <t>Stiffening agent</t>
        </is>
      </c>
      <c r="G75" s="34" t="inlineStr">
        <is>
          <t>Emulsifying agent</t>
        </is>
      </c>
      <c r="H75" s="34" t="inlineStr">
        <is>
          <t>pH adjusting agent</t>
        </is>
      </c>
      <c r="I75" s="35" t="n">
        <v>1</v>
      </c>
      <c r="J75" s="34"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35" t="n"/>
      <c r="L75" s="34" t="inlineStr">
        <is>
          <t>Titrimetric Analysis</t>
        </is>
      </c>
      <c r="M75" s="35" t="inlineStr">
        <is>
          <t>Product</t>
        </is>
      </c>
      <c r="N75" s="34" t="inlineStr">
        <is>
          <t>ข้อสอบจริง Product ปี 2561 ข้อ 20</t>
        </is>
      </c>
      <c r="O75" s="35" t="inlineStr">
        <is>
          <t>ข้อสอบจริง</t>
        </is>
      </c>
      <c r="P75" s="35" t="inlineStr">
        <is>
          <t>ปี 2561</t>
        </is>
      </c>
    </row>
    <row r="76" ht="409.6" customHeight="1" s="49">
      <c r="A76" s="35" t="n">
        <v>74</v>
      </c>
      <c r="B76" s="34"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35" t="n"/>
      <c r="D76" s="34" t="inlineStr">
        <is>
          <t>Acid-base titration</t>
        </is>
      </c>
      <c r="E76" s="34" t="inlineStr">
        <is>
          <t>Precipitation titration</t>
        </is>
      </c>
      <c r="F76" s="34" t="inlineStr">
        <is>
          <t>Complexometric titration</t>
        </is>
      </c>
      <c r="G76" s="34" t="inlineStr">
        <is>
          <t>Oxidation-reaction titration</t>
        </is>
      </c>
      <c r="H76" s="34" t="inlineStr">
        <is>
          <t>Non-aqueous acid-base titration</t>
        </is>
      </c>
      <c r="I76" s="35" t="n">
        <v>1</v>
      </c>
      <c r="J76" s="34"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35" t="n"/>
      <c r="L76" s="34" t="inlineStr">
        <is>
          <t>Titrimetric Analysis</t>
        </is>
      </c>
      <c r="M76" s="35" t="inlineStr">
        <is>
          <t>Product</t>
        </is>
      </c>
      <c r="N76" s="34" t="inlineStr">
        <is>
          <t>ข้อสอบจริง Product ปี 2561 ข้อ 55</t>
        </is>
      </c>
      <c r="O76" s="35" t="inlineStr">
        <is>
          <t>ข้อสอบจริง</t>
        </is>
      </c>
      <c r="P76" s="35" t="inlineStr">
        <is>
          <t>ปี 2561</t>
        </is>
      </c>
    </row>
    <row r="77" ht="409.6" customHeight="1" s="49">
      <c r="A77" s="35" t="n">
        <v>75</v>
      </c>
      <c r="B77" s="34"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35" t="n"/>
      <c r="D77" s="34" t="inlineStr">
        <is>
          <t>14.59</t>
        </is>
      </c>
      <c r="E77" s="34" t="inlineStr">
        <is>
          <t>29.98</t>
        </is>
      </c>
      <c r="F77" s="34" t="inlineStr">
        <is>
          <t>15.9</t>
        </is>
      </c>
      <c r="G77" s="34" t="inlineStr">
        <is>
          <t>149</t>
        </is>
      </c>
      <c r="H77" s="34" t="inlineStr">
        <is>
          <t>1450</t>
        </is>
      </c>
      <c r="I77" s="35" t="n">
        <v>1</v>
      </c>
      <c r="J77" s="34"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35" t="n"/>
      <c r="L77" s="34" t="inlineStr">
        <is>
          <t>Titrimetric Analysis</t>
        </is>
      </c>
      <c r="M77" s="35" t="inlineStr">
        <is>
          <t>Product</t>
        </is>
      </c>
      <c r="N77" s="34" t="inlineStr">
        <is>
          <t>ข้อสอบจริง Product ปี 2561 ข้อ 69</t>
        </is>
      </c>
      <c r="O77" s="35" t="inlineStr">
        <is>
          <t>ข้อสอบจริง</t>
        </is>
      </c>
      <c r="P77" s="35" t="inlineStr">
        <is>
          <t>ปี 2561</t>
        </is>
      </c>
    </row>
    <row r="78" ht="409.6" customHeight="1" s="49">
      <c r="A78" s="35" t="n">
        <v>76</v>
      </c>
      <c r="B78" s="34" t="inlineStr">
        <is>
          <t>05 M edetate disodium VS until the solution is deep blue. Each mL of 0.05 M edetate disodium is equivalent to 5.004 mg of calcium carbonate (CaCO3)</t>
        </is>
      </c>
      <c r="C78" s="35" t="n"/>
      <c r="D78" s="34" t="inlineStr">
        <is>
          <t>NaOH ใช้ช่วยละลาย CaCO3</t>
        </is>
      </c>
      <c r="E78" s="34" t="inlineStr">
        <is>
          <t>CaCO3 ต้องถูกเปลี่ยนเป็น CaCl2 ก่อน</t>
        </is>
      </c>
      <c r="F78" s="34" t="inlineStr">
        <is>
          <t>การวิเคราะห์นี้จัดเป็น direct titration</t>
        </is>
      </c>
      <c r="G78" s="34" t="inlineStr">
        <is>
          <t>ใช้เทคนิค complexometric titration</t>
        </is>
      </c>
      <c r="H78" s="34" t="inlineStr">
        <is>
          <t>สารละลายอยู่ในภาวะด่างระหว่างการ Titration</t>
        </is>
      </c>
      <c r="I78" s="35" t="n">
        <v>1</v>
      </c>
      <c r="J78" s="34"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35" t="n"/>
      <c r="L78" s="34" t="inlineStr">
        <is>
          <t>Titrimetric Analysis</t>
        </is>
      </c>
      <c r="M78" s="35" t="inlineStr">
        <is>
          <t>Product</t>
        </is>
      </c>
      <c r="N78" s="34" t="inlineStr">
        <is>
          <t>ข้อสอบจริง Product ปี 2561 ข้อ 0</t>
        </is>
      </c>
      <c r="O78" s="35" t="inlineStr">
        <is>
          <t>ข้อสอบจริง</t>
        </is>
      </c>
      <c r="P78" s="35" t="inlineStr">
        <is>
          <t>ปี 2561</t>
        </is>
      </c>
    </row>
    <row r="79" ht="409.6" customHeight="1" s="49">
      <c r="A79" s="35" t="n">
        <v>77</v>
      </c>
      <c r="B79" s="34" t="inlineStr">
        <is>
          <t>จากสูตรตำรับยา - Steroid A - Steric acid - Cetyl alcohol - Butylated hydroxytoluene - Carbomer 934 - Glycerine - Water - EDTA - Paraben concentration - Triethanolamine ข้อใดเป็น emulsifying agent ในตำรับ</t>
        </is>
      </c>
      <c r="C79" s="35" t="n"/>
      <c r="D79" s="34" t="inlineStr">
        <is>
          <t>Steric acid</t>
        </is>
      </c>
      <c r="E79" s="34" t="inlineStr">
        <is>
          <t>Triethanolamine</t>
        </is>
      </c>
      <c r="F79" s="34" t="inlineStr">
        <is>
          <t>Triethanolamine acetate</t>
        </is>
      </c>
      <c r="G79" s="34" t="inlineStr">
        <is>
          <t>Triethanolamine stearate</t>
        </is>
      </c>
      <c r="H79" s="34" t="inlineStr">
        <is>
          <t>Butylated hydroxytoluene</t>
        </is>
      </c>
      <c r="I79" s="35" t="n">
        <v>1</v>
      </c>
      <c r="J79" s="34"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35" t="n"/>
      <c r="L79" s="34" t="inlineStr">
        <is>
          <t>Titrimetric Analysis</t>
        </is>
      </c>
      <c r="M79" s="35" t="inlineStr">
        <is>
          <t>Product</t>
        </is>
      </c>
      <c r="N79" s="34" t="inlineStr">
        <is>
          <t>ข้อสอบจริง Product ปี 2561 ข้อ 87</t>
        </is>
      </c>
      <c r="O79" s="35" t="inlineStr">
        <is>
          <t>ข้อสอบจริง</t>
        </is>
      </c>
      <c r="P79" s="35" t="inlineStr">
        <is>
          <t>ปี 2561</t>
        </is>
      </c>
    </row>
    <row r="80" ht="409.6" customHeight="1" s="49">
      <c r="A80" s="35" t="n">
        <v>78</v>
      </c>
      <c r="B80" s="34" t="inlineStr">
        <is>
          <t>หากในการเคลือบฟิล์ม พบฟิล์มหลุดล่อน ควรเติมสารใดเพิ่มในน้ำยาเคลือบ</t>
        </is>
      </c>
      <c r="C80" s="35" t="n"/>
      <c r="D80" s="34" t="inlineStr">
        <is>
          <t>Talc</t>
        </is>
      </c>
      <c r="E80" s="34" t="inlineStr">
        <is>
          <t>EDTA</t>
        </is>
      </c>
      <c r="F80" s="34" t="inlineStr">
        <is>
          <t>Shellac</t>
        </is>
      </c>
      <c r="G80" s="34" t="inlineStr">
        <is>
          <t>Sodium chloride</t>
        </is>
      </c>
      <c r="H80" s="34" t="inlineStr">
        <is>
          <t>Polyethylene glycol</t>
        </is>
      </c>
      <c r="I80" s="35" t="n">
        <v>1</v>
      </c>
      <c r="J80" s="34"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35" t="n"/>
      <c r="L80" s="34" t="inlineStr">
        <is>
          <t>Titrimetric Analysis</t>
        </is>
      </c>
      <c r="M80" s="35" t="inlineStr">
        <is>
          <t>Product</t>
        </is>
      </c>
      <c r="N80" s="34" t="inlineStr">
        <is>
          <t>ข้อสอบจริง Product ปี 2561 ข้อ 106</t>
        </is>
      </c>
      <c r="O80" s="35" t="inlineStr">
        <is>
          <t>ข้อสอบจริง</t>
        </is>
      </c>
      <c r="P80" s="35" t="inlineStr">
        <is>
          <t>ปี 2561</t>
        </is>
      </c>
    </row>
    <row r="81" ht="409.6" customHeight="1" s="49">
      <c r="A81" s="35" t="n">
        <v>79</v>
      </c>
      <c r="B81" s="34" t="inlineStr">
        <is>
          <t>Titration ของ aspirin คือแบบไหน</t>
        </is>
      </c>
      <c r="C81" s="35" t="n"/>
      <c r="D81" s="34" t="inlineStr">
        <is>
          <t>Acid-base titration</t>
        </is>
      </c>
      <c r="E81" s="34" t="inlineStr">
        <is>
          <t>Precipitation titration</t>
        </is>
      </c>
      <c r="F81" s="34" t="inlineStr">
        <is>
          <t>Back titration</t>
        </is>
      </c>
      <c r="G81" s="34" t="n"/>
      <c r="H81" s="34" t="n"/>
      <c r="I81" s="35" t="n">
        <v>1</v>
      </c>
      <c r="J81" s="34"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35" t="n"/>
      <c r="L81" s="34" t="inlineStr">
        <is>
          <t>Titrimetric Analysis</t>
        </is>
      </c>
      <c r="M81" s="35" t="inlineStr">
        <is>
          <t>Product</t>
        </is>
      </c>
      <c r="N81" s="34" t="inlineStr">
        <is>
          <t>ข้อสอบจริง Product ปี 2559 ข้อ 18</t>
        </is>
      </c>
      <c r="O81" s="35" t="inlineStr">
        <is>
          <t>ข้อสอบจริง</t>
        </is>
      </c>
      <c r="P81" s="35" t="inlineStr">
        <is>
          <t>ปี 2559</t>
        </is>
      </c>
    </row>
    <row r="82" ht="409.6" customHeight="1" s="49">
      <c r="A82" s="35" t="n">
        <v>80</v>
      </c>
      <c r="B82" s="34" t="inlineStr">
        <is>
          <t>จากการวิเคราะห์หาปริมาณยา aspirin ดัง monograph จัดเป็นการ titration แบบใด</t>
        </is>
      </c>
      <c r="C82" s="35" t="n"/>
      <c r="D82" s="34" t="inlineStr">
        <is>
          <t>Direct titration</t>
        </is>
      </c>
      <c r="E82" s="34" t="inlineStr">
        <is>
          <t>Indirect titration</t>
        </is>
      </c>
      <c r="F82" s="34" t="inlineStr">
        <is>
          <t>Residual titration</t>
        </is>
      </c>
      <c r="G82" s="34" t="inlineStr">
        <is>
          <t>Precipitation titration</t>
        </is>
      </c>
      <c r="H82" s="34" t="inlineStr">
        <is>
          <t>Complexometrix titration</t>
        </is>
      </c>
      <c r="I82" s="35" t="n">
        <v>1</v>
      </c>
      <c r="J82" s="34"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35" t="n"/>
      <c r="L82" s="34" t="inlineStr">
        <is>
          <t>Titrimetric Analysis</t>
        </is>
      </c>
      <c r="M82" s="35" t="inlineStr">
        <is>
          <t>Product</t>
        </is>
      </c>
      <c r="N82" s="34" t="inlineStr">
        <is>
          <t>ข้อสอบจริง Product ปี 2559 ข้อ 16</t>
        </is>
      </c>
      <c r="O82" s="35" t="inlineStr">
        <is>
          <t>ข้อสอบจริง</t>
        </is>
      </c>
      <c r="P82" s="35" t="inlineStr">
        <is>
          <t>ปี 2559</t>
        </is>
      </c>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78"/>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64.8" customHeight="1" s="49">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inlineStr">
        <is>
          <t>Case ID (รหัสเคส)</t>
        </is>
      </c>
    </row>
    <row r="3" ht="409.6" customHeight="1" s="49">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49">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49">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49">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49">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49">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49">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49">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ง. Reversed-phase HPLC โดยใช้ C18 column และตรวจวัดด้วย UV detector
💡 Background: การตรวจวิเคราะห์หาปริมาณ Trazodone hydrochloride ในวัตถุดิบและเภสัชภัณฑ์ตามมาตรฐานตำรายา
🎯 ทำไมข้อนี้ถึงถูก: Trazodone เป็นสารโมเลกุลอินทรีย์ที่มีความเป็นขั้วปานกลางและมีโครโมฟอร์ (Chromophore) ดูดกลืนแสง UV ได้ดี ระบบ Reversed-phase HPLC (C18) ร่วมกับ UV detection จึงเป็นวิธีมาตรฐานสากลที่มีความถูกต้อง แม่นยำ และจำเพาะสูง
🔍 ข้ออื่นผิดเพราะอะไร:
- ข้อ ก. Normal-phase chromatography ใช้ซิลิกาเจลบริสุทธิ์: สารที่มีขั้วจะเกาะแน่นเกินไป ให้ retention time นานและสมมาตรของพีคไม่ดี
- ข้อ ข. Gas chromatography (GC) โดยไม่ทำ derivatization: Trazodone เป็นเกลือ hydrochloride มีจุดเดือดสูงและอาจสลายตัวเมื่อโดนความร้อน
- ข้อ ค. Size-exclusion chromatography (SEC): ใช้สำหรับแยกโมเลกุลขนาดใหญ่ เช่น โปรตีน หรือ พอลิเมอร์ ไม่เหมาะกับโมเลกุลขนาดเล็ก
- ข้อ จ. Ion-exchange chromatography ชนิด anion exchange: ตัวยา Trazodone เป็นเบสอินทรีย์ (Cation) ไม่สามารถจับกับ Anion exchanger ได้
📖 Guideline อ้างอิง: United States Pharmacopeia (USP-NF) Monograph: Trazodone Hydrochloride Tablets
📌 จุดจำก่อนสอบ: Small molecule drugs นิยมใช้ Reversed-phase C18 HPLC กับ UV detection เป็นวิธีหลักตามเภสัชตำรับ</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49">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49">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49">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49">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49">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49">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49">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49">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49">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49">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49">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49">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49">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49">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49">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49">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TLC (Thin Layer Chromatography) ใช้ silica gel (polar stationary phase) แยกตาม polarity ด้วย Rf value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49">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ไม่สอดคล้องกับคุณสมบัติทางกายภาพและเคมีที่ต้องการสำหรับ Liquid/Semisolid formulation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49">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Gas Chromatography แยก volatile compounds ที่ความดันสูงด้วย carrier gas (He, N2) ใช้ FID, TCD หรือ MS detector
• ข้อ ค. (Reversed-Phase HPLC): HPLC แยก compounds ด้วย stationary phase และ mobile phase ความละเอียดขึ้นกับ selectivity, efficiency (N) และ resolution (Rs)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49">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Gas Chromatography with FID detector ไม่สอดคล้องกับคุณสมบัติทางกายภาพและเคมีที่ต้องการสำหรับ Liquid/Semisolid formulation
• ข้อ ค. (Thin Layer Chromatography (TLC)): TLC (Thin Layer Chromatography) ใช้ silica gel (polar stationary phase) แยกตาม polarity ด้วย Rf value
• ข้อ ง. (Ion-Exchange Chromatography (IEC)): Ion-Exchange Chromatography (IEC) ไม่สอดคล้องกับคุณสมบัติทางกายภาพและเคมีที่ต้องการสำหรับ Liquid/Semisolid formulation
• ข้อ จ. (Size Exclusion Chromatography (SEC)): Size Exclusion Chromatography (SEC)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49">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49">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49">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Countercurrent chromatography ไม่สอดคล้องกับคุณสมบัติทางกายภาพและเคมีที่ต้องการสำหรับ Liquid/Semisolid formulation
• ข้อ ค. (Ion exchange chromatography): Ion exchange chromatography ไม่สอดคล้องกับคุณสมบัติทางกายภาพและเคมีที่ต้องการสำหรับ Liquid/Semisolid formulation
• ข้อ ง. (Reverse phase chromatography): Reverse phase chromatography ไม่สอดคล้องกับคุณสมบัติทางกายภาพและเคมีที่ต้องการสำหรับ Liquid/Semisolid formulation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49">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49">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49">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49">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49">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49">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HPLC แยก compounds ด้วย stationary phase และ mobile phase ความละเอียดขึ้นกับ selectivity, efficiency (N) และ resolution (Rs)
• ข้อ ค. (Size-exclusion HPLC 344 เภสัชภัณฑ์รูปแบบกึ่งแข็ง (Semisolid dosage form) 
• ข้อ ง. (Ion-exchange HPLC): HPLC แยก compounds ด้วย stationary phase และ mobile phase ความละเอียดขึ้นกับ selectivity, efficiency (N) และ resolution (Rs)
• ข้อ จ. (Carbon-exclusion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49">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49">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49">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49">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49">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49">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49">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49">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49">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49">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49">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49">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49">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49">
      <c r="A52" s="35" t="n">
        <v>50</v>
      </c>
      <c r="B52" s="34" t="inlineStr">
        <is>
          <t>ค่า specific rotation -107° ถึง -109.5° ถามว่าใช้เครื่องมืออะไร</t>
        </is>
      </c>
      <c r="C52" s="35" t="n"/>
      <c r="D52" s="34" t="inlineStr">
        <is>
          <t>Polarimetry</t>
        </is>
      </c>
      <c r="E52" s="34" t="inlineStr">
        <is>
          <t>NMR</t>
        </is>
      </c>
      <c r="F52" s="34" t="inlineStr">
        <is>
          <t>IR</t>
        </is>
      </c>
      <c r="G52" s="34" t="inlineStr">
        <is>
          <t>HPLC</t>
        </is>
      </c>
      <c r="H52" s="34" t="inlineStr">
        <is>
          <t>Refractometry</t>
        </is>
      </c>
      <c r="I52" s="35" t="n">
        <v>1</v>
      </c>
      <c r="J52" s="34"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35" t="n"/>
      <c r="L52" s="34" t="inlineStr">
        <is>
          <t>Chromatographic Analysis</t>
        </is>
      </c>
      <c r="M52" s="35" t="inlineStr">
        <is>
          <t>Product</t>
        </is>
      </c>
      <c r="N52" s="34" t="inlineStr">
        <is>
          <t>ข้อสอบจริง Product ปี 2567 ข้อ 1</t>
        </is>
      </c>
      <c r="O52" s="35" t="inlineStr">
        <is>
          <t>ข้อสอบจริง</t>
        </is>
      </c>
      <c r="P52" s="35" t="inlineStr">
        <is>
          <t>ปี 2567</t>
        </is>
      </c>
    </row>
    <row r="53" ht="13.2" customHeight="1" s="49">
      <c r="A53" s="35" t="n">
        <v>51</v>
      </c>
      <c r="B53" s="34"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35" t="n"/>
      <c r="D53" s="34" t="inlineStr">
        <is>
          <t>Refractometry</t>
        </is>
      </c>
      <c r="E53" s="34" t="inlineStr">
        <is>
          <t>Polarimetry</t>
        </is>
      </c>
      <c r="F53" s="34" t="inlineStr">
        <is>
          <t>UV spectroscopy</t>
        </is>
      </c>
      <c r="G53" s="34" t="inlineStr">
        <is>
          <t>HPLC</t>
        </is>
      </c>
      <c r="H53" s="34" t="inlineStr">
        <is>
          <t>Mass spectrometry</t>
        </is>
      </c>
      <c r="I53" s="35" t="n">
        <v>1</v>
      </c>
      <c r="J53" s="34"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35" t="n"/>
      <c r="L53" s="34" t="inlineStr">
        <is>
          <t>Chromatographic Analysis</t>
        </is>
      </c>
      <c r="M53" s="35" t="inlineStr">
        <is>
          <t>Product</t>
        </is>
      </c>
      <c r="N53" s="34" t="inlineStr">
        <is>
          <t>ข้อสอบจริง Product ปี 2567 ข้อ 2</t>
        </is>
      </c>
      <c r="O53" s="35" t="inlineStr">
        <is>
          <t>ข้อสอบจริง</t>
        </is>
      </c>
      <c r="P53" s="35" t="inlineStr">
        <is>
          <t>ปี 2567</t>
        </is>
      </c>
    </row>
    <row r="54" ht="13.2" customHeight="1" s="49">
      <c r="A54" s="35" t="n">
        <v>52</v>
      </c>
      <c r="B54" s="34"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35" t="n"/>
      <c r="D54" s="34" t="inlineStr">
        <is>
          <t>12</t>
        </is>
      </c>
      <c r="E54" s="34" t="inlineStr">
        <is>
          <t>5</t>
        </is>
      </c>
      <c r="F54" s="34" t="inlineStr">
        <is>
          <t>8</t>
        </is>
      </c>
      <c r="G54" s="34" t="inlineStr">
        <is>
          <t>10</t>
        </is>
      </c>
      <c r="H54" s="34" t="inlineStr">
        <is>
          <t>2.4</t>
        </is>
      </c>
      <c r="I54" s="35" t="n">
        <v>1</v>
      </c>
      <c r="J54" s="34"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35" t="n"/>
      <c r="L54" s="34" t="inlineStr">
        <is>
          <t>Chromatographic Analysis</t>
        </is>
      </c>
      <c r="M54" s="35" t="inlineStr">
        <is>
          <t>Product</t>
        </is>
      </c>
      <c r="N54" s="34" t="inlineStr">
        <is>
          <t>ข้อสอบจริง Product ปี 2567 ข้อ 5</t>
        </is>
      </c>
      <c r="O54" s="35" t="inlineStr">
        <is>
          <t>ข้อสอบจริง</t>
        </is>
      </c>
      <c r="P54" s="35" t="inlineStr">
        <is>
          <t>ปี 2567</t>
        </is>
      </c>
    </row>
    <row r="55" ht="13.2" customHeight="1" s="49">
      <c r="A55" s="35" t="n">
        <v>53</v>
      </c>
      <c r="B55" s="34" t="inlineStr">
        <is>
          <t>หากทำการทดสอบคุณภาพยา mometasone furoate แล้วกำหนดค่า resolution อย่างน้อย 6 หมายความว่าอย่างไร</t>
        </is>
      </c>
      <c r="C55" s="35" t="n"/>
      <c r="D55" s="34" t="inlineStr">
        <is>
          <t>ตัวยามีความสม่ำเสมอไรซักอย่าง</t>
        </is>
      </c>
      <c r="E55" s="34" t="inlineStr">
        <is>
          <t>มีความสามารถในการแยกสารสองตัวอย่างชัดเจน</t>
        </is>
      </c>
      <c r="F55" s="34" t="inlineStr">
        <is>
          <t>มีความถูกต้องในการวัดสูง</t>
        </is>
      </c>
      <c r="G55" s="34" t="inlineStr">
        <is>
          <t>มีความแม่นยำในการวัด</t>
        </is>
      </c>
      <c r="H55" s="34" t="inlineStr">
        <is>
          <t>[NEED_REVIEW]</t>
        </is>
      </c>
      <c r="I55" s="35" t="n">
        <v>1</v>
      </c>
      <c r="J55" s="34"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35" t="n"/>
      <c r="L55" s="34" t="inlineStr">
        <is>
          <t>Chromatographic Analysis</t>
        </is>
      </c>
      <c r="M55" s="35" t="inlineStr">
        <is>
          <t>Product</t>
        </is>
      </c>
      <c r="N55" s="34" t="inlineStr">
        <is>
          <t>ข้อสอบจริง Product ปี 2565 ข้อ 64</t>
        </is>
      </c>
      <c r="O55" s="35" t="inlineStr">
        <is>
          <t>ข้อสอบจริง</t>
        </is>
      </c>
      <c r="P55" s="35" t="inlineStr">
        <is>
          <t>ปี 2565</t>
        </is>
      </c>
    </row>
    <row r="56" ht="13.2" customHeight="1" s="49">
      <c r="A56" s="35" t="n">
        <v>54</v>
      </c>
      <c r="B56" s="34" t="inlineStr">
        <is>
          <t>ผู้ป่วยได้รับ hydrocortisone cream 1 % จะวิเคราะห์หาปริมาณสาระสำคัญด้วยเทคนิคใด</t>
        </is>
      </c>
      <c r="C56" s="35" t="n"/>
      <c r="D56" s="34" t="inlineStr">
        <is>
          <t>UV</t>
        </is>
      </c>
      <c r="E56" s="34" t="inlineStr">
        <is>
          <t>HPTLC</t>
        </is>
      </c>
      <c r="F56" s="34" t="inlineStr">
        <is>
          <t>HPLC</t>
        </is>
      </c>
      <c r="G56" s="34" t="inlineStr">
        <is>
          <t>Raman spectroscopy</t>
        </is>
      </c>
      <c r="H56" s="34" t="inlineStr">
        <is>
          <t>[NEED_REVIEW]</t>
        </is>
      </c>
      <c r="I56" s="35" t="n">
        <v>1</v>
      </c>
      <c r="J56" s="34"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35" t="n"/>
      <c r="L56" s="34" t="inlineStr">
        <is>
          <t>Chromatographic Analysis</t>
        </is>
      </c>
      <c r="M56" s="35" t="inlineStr">
        <is>
          <t>Product</t>
        </is>
      </c>
      <c r="N56" s="34" t="inlineStr">
        <is>
          <t>ข้อสอบจริง Product ปี 2565 ข้อ 38</t>
        </is>
      </c>
      <c r="O56" s="35" t="inlineStr">
        <is>
          <t>ข้อสอบจริง</t>
        </is>
      </c>
      <c r="P56" s="35" t="inlineStr">
        <is>
          <t>ปี 2565</t>
        </is>
      </c>
    </row>
    <row r="57" ht="13.2" customHeight="1" s="49">
      <c r="A57" s="35" t="n">
        <v>55</v>
      </c>
      <c r="B57" s="34" t="inlineStr">
        <is>
          <t>การวิเคราะห์ยา paracetamol ใช้เครื่องมือใด [แนบรูป: ข้อสอบ Product ปี 2564 รหัสรูปภาพ image71]</t>
        </is>
      </c>
      <c r="C57" s="35" t="inlineStr">
        <is>
          <t>[แนบรูป: ข้อสอบ Product ปี 2564 รหัสรูปภาพ image71]</t>
        </is>
      </c>
      <c r="D57" s="34" t="inlineStr">
        <is>
          <t>Fluorescent</t>
        </is>
      </c>
      <c r="E57" s="34" t="inlineStr">
        <is>
          <t>HPLC</t>
        </is>
      </c>
      <c r="F57" s="34" t="inlineStr">
        <is>
          <t>UV</t>
        </is>
      </c>
      <c r="G57" s="34" t="inlineStr">
        <is>
          <t>IR</t>
        </is>
      </c>
      <c r="H57" s="34" t="inlineStr">
        <is>
          <t>X-ray diffraction</t>
        </is>
      </c>
      <c r="I57" s="35" t="n">
        <v>1</v>
      </c>
      <c r="J57" s="34"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35" t="n"/>
      <c r="L57" s="34" t="inlineStr">
        <is>
          <t>Chromatographic Analysis</t>
        </is>
      </c>
      <c r="M57" s="35" t="inlineStr">
        <is>
          <t>Product</t>
        </is>
      </c>
      <c r="N57" s="34" t="inlineStr">
        <is>
          <t>ข้อสอบจริง Product ปี 2564 ข้อ 10</t>
        </is>
      </c>
      <c r="O57" s="35" t="inlineStr">
        <is>
          <t>ข้อสอบจริง</t>
        </is>
      </c>
      <c r="P57" s="35" t="inlineStr">
        <is>
          <t>ปี 2564</t>
        </is>
      </c>
    </row>
    <row r="58" ht="13.2" customHeight="1" s="49">
      <c r="A58" s="35" t="n">
        <v>56</v>
      </c>
      <c r="B58" s="34" t="inlineStr">
        <is>
          <t>จากรูป เป็นเครืองมือใด [แนบรูป: ข้อสอบ Product ปี 2564 รหัสรูปภาพ image72]</t>
        </is>
      </c>
      <c r="C58" s="35" t="inlineStr">
        <is>
          <t>[แนบรูป: ข้อสอบ Product ปี 2564 รหัสรูปภาพ image72]</t>
        </is>
      </c>
      <c r="D58" s="34" t="inlineStr">
        <is>
          <t>GC</t>
        </is>
      </c>
      <c r="E58" s="34" t="inlineStr">
        <is>
          <t>Gas-liquid chromatography</t>
        </is>
      </c>
      <c r="F58" s="34" t="inlineStr">
        <is>
          <t>HPLC</t>
        </is>
      </c>
      <c r="G58" s="34" t="inlineStr">
        <is>
          <t>Ion exchange chromatography</t>
        </is>
      </c>
      <c r="H58" s="34" t="inlineStr">
        <is>
          <t>TLC</t>
        </is>
      </c>
      <c r="I58" s="35" t="n">
        <v>1</v>
      </c>
      <c r="J58" s="34"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35" t="n"/>
      <c r="L58" s="34" t="inlineStr">
        <is>
          <t>Chromatographic Analysis</t>
        </is>
      </c>
      <c r="M58" s="35" t="inlineStr">
        <is>
          <t>Product</t>
        </is>
      </c>
      <c r="N58" s="34" t="inlineStr">
        <is>
          <t>ข้อสอบจริง Product ปี 2564 ข้อ 16</t>
        </is>
      </c>
      <c r="O58" s="35" t="inlineStr">
        <is>
          <t>ข้อสอบจริง</t>
        </is>
      </c>
      <c r="P58" s="35" t="inlineStr">
        <is>
          <t>ปี 2564</t>
        </is>
      </c>
    </row>
    <row r="59" ht="13.2" customHeight="1" s="49">
      <c r="A59" s="35" t="n">
        <v>57</v>
      </c>
      <c r="B59" s="34" t="inlineStr">
        <is>
          <t>แกน X และ Y คืออะไรตามลำดับ [แนบรูป: ข้อสอบ Product ปี 2564 รหัสรูปภาพ image76]</t>
        </is>
      </c>
      <c r="C59" s="35" t="inlineStr">
        <is>
          <t>[แนบรูป: ข้อสอบ Product ปี 2564 รหัสรูปภาพ image76]</t>
        </is>
      </c>
      <c r="D59" s="34" t="inlineStr">
        <is>
          <t>X = Absorbance, Y = Wavelength</t>
        </is>
      </c>
      <c r="E59" s="34" t="inlineStr">
        <is>
          <t>X = %Transmittance, Y = Wave number</t>
        </is>
      </c>
      <c r="F59" s="34" t="inlineStr">
        <is>
          <t>X = %Transmittance, Y = Wavelength</t>
        </is>
      </c>
      <c r="G59" s="34" t="inlineStr">
        <is>
          <t>X = Wave number, Y = %Transmittance</t>
        </is>
      </c>
      <c r="H59" s="34" t="inlineStr">
        <is>
          <t>X = Absorbance, Y = Retention time</t>
        </is>
      </c>
      <c r="I59" s="35" t="n">
        <v>1</v>
      </c>
      <c r="J59" s="34"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35" t="n"/>
      <c r="L59" s="34" t="inlineStr">
        <is>
          <t>Chromatographic Analysis</t>
        </is>
      </c>
      <c r="M59" s="35" t="inlineStr">
        <is>
          <t>Product</t>
        </is>
      </c>
      <c r="N59" s="34" t="inlineStr">
        <is>
          <t>ข้อสอบจริง Product ปี 2564 ข้อ 40</t>
        </is>
      </c>
      <c r="O59" s="35" t="inlineStr">
        <is>
          <t>ข้อสอบจริง</t>
        </is>
      </c>
      <c r="P59" s="35" t="inlineStr">
        <is>
          <t>ปี 2564</t>
        </is>
      </c>
    </row>
    <row r="60" ht="13.2" customHeight="1" s="49">
      <c r="A60" s="35" t="n">
        <v>58</v>
      </c>
      <c r="B60" s="34" t="inlineStr">
        <is>
          <t>ข้อใดเป็นการวิเคราะห์ปริมาณตัวยาสำคัญของยาเม็ดคุมกำเนิด Levonorgestrel และ Ethinyl estradiol</t>
        </is>
      </c>
      <c r="C60" s="35" t="n"/>
      <c r="D60" s="34" t="inlineStr">
        <is>
          <t>Titrimetry</t>
        </is>
      </c>
      <c r="E60" s="34" t="inlineStr">
        <is>
          <t>Mass spectrometry</t>
        </is>
      </c>
      <c r="F60" s="34" t="inlineStr">
        <is>
          <t>Infrared spectrometry</t>
        </is>
      </c>
      <c r="G60" s="34" t="inlineStr">
        <is>
          <t>UV spectrophotometry</t>
        </is>
      </c>
      <c r="H60" s="34" t="inlineStr">
        <is>
          <t>High performance liquid chromatography</t>
        </is>
      </c>
      <c r="I60" s="35" t="n">
        <v>1</v>
      </c>
      <c r="J60" s="34"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35" t="n"/>
      <c r="L60" s="34" t="inlineStr">
        <is>
          <t>Chromatographic Analysis</t>
        </is>
      </c>
      <c r="M60" s="35" t="inlineStr">
        <is>
          <t>Product</t>
        </is>
      </c>
      <c r="N60" s="34" t="inlineStr">
        <is>
          <t>ข้อสอบจริง Product ปี 2564 ข้อ 77</t>
        </is>
      </c>
      <c r="O60" s="35" t="inlineStr">
        <is>
          <t>ข้อสอบจริง</t>
        </is>
      </c>
      <c r="P60" s="35" t="inlineStr">
        <is>
          <t>ปี 2564</t>
        </is>
      </c>
    </row>
    <row r="61" ht="13.2" customHeight="1" s="49">
      <c r="A61" s="35" t="n">
        <v>59</v>
      </c>
      <c r="B61" s="34" t="inlineStr">
        <is>
          <t>หากต้องการแยกอนุพันธ์ ตามภาพเป็นการแยกด้วยวิธีใด [แนบรูป: ข้อสอบ Product ปี 2564 รหัสรูปภาพ image85]</t>
        </is>
      </c>
      <c r="C61" s="35" t="inlineStr">
        <is>
          <t>[แนบรูป: ข้อสอบ Product ปี 2564 รหัสรูปภาพ image85]</t>
        </is>
      </c>
      <c r="D61" s="34" t="inlineStr">
        <is>
          <t>HPLC</t>
        </is>
      </c>
      <c r="E61" s="34" t="inlineStr">
        <is>
          <t>Capillary electrophoresis</t>
        </is>
      </c>
      <c r="F61" s="34" t="inlineStr">
        <is>
          <t>IR</t>
        </is>
      </c>
      <c r="G61" s="34" t="inlineStr">
        <is>
          <t>Atom absorption</t>
        </is>
      </c>
      <c r="H61" s="34" t="inlineStr">
        <is>
          <t>Mass spectrophotometer</t>
        </is>
      </c>
      <c r="I61" s="35" t="n">
        <v>1</v>
      </c>
      <c r="J61" s="34"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35" t="n"/>
      <c r="L61" s="34" t="inlineStr">
        <is>
          <t>Chromatographic Analysis</t>
        </is>
      </c>
      <c r="M61" s="35" t="inlineStr">
        <is>
          <t>Product</t>
        </is>
      </c>
      <c r="N61" s="34" t="inlineStr">
        <is>
          <t>ข้อสอบจริง Product ปี 2564 ข้อ 90</t>
        </is>
      </c>
      <c r="O61" s="35" t="inlineStr">
        <is>
          <t>ข้อสอบจริง</t>
        </is>
      </c>
      <c r="P61" s="35" t="inlineStr">
        <is>
          <t>ปี 2564</t>
        </is>
      </c>
    </row>
    <row r="62" ht="13.2" customHeight="1" s="49">
      <c r="A62" s="35" t="n">
        <v>60</v>
      </c>
      <c r="B62" s="34"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35" t="inlineStr">
        <is>
          <t>[แนบรูป: ข้อสอบ Product ปี 2564 รหัสรูปภาพ image87]</t>
        </is>
      </c>
      <c r="D62" s="34" t="inlineStr">
        <is>
          <t>Refractive Index ❌ ใช้บอกดัชนีหักเหของสาร ไม่บอกโครงสร้างที่ออกฤทธิ์</t>
        </is>
      </c>
      <c r="E62" s="34" t="inlineStr">
        <is>
          <t>IR ❌ บอกหมู่ฟังก์ชัน ไม่แยก stereoisomer</t>
        </is>
      </c>
      <c r="F62" s="34" t="inlineStr">
        <is>
          <t>Polarization ✅ วัด Specific rotation ใช้ยืนยัน stereochemistry/optical activity ซึ่งมีผลต่อฤทธิ์ของ griseofulvin</t>
        </is>
      </c>
      <c r="G62" s="34" t="inlineStr">
        <is>
          <t>HPLC ❌ ใช้วิเคราะห์ปริมาณหรือความบริสุทธิ์ ไม่ได้บอก optical activity (ถ้าไม่ใช่ chiral HPLC)</t>
        </is>
      </c>
      <c r="H62" s="34" t="inlineStr">
        <is>
          <t>AAS ❌ ใช้วิเคราะห์ธาตุโลหะ</t>
        </is>
      </c>
      <c r="I62" s="35" t="n">
        <v>1</v>
      </c>
      <c r="J62" s="34"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35" t="n"/>
      <c r="L62" s="34" t="inlineStr">
        <is>
          <t>Chromatographic Analysis</t>
        </is>
      </c>
      <c r="M62" s="35" t="inlineStr">
        <is>
          <t>Product</t>
        </is>
      </c>
      <c r="N62" s="34" t="inlineStr">
        <is>
          <t>ข้อสอบจริง Product ปี 2564 ข้อ 118</t>
        </is>
      </c>
      <c r="O62" s="35" t="inlineStr">
        <is>
          <t>ข้อสอบจริง</t>
        </is>
      </c>
      <c r="P62" s="35" t="inlineStr">
        <is>
          <t>ปี 2564</t>
        </is>
      </c>
    </row>
    <row r="63" ht="13.2" customHeight="1" s="49">
      <c r="A63" s="35" t="n">
        <v>61</v>
      </c>
      <c r="B63" s="34" t="inlineStr">
        <is>
          <t>ถ้าวิเคราะห์ ยา A ด้วย HPLC ได้ retention time ของ standard กับยา A เท่ากันแปลว่าอะไร</t>
        </is>
      </c>
      <c r="C63" s="35" t="n"/>
      <c r="D63" s="34" t="inlineStr">
        <is>
          <t>ยา กับ standard เป็นสารคนละตัวกัน</t>
        </is>
      </c>
      <c r="E63" s="34" t="inlineStr">
        <is>
          <t>เวลาที่ standard กับ ยา A อยู่ใน column เท่ากัน</t>
        </is>
      </c>
      <c r="F63" s="34" t="inlineStr">
        <is>
          <t>ยา A เป็น by product ของ standard</t>
        </is>
      </c>
      <c r="G63" s="34" t="inlineStr">
        <is>
          <t>ยา A มีความชอบกับ Stationary phase ใน column มากกว่า standard</t>
        </is>
      </c>
      <c r="H63" s="34" t="inlineStr">
        <is>
          <t>ยา 2 กับ Standard มีปริมาณเท่ากัน</t>
        </is>
      </c>
      <c r="I63" s="35" t="n">
        <v>1</v>
      </c>
      <c r="J63" s="34"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35" t="n"/>
      <c r="L63" s="34" t="inlineStr">
        <is>
          <t>Chromatographic Analysis</t>
        </is>
      </c>
      <c r="M63" s="35" t="inlineStr">
        <is>
          <t>Product</t>
        </is>
      </c>
      <c r="N63" s="34" t="inlineStr">
        <is>
          <t>ข้อสอบจริง Product ปี 2564 ข้อ 132</t>
        </is>
      </c>
      <c r="O63" s="35" t="inlineStr">
        <is>
          <t>ข้อสอบจริง</t>
        </is>
      </c>
      <c r="P63" s="35" t="inlineStr">
        <is>
          <t>ปี 2564</t>
        </is>
      </c>
    </row>
    <row r="64" ht="13.2" customHeight="1" s="49">
      <c r="A64" s="35" t="n">
        <v>62</v>
      </c>
      <c r="B64" s="34" t="inlineStr">
        <is>
          <t>จากรูปเป็นการวิเคราะห์โดยใช้เครื่องมือใด [แนบรูป: ข้อสอบ Product ปี 2564 รหัสรูปภาพ image89]</t>
        </is>
      </c>
      <c r="C64" s="35" t="inlineStr">
        <is>
          <t>[แนบรูป: ข้อสอบ Product ปี 2564 รหัสรูปภาพ image89]</t>
        </is>
      </c>
      <c r="D64" s="34" t="inlineStr">
        <is>
          <t>กราฟ DSC</t>
        </is>
      </c>
      <c r="E64" s="34" t="inlineStr">
        <is>
          <t>กราฟ UV</t>
        </is>
      </c>
      <c r="F64" s="34" t="inlineStr">
        <is>
          <t>กราฟ IR</t>
        </is>
      </c>
      <c r="G64" s="34" t="inlineStr">
        <is>
          <t>กราฟ HPLC</t>
        </is>
      </c>
      <c r="H64" s="34" t="inlineStr">
        <is>
          <t>กราฟ AAS</t>
        </is>
      </c>
      <c r="I64" s="35" t="n">
        <v>1</v>
      </c>
      <c r="J64" s="34"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35" t="n"/>
      <c r="L64" s="34" t="inlineStr">
        <is>
          <t>Chromatographic Analysis</t>
        </is>
      </c>
      <c r="M64" s="35" t="inlineStr">
        <is>
          <t>Product</t>
        </is>
      </c>
      <c r="N64" s="34" t="inlineStr">
        <is>
          <t>ข้อสอบจริง Product ปี 2564 ข้อ 152</t>
        </is>
      </c>
      <c r="O64" s="35" t="inlineStr">
        <is>
          <t>ข้อสอบจริง</t>
        </is>
      </c>
      <c r="P64" s="35" t="inlineStr">
        <is>
          <t>ปี 2564</t>
        </is>
      </c>
    </row>
    <row r="65" ht="13.2" customHeight="1" s="49">
      <c r="A65" s="35" t="n">
        <v>63</v>
      </c>
      <c r="B65" s="34" t="inlineStr">
        <is>
          <t>ข้อใดคือวิธีวิเคราะห์ EPO ตาม British pharmacopoeia</t>
        </is>
      </c>
      <c r="C65" s="35" t="n"/>
      <c r="D65" s="34" t="inlineStr">
        <is>
          <t>IR</t>
        </is>
      </c>
      <c r="E65" s="34" t="inlineStr">
        <is>
          <t>TLC</t>
        </is>
      </c>
      <c r="F65" s="34" t="inlineStr">
        <is>
          <t>Refractometer</t>
        </is>
      </c>
      <c r="G65" s="34" t="inlineStr">
        <is>
          <t>Optical rotation</t>
        </is>
      </c>
      <c r="H65" s="34" t="inlineStr">
        <is>
          <t>Peptide mapping</t>
        </is>
      </c>
      <c r="I65" s="35" t="n">
        <v>1</v>
      </c>
      <c r="J65" s="34"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35" t="n"/>
      <c r="L65" s="34" t="inlineStr">
        <is>
          <t>Chromatographic Analysis</t>
        </is>
      </c>
      <c r="M65" s="35" t="inlineStr">
        <is>
          <t>Product</t>
        </is>
      </c>
      <c r="N65" s="34" t="inlineStr">
        <is>
          <t>ข้อสอบจริง Product ปี 2564 ข้อ 162</t>
        </is>
      </c>
      <c r="O65" s="35" t="inlineStr">
        <is>
          <t>ข้อสอบจริง</t>
        </is>
      </c>
      <c r="P65" s="35" t="inlineStr">
        <is>
          <t>ปี 2564</t>
        </is>
      </c>
    </row>
    <row r="66" ht="13.2" customHeight="1" s="49">
      <c r="A66" s="35" t="n">
        <v>64</v>
      </c>
      <c r="B66" s="34"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35" t="inlineStr">
        <is>
          <t>[แนบรูป: ข้อสอบ Product ปี 2563 รหัสรูปภาพ image94]</t>
        </is>
      </c>
      <c r="D66" s="34" t="inlineStr">
        <is>
          <t>HPLC</t>
        </is>
      </c>
      <c r="E66" s="34" t="inlineStr">
        <is>
          <t>Capillary electrophoresis</t>
        </is>
      </c>
      <c r="F66" s="34" t="inlineStr">
        <is>
          <t>IR</t>
        </is>
      </c>
      <c r="G66" s="34" t="inlineStr">
        <is>
          <t>Atomic absorption spectrophotometry</t>
        </is>
      </c>
      <c r="H66" s="34" t="inlineStr">
        <is>
          <t>Mass spectrometer</t>
        </is>
      </c>
      <c r="I66" s="35" t="n">
        <v>1</v>
      </c>
      <c r="J66" s="34"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35" t="n"/>
      <c r="L66" s="34" t="inlineStr">
        <is>
          <t>Chromatographic Analysis</t>
        </is>
      </c>
      <c r="M66" s="35" t="inlineStr">
        <is>
          <t>Product</t>
        </is>
      </c>
      <c r="N66" s="34" t="inlineStr">
        <is>
          <t>ข้อสอบจริง Product ปี 2563 ข้อ 9</t>
        </is>
      </c>
      <c r="O66" s="35" t="inlineStr">
        <is>
          <t>ข้อสอบจริง</t>
        </is>
      </c>
      <c r="P66" s="35" t="inlineStr">
        <is>
          <t>ปี 2563</t>
        </is>
      </c>
    </row>
    <row r="67" ht="13.2" customHeight="1" s="49">
      <c r="A67" s="35" t="n">
        <v>65</v>
      </c>
      <c r="B67" s="34"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35" t="inlineStr">
        <is>
          <t>[แนบรูป: ข้อสอบ Product ปี 2563 รหัสรูปภาพ image95]</t>
        </is>
      </c>
      <c r="D67" s="34" t="inlineStr">
        <is>
          <t>Confocal microscope</t>
        </is>
      </c>
      <c r="E67" s="34" t="inlineStr">
        <is>
          <t>Immunohistochemistry</t>
        </is>
      </c>
      <c r="F67" s="34" t="inlineStr">
        <is>
          <t>NMR</t>
        </is>
      </c>
      <c r="G67" s="34" t="inlineStr">
        <is>
          <t>Atomic force</t>
        </is>
      </c>
      <c r="H67" s="34" t="inlineStr">
        <is>
          <t>HPLC</t>
        </is>
      </c>
      <c r="I67" s="35" t="n">
        <v>5</v>
      </c>
      <c r="J67" s="34"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35" t="n"/>
      <c r="L67" s="34" t="inlineStr">
        <is>
          <t>Chromatographic Analysis</t>
        </is>
      </c>
      <c r="M67" s="35" t="inlineStr">
        <is>
          <t>Product</t>
        </is>
      </c>
      <c r="N67" s="34" t="inlineStr">
        <is>
          <t>ข้อสอบจริง Product ปี 2563 ข้อ 10</t>
        </is>
      </c>
      <c r="O67" s="35" t="inlineStr">
        <is>
          <t>ข้อสอบจริง</t>
        </is>
      </c>
      <c r="P67" s="35" t="inlineStr">
        <is>
          <t>ปี 2563</t>
        </is>
      </c>
    </row>
    <row r="68" ht="13.2" customHeight="1" s="49">
      <c r="A68" s="35" t="n">
        <v>66</v>
      </c>
      <c r="B68" s="34" t="inlineStr">
        <is>
          <t>ข้อใดเป็นการวิเคราะห์ปริมาณตัวยาสำคัญของยาเม็ดคุมกำเนิด Levonorgestrel และ Ethinyl estradiol ต้นฉบับ: Day 2 ข้อ 68</t>
        </is>
      </c>
      <c r="C68" s="35" t="n"/>
      <c r="D68" s="34" t="inlineStr">
        <is>
          <t>Titrimetry</t>
        </is>
      </c>
      <c r="E68" s="34" t="inlineStr">
        <is>
          <t>Mass spectrometry</t>
        </is>
      </c>
      <c r="F68" s="34" t="inlineStr">
        <is>
          <t>Infrared spectrometry</t>
        </is>
      </c>
      <c r="G68" s="34" t="inlineStr">
        <is>
          <t>UV spectrophotometry</t>
        </is>
      </c>
      <c r="H68" s="34" t="inlineStr">
        <is>
          <t>High performance liquid chromatography</t>
        </is>
      </c>
      <c r="I68" s="35" t="n">
        <v>5</v>
      </c>
      <c r="J68" s="34"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35" t="n"/>
      <c r="L68" s="34" t="inlineStr">
        <is>
          <t>Chromatographic Analysis</t>
        </is>
      </c>
      <c r="M68" s="35" t="inlineStr">
        <is>
          <t>Product</t>
        </is>
      </c>
      <c r="N68" s="34" t="inlineStr">
        <is>
          <t>ข้อสอบจริง Product ปี 2563 ข้อ 11</t>
        </is>
      </c>
      <c r="O68" s="35" t="inlineStr">
        <is>
          <t>ข้อสอบจริง</t>
        </is>
      </c>
      <c r="P68" s="35" t="inlineStr">
        <is>
          <t>ปี 2563</t>
        </is>
      </c>
    </row>
    <row r="69" ht="13.2" customHeight="1" s="49">
      <c r="A69" s="35" t="n">
        <v>67</v>
      </c>
      <c r="B69" s="34"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35" t="n"/>
      <c r="D69" s="34" t="inlineStr">
        <is>
          <t>colloidal silicon dioxide</t>
        </is>
      </c>
      <c r="E69" s="34" t="inlineStr">
        <is>
          <t>sodium lauryl sulfate</t>
        </is>
      </c>
      <c r="F69" s="34" t="inlineStr">
        <is>
          <t>microcrystalline cellulose</t>
        </is>
      </c>
      <c r="G69" s="34" t="inlineStr">
        <is>
          <t>sodium starch glycolate</t>
        </is>
      </c>
      <c r="H69" s="34" t="inlineStr">
        <is>
          <t>magnesium stearate |</t>
        </is>
      </c>
      <c r="I69" s="35" t="n">
        <v>1</v>
      </c>
      <c r="J69" s="34"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35" t="n"/>
      <c r="L69" s="34" t="inlineStr">
        <is>
          <t>Chromatographic Analysis</t>
        </is>
      </c>
      <c r="M69" s="35" t="inlineStr">
        <is>
          <t>Product</t>
        </is>
      </c>
      <c r="N69" s="34" t="inlineStr">
        <is>
          <t>ข้อสอบจริง Product ปี 2562 ข้อ 5</t>
        </is>
      </c>
      <c r="O69" s="35" t="inlineStr">
        <is>
          <t>ข้อสอบจริง</t>
        </is>
      </c>
      <c r="P69" s="35" t="inlineStr">
        <is>
          <t>ปี 2562</t>
        </is>
      </c>
    </row>
    <row r="70" ht="13.2" customHeight="1" s="49">
      <c r="A70" s="35" t="n">
        <v>68</v>
      </c>
      <c r="B70" s="34"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35" t="n"/>
      <c r="D70" s="34" t="inlineStr">
        <is>
          <t>Tray drying</t>
        </is>
      </c>
      <c r="E70" s="34" t="inlineStr">
        <is>
          <t>Microwave drying</t>
        </is>
      </c>
      <c r="F70" s="34" t="inlineStr">
        <is>
          <t>Spray drying</t>
        </is>
      </c>
      <c r="G70" s="34" t="inlineStr">
        <is>
          <t>Freeze drying</t>
        </is>
      </c>
      <c r="H70" s="34" t="inlineStr">
        <is>
          <t>Infrared drying |</t>
        </is>
      </c>
      <c r="I70" s="35" t="n">
        <v>1</v>
      </c>
      <c r="J70" s="34"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35" t="n"/>
      <c r="L70" s="34" t="inlineStr">
        <is>
          <t>Chromatographic Analysis</t>
        </is>
      </c>
      <c r="M70" s="35" t="inlineStr">
        <is>
          <t>Product</t>
        </is>
      </c>
      <c r="N70" s="34" t="inlineStr">
        <is>
          <t>ข้อสอบจริง Product ปี 2562 ข้อ 3</t>
        </is>
      </c>
      <c r="O70" s="35" t="inlineStr">
        <is>
          <t>ข้อสอบจริง</t>
        </is>
      </c>
      <c r="P70" s="35" t="inlineStr">
        <is>
          <t>ปี 2562</t>
        </is>
      </c>
    </row>
    <row r="71" ht="13.2" customHeight="1" s="49">
      <c r="A71" s="35" t="n">
        <v>69</v>
      </c>
      <c r="B71" s="34" t="inlineStr">
        <is>
          <t>ถ้าวิเคราะห์ยา A ด้วย HPLC ได้ retention time ของ standard เท่ากับยา A หมายความว่าอย่างไร</t>
        </is>
      </c>
      <c r="C71" s="35" t="n"/>
      <c r="D71" s="34" t="inlineStr">
        <is>
          <t>ยา A กับ standard มีปริมาณเท่ากัน</t>
        </is>
      </c>
      <c r="E71" s="34" t="inlineStr">
        <is>
          <t>ยากับ standard เป็นสารคนละตัวกัน</t>
        </is>
      </c>
      <c r="F71" s="34" t="inlineStr">
        <is>
          <t>ยา A เป็น by product ของ standard</t>
        </is>
      </c>
      <c r="G71" s="34" t="inlineStr">
        <is>
          <t>เวลาที่ standard กับยา A อยู่ใน column เท่ากัน</t>
        </is>
      </c>
      <c r="H71" s="34" t="inlineStr">
        <is>
          <t>ยา A มีความชอบพอกับ stationary phase ใน column มากกว่า standard</t>
        </is>
      </c>
      <c r="I71" s="35" t="n">
        <v>1</v>
      </c>
      <c r="J71" s="34"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35" t="n"/>
      <c r="L71" s="34" t="inlineStr">
        <is>
          <t>Chromatographic Analysis</t>
        </is>
      </c>
      <c r="M71" s="35" t="inlineStr">
        <is>
          <t>Product</t>
        </is>
      </c>
      <c r="N71" s="34" t="inlineStr">
        <is>
          <t>ข้อสอบจริง Product ปี 2561 ข้อ 31</t>
        </is>
      </c>
      <c r="O71" s="35" t="inlineStr">
        <is>
          <t>ข้อสอบจริง</t>
        </is>
      </c>
      <c r="P71" s="35" t="inlineStr">
        <is>
          <t>ปี 2561</t>
        </is>
      </c>
    </row>
    <row r="72" ht="13.2" customHeight="1" s="49">
      <c r="A72" s="35" t="n">
        <v>70</v>
      </c>
      <c r="B72" s="34"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35" t="inlineStr">
        <is>
          <t>[แนบรูป: ข้อสอบ Product ปี 2561 รหัสรูปภาพ image109]</t>
        </is>
      </c>
      <c r="D72" s="34" t="inlineStr">
        <is>
          <t>2.4</t>
        </is>
      </c>
      <c r="E72" s="34" t="inlineStr">
        <is>
          <t>4.8</t>
        </is>
      </c>
      <c r="F72" s="34" t="inlineStr">
        <is>
          <t>9.6</t>
        </is>
      </c>
      <c r="G72" s="34" t="inlineStr">
        <is>
          <t>3</t>
        </is>
      </c>
      <c r="H72" s="34" t="inlineStr">
        <is>
          <t>0.625</t>
        </is>
      </c>
      <c r="I72" s="35" t="n">
        <v>1</v>
      </c>
      <c r="J72" s="34"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35" t="n"/>
      <c r="L72" s="34" t="inlineStr">
        <is>
          <t>Chromatographic Analysis</t>
        </is>
      </c>
      <c r="M72" s="35" t="inlineStr">
        <is>
          <t>Product</t>
        </is>
      </c>
      <c r="N72" s="34" t="inlineStr">
        <is>
          <t>ข้อสอบจริง Product ปี 2561 ข้อ 40</t>
        </is>
      </c>
      <c r="O72" s="35" t="inlineStr">
        <is>
          <t>ข้อสอบจริง</t>
        </is>
      </c>
      <c r="P72" s="35" t="inlineStr">
        <is>
          <t>ปี 2561</t>
        </is>
      </c>
    </row>
    <row r="73" ht="13.2" customHeight="1" s="49">
      <c r="A73" s="35" t="n">
        <v>71</v>
      </c>
      <c r="B73" s="34" t="inlineStr">
        <is>
          <t>หากต้องการตรวจหาปริมาณ EE และ levonogestrel ที่ประกอบอยู่ในยาเม็ด ควรใช้วิธีใด</t>
        </is>
      </c>
      <c r="C73" s="35" t="n"/>
      <c r="D73" s="34" t="inlineStr">
        <is>
          <t>HPLC</t>
        </is>
      </c>
      <c r="E73" s="34" t="inlineStr">
        <is>
          <t>Mass spectroscopy</t>
        </is>
      </c>
      <c r="F73" s="34" t="inlineStr">
        <is>
          <t>UV-Vis spectroscopy</t>
        </is>
      </c>
      <c r="G73" s="34" t="inlineStr">
        <is>
          <t>Infrared spectroscopy</t>
        </is>
      </c>
      <c r="H73" s="34" t="inlineStr">
        <is>
          <t>Planar chromatography</t>
        </is>
      </c>
      <c r="I73" s="35" t="n">
        <v>1</v>
      </c>
      <c r="J73" s="34"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35" t="n"/>
      <c r="L73" s="34" t="inlineStr">
        <is>
          <t>Chromatographic Analysis</t>
        </is>
      </c>
      <c r="M73" s="35" t="inlineStr">
        <is>
          <t>Product</t>
        </is>
      </c>
      <c r="N73" s="34" t="inlineStr">
        <is>
          <t>ข้อสอบจริง Product ปี 2561 ข้อ 63</t>
        </is>
      </c>
      <c r="O73" s="35" t="inlineStr">
        <is>
          <t>ข้อสอบจริง</t>
        </is>
      </c>
      <c r="P73" s="35" t="inlineStr">
        <is>
          <t>ปี 2561</t>
        </is>
      </c>
    </row>
    <row r="74" ht="13.2" customHeight="1" s="49">
      <c r="A74" s="35" t="n">
        <v>72</v>
      </c>
      <c r="B74" s="34" t="inlineStr">
        <is>
          <t>ควรใช้เครื่องมือใดในการพิสูจน์เอกลักษณ์ metformin raw material</t>
        </is>
      </c>
      <c r="C74" s="35" t="n"/>
      <c r="D74" s="34" t="inlineStr">
        <is>
          <t>IR</t>
        </is>
      </c>
      <c r="E74" s="34" t="inlineStr">
        <is>
          <t>TLC</t>
        </is>
      </c>
      <c r="F74" s="34" t="inlineStr">
        <is>
          <t>UV-vis</t>
        </is>
      </c>
      <c r="G74" s="34" t="inlineStr">
        <is>
          <t>Fluorescence</t>
        </is>
      </c>
      <c r="H74" s="34" t="inlineStr">
        <is>
          <t>X-ray diffraction</t>
        </is>
      </c>
      <c r="I74" s="35" t="n">
        <v>1</v>
      </c>
      <c r="J74" s="34"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35" t="n"/>
      <c r="L74" s="34" t="inlineStr">
        <is>
          <t>Chromatographic Analysis</t>
        </is>
      </c>
      <c r="M74" s="35" t="inlineStr">
        <is>
          <t>Product</t>
        </is>
      </c>
      <c r="N74" s="34" t="inlineStr">
        <is>
          <t>ข้อสอบจริง Product ปี 2561 ข้อ 67</t>
        </is>
      </c>
      <c r="O74" s="35" t="inlineStr">
        <is>
          <t>ข้อสอบจริง</t>
        </is>
      </c>
      <c r="P74" s="35" t="inlineStr">
        <is>
          <t>ปี 2561</t>
        </is>
      </c>
    </row>
    <row r="75" ht="13.2" customHeight="1" s="49">
      <c r="A75" s="35" t="n">
        <v>73</v>
      </c>
      <c r="B75" s="34" t="inlineStr">
        <is>
          <t>ข้อใดคือวิธีการแยก racemic mixture</t>
        </is>
      </c>
      <c r="C75" s="35" t="n"/>
      <c r="D75" s="34" t="inlineStr">
        <is>
          <t>Size exclusion</t>
        </is>
      </c>
      <c r="E75" s="34" t="inlineStr">
        <is>
          <t>Counter current</t>
        </is>
      </c>
      <c r="F75" s="34" t="inlineStr">
        <is>
          <t>Super critical fluid</t>
        </is>
      </c>
      <c r="G75" s="34" t="inlineStr">
        <is>
          <t>Chiral Chromatography</t>
        </is>
      </c>
      <c r="H75" s="34" t="inlineStr">
        <is>
          <t>Planar Chromatography</t>
        </is>
      </c>
      <c r="I75" s="35" t="n">
        <v>1</v>
      </c>
      <c r="J75" s="34"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35" t="n"/>
      <c r="L75" s="34" t="inlineStr">
        <is>
          <t>Chromatographic Analysis</t>
        </is>
      </c>
      <c r="M75" s="35" t="inlineStr">
        <is>
          <t>Product</t>
        </is>
      </c>
      <c r="N75" s="34" t="inlineStr">
        <is>
          <t>ข้อสอบจริง Product ปี 2561 ข้อ 91</t>
        </is>
      </c>
      <c r="O75" s="35" t="inlineStr">
        <is>
          <t>ข้อสอบจริง</t>
        </is>
      </c>
      <c r="P75" s="35" t="inlineStr">
        <is>
          <t>ปี 2561</t>
        </is>
      </c>
    </row>
    <row r="76" ht="13.2" customHeight="1" s="49">
      <c r="A76" s="35" t="n">
        <v>74</v>
      </c>
      <c r="B76" s="34" t="inlineStr">
        <is>
          <t>จากภาพเป็นการวิเคราะห์โดยใช้เครื่องมือใด [แนบรูป: ข้อสอบ Product ปี 2561 รหัสรูปภาพ image115]</t>
        </is>
      </c>
      <c r="C76" s="35" t="inlineStr">
        <is>
          <t>[แนบรูป: ข้อสอบ Product ปี 2561 รหัสรูปภาพ image115]</t>
        </is>
      </c>
      <c r="D76" s="34" t="inlineStr">
        <is>
          <t>HPLC</t>
        </is>
      </c>
      <c r="E76" s="34" t="inlineStr">
        <is>
          <t>Gas chromatography</t>
        </is>
      </c>
      <c r="F76" s="34" t="inlineStr">
        <is>
          <t>Planar chromatography</t>
        </is>
      </c>
      <c r="G76" s="34" t="inlineStr">
        <is>
          <t>Countercurrent chromatography</t>
        </is>
      </c>
      <c r="H76" s="34" t="inlineStr">
        <is>
          <t>Capillary electrophoresis chromatography</t>
        </is>
      </c>
      <c r="I76" s="35" t="n">
        <v>1</v>
      </c>
      <c r="J76" s="34"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35" t="n"/>
      <c r="L76" s="34" t="inlineStr">
        <is>
          <t>Chromatographic Analysis</t>
        </is>
      </c>
      <c r="M76" s="35" t="inlineStr">
        <is>
          <t>Product</t>
        </is>
      </c>
      <c r="N76" s="34" t="inlineStr">
        <is>
          <t>ข้อสอบจริง Product ปี 2561 ข้อ 103</t>
        </is>
      </c>
      <c r="O76" s="35" t="inlineStr">
        <is>
          <t>ข้อสอบจริง</t>
        </is>
      </c>
      <c r="P76" s="35" t="inlineStr">
        <is>
          <t>ปี 2561</t>
        </is>
      </c>
    </row>
    <row r="77" ht="13.2" customHeight="1" s="49">
      <c r="A77" s="35" t="n">
        <v>75</v>
      </c>
      <c r="B77" s="34"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35" t="n"/>
      <c r="D77" s="34" t="inlineStr">
        <is>
          <t>เป็น normal phase</t>
        </is>
      </c>
      <c r="E77" s="34" t="inlineStr">
        <is>
          <t>ใช้ UV-vis วิเคราะห์ได้</t>
        </is>
      </c>
      <c r="F77" s="34" t="inlineStr">
        <is>
          <t>Stationary phase เป็น C18</t>
        </is>
      </c>
      <c r="G77" s="34" t="inlineStr">
        <is>
          <t>Tailing factor ใช้ดูความสมมาตรของกราฟ</t>
        </is>
      </c>
      <c r="H77" s="34" t="inlineStr">
        <is>
          <t>Column efficiency สามารถวัดได้โดย retention time กับ width length</t>
        </is>
      </c>
      <c r="I77" s="35" t="n">
        <v>1</v>
      </c>
      <c r="J77" s="34"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35" t="n"/>
      <c r="L77" s="34" t="inlineStr">
        <is>
          <t>Chromatographic Analysis</t>
        </is>
      </c>
      <c r="M77" s="35" t="inlineStr">
        <is>
          <t>Product</t>
        </is>
      </c>
      <c r="N77" s="34" t="inlineStr">
        <is>
          <t>ข้อสอบจริง Product ปี 2561 ข้อ 107</t>
        </is>
      </c>
      <c r="O77" s="35" t="inlineStr">
        <is>
          <t>ข้อสอบจริง</t>
        </is>
      </c>
      <c r="P77" s="35" t="inlineStr">
        <is>
          <t>ปี 2561</t>
        </is>
      </c>
    </row>
    <row r="78" ht="13.2" customHeight="1" s="49">
      <c r="A78" s="35" t="n">
        <v>76</v>
      </c>
      <c r="B78" s="34"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35" t="n"/>
      <c r="D78" s="34" t="inlineStr">
        <is>
          <t>HPLC (High-Performance Liquid Chromatography) และ UV-Vis Spectrophotometry</t>
        </is>
      </c>
      <c r="E78" s="34" t="inlineStr">
        <is>
          <t>HPLC และ TLC (Thin-Layer Chromatography)</t>
        </is>
      </c>
      <c r="F78" s="34" t="inlineStr">
        <is>
          <t>TLC และ GC (Gas Chromatography)</t>
        </is>
      </c>
      <c r="G78" s="34" t="inlineStr">
        <is>
          <t>GC และ MS (Mass Spectrometry)</t>
        </is>
      </c>
      <c r="H78" s="34" t="inlineStr">
        <is>
          <t>Chromatographic retention time (เช่น HPLC/TLC) และ IR (Infrared Spectroscopy)</t>
        </is>
      </c>
      <c r="I78" s="35" t="n">
        <v>1</v>
      </c>
      <c r="J78" s="34"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35" t="n"/>
      <c r="L78" s="34" t="inlineStr">
        <is>
          <t>Chromatographic Analysis</t>
        </is>
      </c>
      <c r="M78" s="35" t="inlineStr">
        <is>
          <t>Product</t>
        </is>
      </c>
      <c r="N78" s="34" t="inlineStr">
        <is>
          <t>ข้อสอบจริง Product ปี 2558 ข้อ 39</t>
        </is>
      </c>
      <c r="O78" s="35" t="inlineStr">
        <is>
          <t>ข้อสอบจริง</t>
        </is>
      </c>
      <c r="P78" s="35" t="inlineStr">
        <is>
          <t>ปี 2558</t>
        </is>
      </c>
    </row>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64.8" customHeight="1" s="49">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inlineStr">
        <is>
          <t>Case ID (รหัสเคส)</t>
        </is>
      </c>
    </row>
    <row r="3" ht="409.6" customHeight="1" s="49">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49">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49">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49">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49">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49">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49">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49">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49">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ละลายได้ดีในกรด ไม่ถูกต้องตามหลักการ Analytical Chemistry สำหรับวิธีทดสอบนี้
• ข้อ ค. (ดูดกลืนแสงช่วง UV): ดูดกลืนแสงช่วง UV ไม่ถูกต้องตามหลักการ Analytical Chemistry สำหรับวิธีทดสอบนี้
• ข้อ ง. (มี stereomer 1 ตำแหน่ง): มี stereomer 1 ตำแหน่ง ไม่ถูกต้องตามหลักการ Analytical Chemistry สำหรับวิธีทดสอบนี้
• ข้อ จ. (ขับออกได้ดีในสภาวะปัสสาวะเป็นด่าง): ขับออกได้ดีในสภาวะปัสสาวะเป็นด่าง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49">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49">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49">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มีค่าชีวิตยาว เนื่องจากต้องถูกทำลายด้วยเอนไซม์ทรานเฟอร์เรสหลายชนิด ไม่ถูกต้องตามหลักการ Analytical Chemistry สำหรับวิธีทดสอบนี้
• ข้อ ค. (มีค่าชีวิตยาว เนื่องจากไม่สามารถถูกทำลายได้ด้วยกระบวนการเมแทบอลิซึมในร่างกาย): มีค่าชีวิตยาว เนื่องจากไม่สามารถถูกทำลายได้ด้วยกระบวนการเมแทบอลิซึมในร่างกาย ไม่ถูกต้องตามหลักการ Analytical Chemistry สำหรับวิธีทดสอบนี้
• ข้อ ง. (มีค่าครึ่งยาว เนื่องจากมีใช้เวลาในการดูดซึมนาน): มีค่าครึ่งยาว เนื่องจากมีใช้เวลาในการดูดซึมนาน ไม่ถูกต้องตามหลักการ Analytical Chemistry สำหรับวิธีทดสอบนี้
• ข้อ จ. (มีค่าครึ่งยาว เนื่องจากมีการกระจายตัวในร่างกายที่ต่ำ): มีค่าครึ่งยาว เนื่องจากมีการกระจายตัวในร่างกายที่ต่ำ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49">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UV-Vis Spectrophotometry at lambda max ไม่ถูกต้องตามหลักการ Analytical Chemistry สำหรับวิธีทดสอบนี้
• ข้อ ค. (FTIR Spectroscopy (Attenuated Total Reflection)): IR (Infrared) spectroscopy วิเคราะห์ functional groups จาก stretching/bending vibrations C=O ~1700 cm-1, O-H ~3200-3550 cm-1
• ข้อ ง. (Proton NMR (1H-NMR) Spectroscopy): NMR spectroscopy วิเคราะห์โครงสร้างโมเลกุลจาก chemical shift (δ ppm), multiplicity, coupling constant (J Hz)
• ข้อ จ. (Carbon-13 NMR (13C-NMR) Spectroscopy): NMR spectroscopy วิเคราะห์โครงสร้างโมเลกุลจาก chemical shift (δ ppm), multiplicity, coupling constant (J Hz)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49">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ค. สารที่มี Chiral center อย่างน้อย 1 ตำแหน่ง และไม่มีระนาบสมมาตรภายในโมเลกุล (Optically active molecule)
💡 Background: การตรวจวัดค่า Specific optical rotation ด้วยเครื่อง Polarimeter เป็นเทคนิคการวิเคราะห์คุณสมบัติทางแสงของสารที่มีคุณสมบัติบิดระนาบของแสงโพลาไรซ์ (Chiral / Optically active molecules)
🎯 ทำไมข้อนี้ถึงถูก: สารที่จะแสดงผลต่อการหมุนของแสงโพลาไรซ์และคำนวณค่า Specific rotation [alpha] ได้นั้น จะต้องมี Chiral center (Asymmetric carbon) และเป็นสารในรูป Enantiomer ที่ไม่อยู่ในภาวะ Racemic mixture
🔍 ข้ออื่นผิดเพราะอะไร:
- ข้อ ก. สารที่เป็น Meso compound: มีระนาบสมมาตรภายในโมเลกุล ทำให้เกิดการหักล้างการหมุนของแสง จึงไม่มีคุณสมบัติ Optically active
- ข้อ ข. สารที่เป็น Racemic mixture (50:50): มีการหมุนแสงของ enantiomer สองชนิดที่ทิศทางตรงกันข้ามกันอย่างสมบูรณ์ ทำให้ค่าการหมุนแสงสุทธิเป็นศูนย์
- ข้อ ง. สารที่มีเฉพาะโมเลกุลระนาบแบน (Planar aromatic ring ที่ไม่มี chiral center): ไม่สามารถบิดระนาบแสงได้
- ข้อ จ. สารที่มีพันธะคู่แบบสมมาตร: ไม่มี Chiral center จึงไม่มีคุณสมบัติ Optical rotation
📖 Guideline อ้างอิง: United States Pharmacopeia (USP-NF) General Chapter &lt;781&gt; Optical Rotation
📌 จุดจำก่อนสอบ: สารที่จะวัด Polarimeter ได้ ต้องมี Chiral center และเป็น Optically active (Meso และ Racemate ค่าสุทธิ = 0)</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49">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ข. Polarimeter เพื่อตรวจวัดค่า Specific Optical Rotation [alpha]
💡 Background: การทดสอบวัตถุดิบตัวยาที่มีคุณสมบัติเป็น Chiral drug ตามข้อกำหนดในเภสัชตำรับ ต้องยืนยัน Enantiomeric purity หรือ Optical purity
🎯 ทำไมข้อนี้ถึงถูก: เครื่อง Polarimeter ใช้วัดค่าการหมุนระนาบแสงโพลาไรซ์เฉพาะเจาะจง (Specific rotation) ที่ความยาวคลื่น Sodium D-line (589 nm) ซึ่งเป็นหัวข้อมาตรฐานในการควบคุมคุณภาพตัวยาไอโซเมอร์เดี่ยว
🔍 ข้ออื่นผิดเพราะอะไร:
- ข้อ ก. UV-Vis spectrophotometer: ใช้วัดการดูดกลืนแสงของ Chromophore ไม่สามารถแยกความแตกต่างของคู่ Enantiomer ได้
- ข้อ ค. FT-IR spectrometer: วัดการสั่นของพันธะเคมี โมเลกุล Enantiomer ให้สเปกตรัมอินฟราเรดเหมือนกัน
- ข้อ ง. Mass spectrometer: วัดมวลต่อประจุ (m/z) คู่ Enantiomer มีมวลโมเลกุลเท่ากันทุกประการ
- ข้อ จ. Refractometer: ใช้วัดดัชนีหักเหของแสง (Refractive index) สำหรับของเหลวทั่วไป ไม่จำเพาะต่อ Chirality
📖 Guideline อ้างอิง: United States Pharmacopeia (USP-NF) General Chapter &lt;781&gt; Optical Rotation
📌 จุดจำก่อนสอบ: Chiral identification และ Optical purity ใช้ Polarimeter (Specific optical rotation) เป็นหัวข้อมาตรฐาน</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49">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ค่าการละลาย ไม่ถูกต้องตามหลักการ Analytical Chemistry สำหรับวิธีทดสอบนี้
• ข้อ ค. (ประสิทธิภาพในการรักษา): ประสิทธิภาพในการรักษา ไม่ถูกต้องตามหลักการ Analytical Chemistry สำหรับวิธีทดสอบนี้
• ข้อ ง. (ค่าคงที่การดูดกลืนแสง): ค่าคงที่การดูดกลืนแสง ไม่ถูกต้องตามหลักการ Analytical Chemistry สำหรับวิธีทดสอบนี้
• ข้อ จ. (การหักเหของแสง คณะเภสัชศาสตร์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49">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ง. [alpha] = (alpha x 100) / (l x c) โดย c มีหน่วยเป็น g/100 mL และ l มีหน่วยเป็น decimeter (dm)
💡 Background: ค่า Specific optical rotation ([alpha] ที่อุณหภูมิ t และความยาวคลื่น D-line) เป็นค่าคงที่จำเพาะของสารละลายที่มีคุณสมบัติ Optically active
🎯 ทำไมข้อนี้ถึงถูก: ตามสมการมาตรฐานของ Biot: [alpha] = alpha / (l x c) หาก c คิดเป็น g/mL แต่ในทางเภสัชศาสตร์และเภสัชตำรับ (USP/BP) กำหนดให้ c เป็นความเข้มข้นในหน่วย g/100 mL (ร้อยละ w/v) และความยาวทางเดินแสง l เป็น เดซิเมตร (dm) สูตรจึงแปลงเป็น [alpha] = (100 x alpha) / (l x c)
🔍 ข้ออื่นผิดเพราะอะไร:
- ข้อ ก. ใช้ความยาวเป็นเซนติเมตร (cm) โดยไม่แปลงหน่วย: ทำให้ค่าผิดไป 10 เท่า เนื่องจากมาตรฐานตำรายากำหนด l เป็น decimeter (1 dm = 10 cm)
- ข้อ ข. ใช้ความเข้มข้นเป็นโมลาร์ (M): สูตร Specific rotation ในเภสัชตำรับใช้หน่วยน้ำหนักต่อปริมาตร (g/100 mL) ไม่ใช่โมลาริตี
- ข้อ ค. ลืมคูณ 100: หากความเข้มข้นใช้ g/100 mL ต้องมีตัวคูณ 100 เสมอ
- ข้อ จ. นำความยาวคลื่นแสงมาคูณในสูตร: ความยาวคลื่นแสง (589 nm) เป็นสภาวะทดสอบ ไม่ได้นำตัวเลขมาคำนวณในสูตร
📖 Guideline อ้างอิง: United States Pharmacopeia (USP-NF) General Chapter &lt;781&gt; Optical Rotation
📌 จุดจำก่อนสอบ: สูตรคำนวณ Specific rotation ตามเภสัชตำรับ: [alpha] = (100 x alpha) / (l x c) โดย l เป็น dm และ c เป็น g/100 mL</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49">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49">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49">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49">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49">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t>
        </is>
      </c>
      <c r="H24" s="10" t="inlineStr">
        <is>
          <t>Ethambutol</t>
        </is>
      </c>
      <c r="I24" s="12" t="inlineStr">
        <is>
          <t>1</t>
        </is>
      </c>
      <c r="J24" s="10" t="inlineStr">
        <is>
          <t>✅ คำตอบที่ถูกต้อง: ข้อ ข. โครงสร้างที่มี Asymmetric Carbon (Chiral center) เช่น ยาปฏิชีวนะกลุ่ม Ampicillin หรือ D-glucose
💡 Background: การตรวจสอบโครงสร้างทางเคมีที่สามารถตรวจวัดด้วยเครื่อง Polarimeter ได้
🎯 ทำไมข้อนี้ถึงถูก: Ampicillin และ D-glucose มี Chiral carbon หลายตำแหน่งในโครงสร้าง และเป็นสารบริสุทธิ์ชนิด Enantiomer เดี่ยว จึงสามารถหมุนระนาบแสงโพลาไรซ์และตรวจวัดด้วย Polarimeter ได้
🔍 ข้ออื่นผิดเพราะอะไร:
- ข้อ ก. Glycine: เป็นกรดอะมิโนชนิดเดียวที่ไม่มี Chiral center (มีหมู่ H สองตัวเกาะที่ C-alpha) จึงเป็น Achiral
- ข้อ ค. Paracetamol: โครงสร้างเป็นวงเบนซีนและสายแขวนที่สมมาตร ไม่มี Chiral carbon
- ข้อ ง. Aspirin: ไม่มี Chiral carbon ไม่สามารถหมุนแสงโพลาไรซ์ได้
- ข้อ จ. Caffeine: โครงสร้างเป็น Xanthine ring ระนาบแบน ไม่มี Chiral center
📖 Guideline อ้างอิง: United States Pharmacopeia (USP-NF) General Chapter &lt;781&gt; Optical Rotation
📌 จุดจำก่อนสอบ: Glycine, Paracetamol, Aspirin, Caffeine ไม่มี Chiral center (Achiral) วัด Polarimeter ไม่ได้ ส่วน Ampicillin และ Glucose มี Chiral center จึงเป็น Optically active</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49">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49">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ht="409.6" customHeight="1" s="49">
      <c r="A27" s="35" t="n">
        <v>25</v>
      </c>
      <c r="B27" s="34" t="inlineStr">
        <is>
          <t>(ปี 2566, Day 2 ข้อ 87\) (เรื่อง: การ Validate In-house method ด้วย UV-Vis) ทดสอบ In-house method ของการหา assay ด้วยวิธี UV-Vis ไม่ต้อง validate หัวข้อใด</t>
        </is>
      </c>
      <c r="C27" s="35" t="n"/>
      <c r="D27" s="34" t="inlineStr">
        <is>
          <t>Specificity</t>
        </is>
      </c>
      <c r="E27" s="34" t="inlineStr">
        <is>
          <t>Accuracy</t>
        </is>
      </c>
      <c r="F27" s="34" t="inlineStr">
        <is>
          <t>Linearity</t>
        </is>
      </c>
      <c r="G27" s="34" t="inlineStr">
        <is>
          <t>Precision</t>
        </is>
      </c>
      <c r="H27" s="34" t="inlineStr">
        <is>
          <t>Limit of detection</t>
        </is>
      </c>
      <c r="I27" s="35" t="n">
        <v>1</v>
      </c>
      <c r="J27" s="34"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35" t="n"/>
      <c r="L27" s="34" t="inlineStr">
        <is>
          <t>Spectroscopy &amp; Optical Analysis</t>
        </is>
      </c>
      <c r="M27" s="35" t="inlineStr">
        <is>
          <t>Product</t>
        </is>
      </c>
      <c r="N27" s="34" t="inlineStr">
        <is>
          <t>ข้อสอบจริง Product ปี 2566 ข้อ 33</t>
        </is>
      </c>
      <c r="O27" s="35" t="inlineStr">
        <is>
          <t>ข้อสอบจริง</t>
        </is>
      </c>
      <c r="P27" s="35" t="inlineStr">
        <is>
          <t>ปี 2566</t>
        </is>
      </c>
    </row>
    <row r="28" ht="409.6" customHeight="1" s="49">
      <c r="A28" s="35" t="n">
        <v>26</v>
      </c>
      <c r="B28" s="34" t="inlineStr">
        <is>
          <t>(ปี 2566, Day 2 ข้อ 90\) (เรื่อง: เครื่องมือทดสอบ Elemental Impurity) จะทดสอบ Elemental impurity ใช้เครื่องมือไหน</t>
        </is>
      </c>
      <c r="C28" s="35" t="n"/>
      <c r="D28" s="34" t="inlineStr">
        <is>
          <t>Inductively-coupled plasma spectroscopy</t>
        </is>
      </c>
      <c r="E28" s="34" t="inlineStr">
        <is>
          <t>FT-IR spectroscopy</t>
        </is>
      </c>
      <c r="F28" s="34" t="inlineStr">
        <is>
          <t>UV-Vis spectroscopy</t>
        </is>
      </c>
      <c r="G28" s="34" t="inlineStr"/>
      <c r="H28" s="34" t="n"/>
      <c r="I28" s="35" t="n">
        <v>1</v>
      </c>
      <c r="J28" s="34"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35" t="n"/>
      <c r="L28" s="34" t="inlineStr">
        <is>
          <t>Spectroscopy &amp; Optical Analysis</t>
        </is>
      </c>
      <c r="M28" s="35" t="inlineStr">
        <is>
          <t>Product</t>
        </is>
      </c>
      <c r="N28" s="34" t="inlineStr">
        <is>
          <t>ข้อสอบจริง Product ปี 2566 ข้อ 36</t>
        </is>
      </c>
      <c r="O28" s="35" t="inlineStr">
        <is>
          <t>ข้อสอบจริง</t>
        </is>
      </c>
      <c r="P28" s="35" t="inlineStr">
        <is>
          <t>ปี 2566</t>
        </is>
      </c>
    </row>
    <row r="29" ht="409.6" customHeight="1" s="49">
      <c r="A29" s="35" t="n">
        <v>27</v>
      </c>
      <c r="B29" s="34"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35" t="n"/>
      <c r="D29" s="34" t="inlineStr">
        <is>
          <t>Air sampling test</t>
        </is>
      </c>
      <c r="E29" s="34" t="inlineStr">
        <is>
          <t>Glove print test</t>
        </is>
      </c>
      <c r="F29" s="34" t="inlineStr">
        <is>
          <t>Contact plate</t>
        </is>
      </c>
      <c r="G29" s="34" t="inlineStr">
        <is>
          <t>Settle plates</t>
        </is>
      </c>
      <c r="H29" s="34" t="inlineStr">
        <is>
          <t>Cleaning validation</t>
        </is>
      </c>
      <c r="I29" s="35" t="n">
        <v>3</v>
      </c>
      <c r="J29" s="34"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35" t="n"/>
      <c r="L29" s="34" t="inlineStr">
        <is>
          <t>Spectroscopy &amp; Optical Analysis</t>
        </is>
      </c>
      <c r="M29" s="35" t="inlineStr">
        <is>
          <t>Product</t>
        </is>
      </c>
      <c r="N29" s="34" t="inlineStr">
        <is>
          <t>ข้อสอบจริง Product ปี 2566 ข้อ 42</t>
        </is>
      </c>
      <c r="O29" s="35" t="inlineStr">
        <is>
          <t>ข้อสอบจริง</t>
        </is>
      </c>
      <c r="P29" s="35" t="inlineStr">
        <is>
          <t>ปี 2566</t>
        </is>
      </c>
    </row>
    <row r="30" ht="409.6" customHeight="1" s="49">
      <c r="A30" s="35" t="n">
        <v>28</v>
      </c>
      <c r="B30" s="34" t="inlineStr">
        <is>
          <t>ชื่อยา imdur (ยี่ห้อ) ให้ส่วนประกอบยามา จำได้แค่มี magnesium stearate ข้อใดถูกต้อง</t>
        </is>
      </c>
      <c r="C30" s="35" t="n"/>
      <c r="D30" s="34" t="inlineStr">
        <is>
          <t>ระบบ matti ของยาสามารถหักแบ่งได้แต่ห้ามเคี้ยว</t>
        </is>
      </c>
      <c r="E30" s="34" t="inlineStr">
        <is>
          <t>ระบบ reservoir ของยาตัวนี้สามารถหักแบ่งและเคี้ยวได้</t>
        </is>
      </c>
      <c r="F30" s="34" t="inlineStr">
        <is>
          <t>กินพร้อมยาลดกรดได้</t>
        </is>
      </c>
      <c r="G30" s="34" t="inlineStr">
        <is>
          <t>Na stearate ทำหน้าที่คล้าย Mg stearate ในนี้</t>
        </is>
      </c>
      <c r="H30" s="34" t="inlineStr">
        <is>
          <t>[NEED_REVIEW]</t>
        </is>
      </c>
      <c r="I30" s="35" t="n">
        <v>1</v>
      </c>
      <c r="J30" s="34"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35" t="n"/>
      <c r="L30" s="34" t="inlineStr">
        <is>
          <t>Spectroscopy &amp; Optical Analysis</t>
        </is>
      </c>
      <c r="M30" s="35" t="inlineStr">
        <is>
          <t>Product</t>
        </is>
      </c>
      <c r="N30" s="34" t="inlineStr">
        <is>
          <t>ข้อสอบจริง Product ปี 2565 ข้อ 9</t>
        </is>
      </c>
      <c r="O30" s="35" t="inlineStr">
        <is>
          <t>ข้อสอบจริง</t>
        </is>
      </c>
      <c r="P30" s="35" t="inlineStr">
        <is>
          <t>ปี 2565</t>
        </is>
      </c>
    </row>
    <row r="31" ht="409.6" customHeight="1" s="49">
      <c r="A31" s="35" t="n">
        <v>29</v>
      </c>
      <c r="B31" s="34" t="inlineStr">
        <is>
          <t>ให้กราฟ Infrared spectroscopy (IR) มา ถามว่าที่ wavelength 1699.34 แสดงถึงโครงสร้างอะไรของยา</t>
        </is>
      </c>
      <c r="C31" s="35" t="n"/>
      <c r="D31" s="34" t="inlineStr">
        <is>
          <t>OH</t>
        </is>
      </c>
      <c r="E31" s="34" t="inlineStr">
        <is>
          <t>C=O</t>
        </is>
      </c>
      <c r="F31" s="34" t="inlineStr">
        <is>
          <t>C-O</t>
        </is>
      </c>
      <c r="G31" s="34" t="inlineStr">
        <is>
          <t>sp3 stretching</t>
        </is>
      </c>
      <c r="H31" s="34" t="inlineStr">
        <is>
          <t>C-C</t>
        </is>
      </c>
      <c r="I31" s="35" t="n">
        <v>1</v>
      </c>
      <c r="J31" s="34"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35" t="n"/>
      <c r="L31" s="34" t="inlineStr">
        <is>
          <t>Spectroscopy &amp; Optical Analysis</t>
        </is>
      </c>
      <c r="M31" s="35" t="inlineStr">
        <is>
          <t>Product</t>
        </is>
      </c>
      <c r="N31" s="34" t="inlineStr">
        <is>
          <t>ข้อสอบจริง Product ปี 2565 ข้อ 45</t>
        </is>
      </c>
      <c r="O31" s="35" t="inlineStr">
        <is>
          <t>ข้อสอบจริง</t>
        </is>
      </c>
      <c r="P31" s="35" t="inlineStr">
        <is>
          <t>ปี 2565</t>
        </is>
      </c>
    </row>
    <row r="32" ht="409.6" customHeight="1" s="49">
      <c r="A32" s="35" t="n">
        <v>30</v>
      </c>
      <c r="B32" s="34" t="inlineStr">
        <is>
          <t>ให้ monograph การทดสอบ dissolution มา แต่จำไม่ได้ว่าคือยาอะไร (น่าจะ tablet ทั่วไป) Apparatus: Apparatus 2 Tolerances: NLT 75% (Q) the labeled amount of .... ข้อใดถูกต้อง</t>
        </is>
      </c>
      <c r="C32" s="35" t="inlineStr">
        <is>
          <t>[แนบรูป: ข้อสอบ Product ปี 2565 รหัสรูปภาพ image15]</t>
        </is>
      </c>
      <c r="D32" s="34" t="inlineStr">
        <is>
          <t>เป็น reservoir device</t>
        </is>
      </c>
      <c r="E32" s="34" t="inlineStr">
        <is>
          <t>ปลดปล่อยยาได้นานขึ้น</t>
        </is>
      </c>
      <c r="F32" s="34" t="inlineStr">
        <is>
          <t>ชื่อระบบ monolithic</t>
        </is>
      </c>
      <c r="G32" s="34" t="inlineStr">
        <is>
          <t>ยากระจายใน matrix</t>
        </is>
      </c>
      <c r="H32" s="34" t="inlineStr">
        <is>
          <t>การปลดปล่อยยา ขึ้นกับ swelling และ erosion ของ polymer matrix</t>
        </is>
      </c>
      <c r="I32" s="35" t="n">
        <v>1</v>
      </c>
      <c r="J32" s="34"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35" t="n"/>
      <c r="L32" s="34" t="inlineStr">
        <is>
          <t>Spectroscopy &amp; Optical Analysis</t>
        </is>
      </c>
      <c r="M32" s="35" t="inlineStr">
        <is>
          <t>Product</t>
        </is>
      </c>
      <c r="N32" s="34" t="inlineStr">
        <is>
          <t>ข้อสอบจริง Product ปี 2565 ข้อ 91</t>
        </is>
      </c>
      <c r="O32" s="35" t="inlineStr">
        <is>
          <t>ข้อสอบจริง</t>
        </is>
      </c>
      <c r="P32" s="35" t="inlineStr">
        <is>
          <t>ปี 2565</t>
        </is>
      </c>
    </row>
    <row r="33" ht="409.6" customHeight="1" s="49">
      <c r="A33" s="35" t="n">
        <v>31</v>
      </c>
      <c r="B33" s="34" t="inlineStr">
        <is>
          <t>ให้ monograph ยา griseofulvin มา Specific Rotation, \+354° to \+364° Specific rotation หาได้จากเครื่องมือใด</t>
        </is>
      </c>
      <c r="C33" s="35" t="n"/>
      <c r="D33" s="34" t="inlineStr">
        <is>
          <t>Monochromator  เป็นส่วนประกอบของเครื่องสเปกโตรโฟโตมิเตอร์ ใช้เลือกความยาวคลื่น</t>
        </is>
      </c>
      <c r="E33" s="34" t="inlineStr">
        <is>
          <t>Polarimeter</t>
        </is>
      </c>
      <c r="F33" s="34" t="inlineStr">
        <is>
          <t>Photometer  วัดความเข้มของแสง</t>
        </is>
      </c>
      <c r="G33" s="34" t="inlineStr">
        <is>
          <t>Spectrophotometer วัดการดูดกลืนแสง (Absorbance)</t>
        </is>
      </c>
      <c r="H33" s="34" t="inlineStr">
        <is>
          <t>Refractometer วัดดัชนีหักเหของแสง (Refractive index)</t>
        </is>
      </c>
      <c r="I33" s="35" t="n">
        <v>1</v>
      </c>
      <c r="J33" s="34"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35" t="n"/>
      <c r="L33" s="34" t="inlineStr">
        <is>
          <t>Spectroscopy &amp; Optical Analysis</t>
        </is>
      </c>
      <c r="M33" s="35" t="inlineStr">
        <is>
          <t>Product</t>
        </is>
      </c>
      <c r="N33" s="34" t="inlineStr">
        <is>
          <t>ข้อสอบจริง Product ปี 2564 ข้อ 28</t>
        </is>
      </c>
      <c r="O33" s="35" t="inlineStr">
        <is>
          <t>ข้อสอบจริง</t>
        </is>
      </c>
      <c r="P33" s="35" t="inlineStr">
        <is>
          <t>ปี 2564</t>
        </is>
      </c>
    </row>
    <row r="34" ht="409.6" customHeight="1" s="49">
      <c r="A34" s="35" t="n">
        <v>32</v>
      </c>
      <c r="B34" s="34" t="inlineStr">
        <is>
          <t>ให้กราฟมาแล้วถามประมาณว่าปัจจัยอะไรที่ส่งผลให้ a, b, c ต่างกัน [แนบรูป: ข้อสอบ Product ปี 2564 รหัสรูปภาพ image78]</t>
        </is>
      </c>
      <c r="C34" s="35" t="inlineStr">
        <is>
          <t>[แนบรูป: ข้อสอบ Product ปี 2564 รหัสรูปภาพ image78]</t>
        </is>
      </c>
      <c r="D34" s="34" t="inlineStr">
        <is>
          <t>อุณหภูมิ</t>
        </is>
      </c>
      <c r="E34" s="34" t="inlineStr">
        <is>
          <t>ความเข้มข้น</t>
        </is>
      </c>
      <c r="F34" s="34" t="inlineStr">
        <is>
          <t>ความหนืด</t>
        </is>
      </c>
      <c r="G34" s="34" t="inlineStr">
        <is>
          <t>ค่าความเป็นกรด ด่าง</t>
        </is>
      </c>
      <c r="H34" s="34" t="inlineStr">
        <is>
          <t>ชนิดตัวทำละลาย</t>
        </is>
      </c>
      <c r="I34" s="35" t="n">
        <v>1</v>
      </c>
      <c r="J34" s="34"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35" t="n"/>
      <c r="L34" s="34" t="inlineStr">
        <is>
          <t>Spectroscopy &amp; Optical Analysis</t>
        </is>
      </c>
      <c r="M34" s="35" t="inlineStr">
        <is>
          <t>Product</t>
        </is>
      </c>
      <c r="N34" s="34" t="inlineStr">
        <is>
          <t>ข้อสอบจริง Product ปี 2564 ข้อ 53</t>
        </is>
      </c>
      <c r="O34" s="35" t="inlineStr">
        <is>
          <t>ข้อสอบจริง</t>
        </is>
      </c>
      <c r="P34" s="35" t="inlineStr">
        <is>
          <t>ปี 2564</t>
        </is>
      </c>
    </row>
    <row r="35" ht="409.6" customHeight="1" s="49">
      <c r="A35" s="35" t="n">
        <v>33</v>
      </c>
      <c r="B35" s="34"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35" t="inlineStr">
        <is>
          <t>[แนบรูป: ข้อสอบ Product ปี 2564 รหัสรูปภาพ image79]</t>
        </is>
      </c>
      <c r="D35" s="34" t="inlineStr">
        <is>
          <t>120%</t>
        </is>
      </c>
      <c r="E35" s="34" t="inlineStr">
        <is>
          <t>110%</t>
        </is>
      </c>
      <c r="F35" s="34" t="inlineStr">
        <is>
          <t>100%</t>
        </is>
      </c>
      <c r="G35" s="34" t="inlineStr">
        <is>
          <t>90%</t>
        </is>
      </c>
      <c r="H35" s="34" t="inlineStr">
        <is>
          <t>80%</t>
        </is>
      </c>
      <c r="I35" s="35" t="n">
        <v>1</v>
      </c>
      <c r="J35" s="34"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35" t="n"/>
      <c r="L35" s="34" t="inlineStr">
        <is>
          <t>Spectroscopy &amp; Optical Analysis</t>
        </is>
      </c>
      <c r="M35" s="35" t="inlineStr">
        <is>
          <t>Product</t>
        </is>
      </c>
      <c r="N35" s="34" t="inlineStr">
        <is>
          <t>ข้อสอบจริง Product ปี 2564 ข้อ 63</t>
        </is>
      </c>
      <c r="O35" s="35" t="inlineStr">
        <is>
          <t>ข้อสอบจริง</t>
        </is>
      </c>
      <c r="P35" s="35" t="inlineStr">
        <is>
          <t>ปี 2564</t>
        </is>
      </c>
    </row>
    <row r="36" ht="409.6" customHeight="1" s="49">
      <c r="A36" s="35" t="n">
        <v>34</v>
      </c>
      <c r="B36" s="34"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35" t="inlineStr">
        <is>
          <t>[แนบรูป: ข้อสอบ Product ปี 2564 รหัสรูปภาพ image82]</t>
        </is>
      </c>
      <c r="D36" s="34" t="inlineStr">
        <is>
          <t>A</t>
        </is>
      </c>
      <c r="E36" s="34" t="inlineStr">
        <is>
          <t>B</t>
        </is>
      </c>
      <c r="F36" s="34" t="inlineStr">
        <is>
          <t>A และ B</t>
        </is>
      </c>
      <c r="G36" s="34" t="inlineStr">
        <is>
          <t>B และ C</t>
        </is>
      </c>
      <c r="H36" s="34" t="inlineStr">
        <is>
          <t>A และ C</t>
        </is>
      </c>
      <c r="I36" s="35" t="n">
        <v>1</v>
      </c>
      <c r="J36" s="34"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35" t="n"/>
      <c r="L36" s="34" t="inlineStr">
        <is>
          <t>Spectroscopy &amp; Optical Analysis</t>
        </is>
      </c>
      <c r="M36" s="35" t="inlineStr">
        <is>
          <t>Product</t>
        </is>
      </c>
      <c r="N36" s="34" t="inlineStr">
        <is>
          <t>ข้อสอบจริง Product ปี 2564 ข้อ 87</t>
        </is>
      </c>
      <c r="O36" s="35" t="inlineStr">
        <is>
          <t>ข้อสอบจริง</t>
        </is>
      </c>
      <c r="P36" s="35" t="inlineStr">
        <is>
          <t>ปี 2564</t>
        </is>
      </c>
    </row>
    <row r="37" ht="409.6" customHeight="1" s="49">
      <c r="A37" s="35" t="n">
        <v>35</v>
      </c>
      <c r="B37" s="34"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35" t="n"/>
      <c r="D37" s="34" t="inlineStr">
        <is>
          <t>มี Preservatives ❌ ผิด เพราะ Sterile Water for Injection ต้อง ปราศจากสารกันเสีย ถ้ามี preservative จะเป็น Bacteriostatic Water for Injection</t>
        </is>
      </c>
      <c r="E37" s="34" t="inlineStr">
        <is>
          <t>ใช้ได้หลายครั้ง ❌ โดยทั่วไปเป็น single-dose container เปิดแล้วควรใช้ทันที</t>
        </is>
      </c>
      <c r="F37" s="34" t="inlineStr">
        <is>
          <t>ได้จากน้ำกลั่นที่ทำให้ปราศจากเชื้อ ✅ ถูกต้อง WFI สามารถผลิตจากกระบวนการเช่น distillation แล้วทำให้ sterile</t>
        </is>
      </c>
      <c r="G37" s="34" t="inlineStr">
        <is>
          <t>ใช้ภาชนะเป็น glass type III ❌ ไม่ใช่ข้อกำหนดจำเพาะ ภาชนะสำหรับยาฉีดมักใช้ Type I glass (borosilicate) สำหรับความปลอดภัยสูง</t>
        </is>
      </c>
      <c r="H37" s="34" t="inlineStr">
        <is>
          <t>Osmolarity 308 ❌ Sterile water ไม่มี electrolytes → ไม่เป็น isotonic Osmolarity ≈ 0 mOsm/L ค่า \~308 mOsm/L คือสารละลาย isotonic เช่น 0.9% NaCl</t>
        </is>
      </c>
      <c r="I37" s="35" t="n">
        <v>1</v>
      </c>
      <c r="J37" s="34"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35" t="n"/>
      <c r="L37" s="34" t="inlineStr">
        <is>
          <t>Spectroscopy &amp; Optical Analysis</t>
        </is>
      </c>
      <c r="M37" s="35" t="inlineStr">
        <is>
          <t>Product</t>
        </is>
      </c>
      <c r="N37" s="34" t="inlineStr">
        <is>
          <t>ข้อสอบจริง Product ปี 2564 ข้อ 96</t>
        </is>
      </c>
      <c r="O37" s="35" t="inlineStr">
        <is>
          <t>ข้อสอบจริง</t>
        </is>
      </c>
      <c r="P37" s="35" t="inlineStr">
        <is>
          <t>ปี 2564</t>
        </is>
      </c>
    </row>
    <row r="38" ht="409.6" customHeight="1" s="49">
      <c r="A38" s="35" t="n">
        <v>36</v>
      </c>
      <c r="B38" s="34"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35" t="inlineStr">
        <is>
          <t>[แนบรูป: ข้อสอบ Product ปี 2564 รหัสรูปภาพ image86]</t>
        </is>
      </c>
      <c r="D38" s="34" t="inlineStr">
        <is>
          <t>90.4%</t>
        </is>
      </c>
      <c r="E38" s="34" t="inlineStr">
        <is>
          <t>94.7%</t>
        </is>
      </c>
      <c r="F38" s="34" t="inlineStr">
        <is>
          <t>95.7%</t>
        </is>
      </c>
      <c r="G38" s="34" t="inlineStr">
        <is>
          <t>98.9%</t>
        </is>
      </c>
      <c r="H38" s="34" t="inlineStr">
        <is>
          <t>105.6%</t>
        </is>
      </c>
      <c r="I38" s="35" t="n">
        <v>1</v>
      </c>
      <c r="J38" s="34"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35" t="n"/>
      <c r="L38" s="34" t="inlineStr">
        <is>
          <t>Spectroscopy &amp; Optical Analysis</t>
        </is>
      </c>
      <c r="M38" s="35" t="inlineStr">
        <is>
          <t>Product</t>
        </is>
      </c>
      <c r="N38" s="34" t="inlineStr">
        <is>
          <t>ข้อสอบจริง Product ปี 2564 ข้อ 102</t>
        </is>
      </c>
      <c r="O38" s="35" t="inlineStr">
        <is>
          <t>ข้อสอบจริง</t>
        </is>
      </c>
      <c r="P38" s="35" t="inlineStr">
        <is>
          <t>ปี 2564</t>
        </is>
      </c>
    </row>
    <row r="39" ht="409.6" customHeight="1" s="49">
      <c r="A39" s="35" t="n">
        <v>37</v>
      </c>
      <c r="B39" s="34" t="inlineStr">
        <is>
          <t>ระบบแผ่นแปะที่เป็นระบบ reservoir จะปลดปล่อยยาด้วยปฏิกิริยาลำดับใด</t>
        </is>
      </c>
      <c r="C39" s="35" t="n"/>
      <c r="D39" s="34" t="inlineStr">
        <is>
          <t>Zero order</t>
        </is>
      </c>
      <c r="E39" s="34" t="inlineStr">
        <is>
          <t>First order</t>
        </is>
      </c>
      <c r="F39" s="34" t="inlineStr">
        <is>
          <t>Pseudo first orders</t>
        </is>
      </c>
      <c r="G39" s="34" t="inlineStr">
        <is>
          <t>Second order</t>
        </is>
      </c>
      <c r="H39" s="34" t="inlineStr">
        <is>
          <t>Pseudo zero order</t>
        </is>
      </c>
      <c r="I39" s="35" t="n">
        <v>1</v>
      </c>
      <c r="J39" s="34"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35" t="n"/>
      <c r="L39" s="34" t="inlineStr">
        <is>
          <t>Spectroscopy &amp; Optical Analysis</t>
        </is>
      </c>
      <c r="M39" s="35" t="inlineStr">
        <is>
          <t>Product</t>
        </is>
      </c>
      <c r="N39" s="34" t="inlineStr">
        <is>
          <t>ข้อสอบจริง Product ปี 2564 ข้อ 119</t>
        </is>
      </c>
      <c r="O39" s="35" t="inlineStr">
        <is>
          <t>ข้อสอบจริง</t>
        </is>
      </c>
      <c r="P39" s="35" t="inlineStr">
        <is>
          <t>ปี 2564</t>
        </is>
      </c>
    </row>
    <row r="40" ht="409.6" customHeight="1" s="49">
      <c r="A40" s="35" t="n">
        <v>38</v>
      </c>
      <c r="B40" s="34" t="inlineStr">
        <is>
          <t>ควรทำตำรับรูปแบบใดเตรียมยาสำหรับเด็กซึ่งเป็นผงที่ไม่ละลายน้ำ</t>
        </is>
      </c>
      <c r="C40" s="35" t="n"/>
      <c r="D40" s="34" t="inlineStr">
        <is>
          <t>Elixir ❌ ใช้กับยาที่ละลายในน้ำ/แอลกอฮอล์</t>
        </is>
      </c>
      <c r="E40" s="34" t="inlineStr">
        <is>
          <t>Solution ❌ ต้องละลายน้ำได้</t>
        </is>
      </c>
      <c r="F40" s="34" t="inlineStr">
        <is>
          <t>Tablets ❌ เด็ก 4 ขวบรับประทานยาลำบาก</t>
        </is>
      </c>
      <c r="G40" s="34" t="inlineStr">
        <is>
          <t>Capsule ❌ เด็กกลืนยาก และไม่เหมาะกับการปรับขนาดยา</t>
        </is>
      </c>
      <c r="H40" s="34" t="inlineStr">
        <is>
          <t>Suspension ✅ เหมาะกับยาที่ไม่ละลายน้ำและใช้ในเด็ก</t>
        </is>
      </c>
      <c r="I40" s="35" t="n">
        <v>1</v>
      </c>
      <c r="J40" s="34"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35" t="n"/>
      <c r="L40" s="34" t="inlineStr">
        <is>
          <t>Spectroscopy &amp; Optical Analysis</t>
        </is>
      </c>
      <c r="M40" s="35" t="inlineStr">
        <is>
          <t>Product</t>
        </is>
      </c>
      <c r="N40" s="34" t="inlineStr">
        <is>
          <t>ข้อสอบจริง Product ปี 2564 ข้อ 120</t>
        </is>
      </c>
      <c r="O40" s="35" t="inlineStr">
        <is>
          <t>ข้อสอบจริง</t>
        </is>
      </c>
      <c r="P40" s="35" t="inlineStr">
        <is>
          <t>ปี 2564</t>
        </is>
      </c>
    </row>
    <row r="41" ht="409.6" customHeight="1" s="49">
      <c r="A41" s="35" t="n">
        <v>39</v>
      </c>
      <c r="B41" s="34" t="inlineStr">
        <is>
          <t>Donepezil 5 mg คุณสมบัติ good flowability stable in acid แต่ hydrolysis ใน alkaline และ neutral solution ได้ degradation products ควรเตรียมยาด้วยวิธีอะไร</t>
        </is>
      </c>
      <c r="C41" s="35" t="n"/>
      <c r="D41" s="34" t="inlineStr">
        <is>
          <t>Dry granulation ❌ ใช้เมื่อ flow/compressibility ไม่ดี แต่ไม่จำเป็น</t>
        </is>
      </c>
      <c r="E41" s="34" t="inlineStr">
        <is>
          <t>Wet granulation \+ starch paste ❌ มีน้ำ → เสี่ยง hydrolysis</t>
        </is>
      </c>
      <c r="F41" s="34" t="inlineStr">
        <is>
          <t>Direct compression ✅ ไม่ใช้น้ำและเหมาะกับผงที่ไหลดี</t>
        </is>
      </c>
      <c r="G41" s="34" t="inlineStr">
        <is>
          <t>Wet or dry granulation ❌ wet granulation ไม่เหมาะ</t>
        </is>
      </c>
      <c r="H41" s="34" t="inlineStr">
        <is>
          <t>Direct compression or dry granulation with starch binder ❌ starch binder ไม่จำเป็น และอาจมีปัญหาเรื่องความชื้น</t>
        </is>
      </c>
      <c r="I41" s="35" t="n">
        <v>1</v>
      </c>
      <c r="J41" s="34"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35" t="n"/>
      <c r="L41" s="34" t="inlineStr">
        <is>
          <t>Spectroscopy &amp; Optical Analysis</t>
        </is>
      </c>
      <c r="M41" s="35" t="inlineStr">
        <is>
          <t>Product</t>
        </is>
      </c>
      <c r="N41" s="34" t="inlineStr">
        <is>
          <t>ข้อสอบจริง Product ปี 2564 ข้อ 131</t>
        </is>
      </c>
      <c r="O41" s="35" t="inlineStr">
        <is>
          <t>ข้อสอบจริง</t>
        </is>
      </c>
      <c r="P41" s="35" t="inlineStr">
        <is>
          <t>ปี 2564</t>
        </is>
      </c>
    </row>
    <row r="42" ht="409.6" customHeight="1" s="49">
      <c r="A42" s="35" t="n">
        <v>40</v>
      </c>
      <c r="B42" s="34" t="inlineStr">
        <is>
          <t>จาก IR spectrum ตำแหน่ง 1685.16 cm⁻¹ คือหมู่พันธะใด [แนบรูป: ข้อสอบ Product ปี 2564 รหัสรูปภาพ image88]</t>
        </is>
      </c>
      <c r="C42" s="35" t="inlineStr">
        <is>
          <t>[แนบรูป: ข้อสอบ Product ปี 2564 รหัสรูปภาพ image88]</t>
        </is>
      </c>
      <c r="D42" s="34" t="inlineStr">
        <is>
          <t>-C=O</t>
        </is>
      </c>
      <c r="E42" s="34" t="inlineStr">
        <is>
          <t>-C=C-</t>
        </is>
      </c>
      <c r="F42" s="34" t="inlineStr">
        <is>
          <t>-SH</t>
        </is>
      </c>
      <c r="G42" s="34" t="inlineStr">
        <is>
          <t>-OH</t>
        </is>
      </c>
      <c r="H42" s="34" t="inlineStr">
        <is>
          <t>-H</t>
        </is>
      </c>
      <c r="I42" s="35" t="n">
        <v>1</v>
      </c>
      <c r="J42" s="34"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35" t="n"/>
      <c r="L42" s="34" t="inlineStr">
        <is>
          <t>Spectroscopy &amp; Optical Analysis</t>
        </is>
      </c>
      <c r="M42" s="35" t="inlineStr">
        <is>
          <t>Product</t>
        </is>
      </c>
      <c r="N42" s="34" t="inlineStr">
        <is>
          <t>ข้อสอบจริง Product ปี 2564 ข้อ 150</t>
        </is>
      </c>
      <c r="O42" s="35" t="inlineStr">
        <is>
          <t>ข้อสอบจริง</t>
        </is>
      </c>
      <c r="P42" s="35" t="inlineStr">
        <is>
          <t>ปี 2564</t>
        </is>
      </c>
    </row>
    <row r="43" ht="409.6" customHeight="1" s="49">
      <c r="A43" s="35" t="n">
        <v>41</v>
      </c>
      <c r="B43" s="34"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35" t="n"/>
      <c r="D43" s="34" t="inlineStr">
        <is>
          <t>ใช้ basket apparatus</t>
        </is>
      </c>
      <c r="E43" s="34" t="inlineStr">
        <is>
          <t>เป็นการทดสอบหัวข้อ dissolution</t>
        </is>
      </c>
      <c r="F43" s="34" t="inlineStr">
        <is>
          <t>เป็นการทดสอบหัวข้อ disintegration</t>
        </is>
      </c>
      <c r="G43" s="34" t="inlineStr">
        <is>
          <t>เป็นการทดสอบหัวข้อ uniformity of dosage unit</t>
        </is>
      </c>
      <c r="H43" s="34" t="inlineStr">
        <is>
          <t>ต้องมีตัวยาละลายไม่น้อยกว่า 75% ของปริมาณยาที่ระบุบนฉลาก</t>
        </is>
      </c>
      <c r="I43" s="35" t="n">
        <v>1</v>
      </c>
      <c r="J43" s="34"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35" t="n"/>
      <c r="L43" s="34" t="inlineStr">
        <is>
          <t>Spectroscopy &amp; Optical Analysis</t>
        </is>
      </c>
      <c r="M43" s="35" t="inlineStr">
        <is>
          <t>Product</t>
        </is>
      </c>
      <c r="N43" s="34" t="inlineStr">
        <is>
          <t>ข้อสอบจริง Product ปี 2564 ข้อ 151</t>
        </is>
      </c>
      <c r="O43" s="35" t="inlineStr">
        <is>
          <t>ข้อสอบจริง</t>
        </is>
      </c>
      <c r="P43" s="35" t="inlineStr">
        <is>
          <t>ปี 2564</t>
        </is>
      </c>
    </row>
    <row r="44" ht="409.6" customHeight="1" s="49">
      <c r="A44" s="35" t="n">
        <v>42</v>
      </c>
      <c r="B44" s="34" t="inlineStr">
        <is>
          <t>จากโครงสร้างยา rifampicin ควรใช้เครื่องมือใดในการหาปริมาณยา [แนบรูป: ข้อสอบ Product ปี 2564 รหัสรูปภาพ image92]</t>
        </is>
      </c>
      <c r="C44" s="35" t="inlineStr">
        <is>
          <t>[แนบรูป: ข้อสอบ Product ปี 2564 รหัสรูปภาพ image92]</t>
        </is>
      </c>
      <c r="D44" s="34" t="inlineStr">
        <is>
          <t>UV-visible spectrophotometer</t>
        </is>
      </c>
      <c r="E44" s="34" t="inlineStr">
        <is>
          <t>Infrared spectroscope</t>
        </is>
      </c>
      <c r="F44" s="34" t="inlineStr">
        <is>
          <t>Mass spectroscope</t>
        </is>
      </c>
      <c r="G44" s="34" t="inlineStr">
        <is>
          <t>Refractometer</t>
        </is>
      </c>
      <c r="H44" s="34" t="inlineStr">
        <is>
          <t>Polarimeter</t>
        </is>
      </c>
      <c r="I44" s="35" t="n">
        <v>1</v>
      </c>
      <c r="J44" s="34"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35" t="n"/>
      <c r="L44" s="34" t="inlineStr">
        <is>
          <t>Spectroscopy &amp; Optical Analysis</t>
        </is>
      </c>
      <c r="M44" s="35" t="inlineStr">
        <is>
          <t>Product</t>
        </is>
      </c>
      <c r="N44" s="34" t="inlineStr">
        <is>
          <t>ข้อสอบจริง Product ปี 2564 ข้อ 160</t>
        </is>
      </c>
      <c r="O44" s="35" t="inlineStr">
        <is>
          <t>ข้อสอบจริง</t>
        </is>
      </c>
      <c r="P44" s="35" t="inlineStr">
        <is>
          <t>ปี 2564</t>
        </is>
      </c>
    </row>
    <row r="45" ht="409.6" customHeight="1" s="49">
      <c r="A45" s="35" t="n">
        <v>43</v>
      </c>
      <c r="B45" s="34" t="inlineStr">
        <is>
          <t>ให้กราฟดังกล่าวให้ข้อมูลใด [แนบรูป: ข้อสอบ Product ปี 2564 รหัสรูปภาพ image93]</t>
        </is>
      </c>
      <c r="C45" s="35" t="inlineStr">
        <is>
          <t>[แนบรูป: ข้อสอบ Product ปี 2564 รหัสรูปภาพ image93]</t>
        </is>
      </c>
      <c r="D45" s="34" t="inlineStr">
        <is>
          <t>หมู่ฟังก์ชัน</t>
        </is>
      </c>
      <c r="E45" s="34" t="inlineStr">
        <is>
          <t>มวลโมเลกุล</t>
        </is>
      </c>
      <c r="F45" s="34" t="inlineStr">
        <is>
          <t>จำนวนโปรตอน</t>
        </is>
      </c>
      <c r="G45" s="34" t="inlineStr">
        <is>
          <t>จำนวนอิเล็กตรอน</t>
        </is>
      </c>
      <c r="H45" s="34" t="inlineStr">
        <is>
          <t>องค์ประกอบของธาตุ</t>
        </is>
      </c>
      <c r="I45" s="35" t="n">
        <v>1</v>
      </c>
      <c r="J45" s="34"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35" t="n"/>
      <c r="L45" s="34" t="inlineStr">
        <is>
          <t>Spectroscopy &amp; Optical Analysis</t>
        </is>
      </c>
      <c r="M45" s="35" t="inlineStr">
        <is>
          <t>Product</t>
        </is>
      </c>
      <c r="N45" s="34" t="inlineStr">
        <is>
          <t>ข้อสอบจริง Product ปี 2564 ข้อ 169</t>
        </is>
      </c>
      <c r="O45" s="35" t="inlineStr">
        <is>
          <t>ข้อสอบจริง</t>
        </is>
      </c>
      <c r="P45" s="35" t="inlineStr">
        <is>
          <t>ปี 2564</t>
        </is>
      </c>
    </row>
    <row r="46" ht="409.6" customHeight="1" s="49">
      <c r="A46" s="35" t="n">
        <v>44</v>
      </c>
      <c r="B46" s="34"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35" t="n"/>
      <c r="D46" s="34" t="inlineStr">
        <is>
          <t>90.4%</t>
        </is>
      </c>
      <c r="E46" s="34" t="inlineStr">
        <is>
          <t>94.7%</t>
        </is>
      </c>
      <c r="F46" s="34" t="inlineStr">
        <is>
          <t>95.7%</t>
        </is>
      </c>
      <c r="G46" s="34" t="inlineStr">
        <is>
          <t>98.9%</t>
        </is>
      </c>
      <c r="H46" s="34" t="inlineStr">
        <is>
          <t>105.6%</t>
        </is>
      </c>
      <c r="I46" s="35" t="n">
        <v>4</v>
      </c>
      <c r="J46" s="34"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35" t="n"/>
      <c r="L46" s="34" t="inlineStr">
        <is>
          <t>Spectroscopy &amp; Optical Analysis</t>
        </is>
      </c>
      <c r="M46" s="35" t="inlineStr">
        <is>
          <t>Product</t>
        </is>
      </c>
      <c r="N46" s="34" t="inlineStr">
        <is>
          <t>ข้อสอบจริง Product ปี 2563 ข้อ 2</t>
        </is>
      </c>
      <c r="O46" s="35" t="inlineStr">
        <is>
          <t>ข้อสอบจริง</t>
        </is>
      </c>
      <c r="P46" s="35" t="inlineStr">
        <is>
          <t>ปี 2563</t>
        </is>
      </c>
    </row>
    <row r="47" ht="409.6" customHeight="1" s="49">
      <c r="A47" s="35" t="n">
        <v>45</v>
      </c>
      <c r="B47" s="34"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35" t="n"/>
      <c r="D47" s="34" t="inlineStr">
        <is>
          <t>ผ่านเกณฑ์ตามที่กำหนด</t>
        </is>
      </c>
      <c r="E47" s="34" t="inlineStr">
        <is>
          <t>ไม่ผ่าน เพราะมีการปนเปื้อนเชื้อรา</t>
        </is>
      </c>
      <c r="F47" s="34" t="inlineStr">
        <is>
          <t>ไม่ผ่าน เพราะมีการปนเปื้อนเชื้อแบคทีเรีย</t>
        </is>
      </c>
      <c r="G47" s="34" t="inlineStr">
        <is>
          <t>ไม่ผ่าน เพราะปริมาณความชื้นไม่อยู่ในช่วงที่กำหนด</t>
        </is>
      </c>
      <c r="H47" s="34" t="inlineStr">
        <is>
          <t>ไม่ผ่าน เพราะการวิเคราะห์ปริมาณสารสำคัญไม่อยู่ในช่วงที่กำหนด</t>
        </is>
      </c>
      <c r="I47" s="35" t="n">
        <v>4</v>
      </c>
      <c r="J47" s="34"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35" t="n"/>
      <c r="L47" s="34" t="inlineStr">
        <is>
          <t>Spectroscopy &amp; Optical Analysis</t>
        </is>
      </c>
      <c r="M47" s="35" t="inlineStr">
        <is>
          <t>Product</t>
        </is>
      </c>
      <c r="N47" s="34" t="inlineStr">
        <is>
          <t>ข้อสอบจริง Product ปี 2563 ข้อ 7</t>
        </is>
      </c>
      <c r="O47" s="35" t="inlineStr">
        <is>
          <t>ข้อสอบจริง</t>
        </is>
      </c>
      <c r="P47" s="35" t="inlineStr">
        <is>
          <t>ปี 2563</t>
        </is>
      </c>
    </row>
    <row r="48" ht="409.6" customHeight="1" s="49">
      <c r="A48" s="35" t="n">
        <v>46</v>
      </c>
      <c r="B48" s="34"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35" t="n"/>
      <c r="D48" s="34" t="inlineStr">
        <is>
          <t>Sucrose – sweetening agent</t>
        </is>
      </c>
      <c r="E48" s="34" t="inlineStr">
        <is>
          <t>Titanium dioxide – opacifier</t>
        </is>
      </c>
      <c r="F48" s="34" t="inlineStr">
        <is>
          <t>Lactose monohydrate – film former</t>
        </is>
      </c>
      <c r="G48" s="34" t="inlineStr">
        <is>
          <t>Calcium hydrogen phosphate dehydrate – film former</t>
        </is>
      </c>
      <c r="H48" s="34" t="inlineStr">
        <is>
          <t>Maize starch – opacifier |</t>
        </is>
      </c>
      <c r="I48" s="35" t="n">
        <v>1</v>
      </c>
      <c r="J48" s="34"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35" t="n"/>
      <c r="L48" s="34" t="inlineStr">
        <is>
          <t>Spectroscopy &amp; Optical Analysis</t>
        </is>
      </c>
      <c r="M48" s="35" t="inlineStr">
        <is>
          <t>Product</t>
        </is>
      </c>
      <c r="N48" s="34" t="inlineStr">
        <is>
          <t>ข้อสอบจริง Product ปี 2562 ข้อ 3</t>
        </is>
      </c>
      <c r="O48" s="35" t="inlineStr">
        <is>
          <t>ข้อสอบจริง</t>
        </is>
      </c>
      <c r="P48" s="35" t="inlineStr">
        <is>
          <t>ปี 2562</t>
        </is>
      </c>
    </row>
    <row r="49" ht="409.6" customHeight="1" s="49">
      <c r="A49" s="35" t="n">
        <v>47</v>
      </c>
      <c r="B49" s="34"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35" t="n"/>
      <c r="D49" s="34" t="inlineStr">
        <is>
          <t>Acacia</t>
        </is>
      </c>
      <c r="E49" s="34" t="inlineStr">
        <is>
          <t>Carbomer</t>
        </is>
      </c>
      <c r="F49" s="34" t="inlineStr">
        <is>
          <t>Sodium alginate</t>
        </is>
      </c>
      <c r="G49" s="34" t="inlineStr">
        <is>
          <t>Methylcellulose</t>
        </is>
      </c>
      <c r="H49" s="34" t="inlineStr">
        <is>
          <t>Sodium carboxymethycellulose |</t>
        </is>
      </c>
      <c r="I49" s="35" t="n">
        <v>1</v>
      </c>
      <c r="J49" s="34"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35" t="n"/>
      <c r="L49" s="34" t="inlineStr">
        <is>
          <t>Spectroscopy &amp; Optical Analysis</t>
        </is>
      </c>
      <c r="M49" s="35" t="inlineStr">
        <is>
          <t>Product</t>
        </is>
      </c>
      <c r="N49" s="34" t="inlineStr">
        <is>
          <t>ข้อสอบจริง Product ปี 2562 ข้อ 4</t>
        </is>
      </c>
      <c r="O49" s="35" t="inlineStr">
        <is>
          <t>ข้อสอบจริง</t>
        </is>
      </c>
      <c r="P49" s="35" t="inlineStr">
        <is>
          <t>ปี 2562</t>
        </is>
      </c>
    </row>
    <row r="50" ht="409.6" customHeight="1" s="49">
      <c r="A50" s="35" t="n">
        <v>48</v>
      </c>
      <c r="B50" s="34" t="inlineStr">
        <is>
          <t>จากโครงสร้างของยา griseofulvin การตรวจสอบคุณภาพใด ทำให้ได้ลักษณะเฉพาะที่ออกฤทธิ์</t>
        </is>
      </c>
      <c r="C50" s="35" t="n"/>
      <c r="D50" s="34" t="inlineStr">
        <is>
          <t>H¹-NMR</t>
        </is>
      </c>
      <c r="E50" s="34" t="inlineStr">
        <is>
          <t>Polarimeter</t>
        </is>
      </c>
      <c r="F50" s="34" t="inlineStr">
        <is>
          <t>Reflectometer</t>
        </is>
      </c>
      <c r="G50" s="34" t="inlineStr">
        <is>
          <t>Infrared spectroscope</t>
        </is>
      </c>
      <c r="H50" s="34" t="inlineStr">
        <is>
          <t>UV-visible spectrophotometer</t>
        </is>
      </c>
      <c r="I50" s="35" t="n">
        <v>1</v>
      </c>
      <c r="J50" s="34"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35" t="n"/>
      <c r="L50" s="34" t="inlineStr">
        <is>
          <t>Spectroscopy &amp; Optical Analysis</t>
        </is>
      </c>
      <c r="M50" s="35" t="inlineStr">
        <is>
          <t>Product</t>
        </is>
      </c>
      <c r="N50" s="34" t="inlineStr">
        <is>
          <t>ข้อสอบจริง Product ปี 2561 ข้อ 11</t>
        </is>
      </c>
      <c r="O50" s="35" t="inlineStr">
        <is>
          <t>ข้อสอบจริง</t>
        </is>
      </c>
      <c r="P50" s="35" t="inlineStr">
        <is>
          <t>ปี 2561</t>
        </is>
      </c>
    </row>
    <row r="51" ht="409.6" customHeight="1" s="49">
      <c r="A51" s="35" t="n">
        <v>49</v>
      </c>
      <c r="B51" s="34" t="inlineStr">
        <is>
          <t>แผ่นแปะ มีรูปแบบ ดังภาพ เป็นระบบนำส่งยาแบบใด [แนบรูป: ข้อสอบ Product ปี 2561 รหัสรูปภาพ image104]</t>
        </is>
      </c>
      <c r="C51" s="35" t="inlineStr">
        <is>
          <t>[แนบรูป: ข้อสอบ Product ปี 2561 รหัสรูปภาพ image104]</t>
        </is>
      </c>
      <c r="D51" s="34" t="inlineStr">
        <is>
          <t>Reservoir system</t>
        </is>
      </c>
      <c r="E51" s="34" t="inlineStr">
        <is>
          <t>Microreservoir system</t>
        </is>
      </c>
      <c r="F51" s="34" t="inlineStr">
        <is>
          <t>Polyplastic type system</t>
        </is>
      </c>
      <c r="G51" s="34" t="inlineStr">
        <is>
          <t>Matrix dispersion system</t>
        </is>
      </c>
      <c r="H51" s="34" t="inlineStr">
        <is>
          <t>Peripheral adhesive design</t>
        </is>
      </c>
      <c r="I51" s="35" t="n">
        <v>1</v>
      </c>
      <c r="J51" s="34"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35" t="n"/>
      <c r="L51" s="34" t="inlineStr">
        <is>
          <t>Spectroscopy &amp; Optical Analysis</t>
        </is>
      </c>
      <c r="M51" s="35" t="inlineStr">
        <is>
          <t>Product</t>
        </is>
      </c>
      <c r="N51" s="34" t="inlineStr">
        <is>
          <t>ข้อสอบจริง Product ปี 2561 ข้อ 12</t>
        </is>
      </c>
      <c r="O51" s="35" t="inlineStr">
        <is>
          <t>ข้อสอบจริง</t>
        </is>
      </c>
      <c r="P51" s="35" t="inlineStr">
        <is>
          <t>ปี 2561</t>
        </is>
      </c>
    </row>
    <row r="52" ht="409.6" customHeight="1" s="49">
      <c r="A52" s="35" t="n">
        <v>50</v>
      </c>
      <c r="B52" s="34" t="inlineStr">
        <is>
          <t>จากรูปข้อ 59 ตัวยาจะถูกบรรจุอยู่ในส่วนใด</t>
        </is>
      </c>
      <c r="C52" s="35" t="n"/>
      <c r="D52" s="34" t="inlineStr">
        <is>
          <t>Liner</t>
        </is>
      </c>
      <c r="E52" s="34" t="inlineStr">
        <is>
          <t>Reservoir</t>
        </is>
      </c>
      <c r="F52" s="34" t="inlineStr">
        <is>
          <t>Membrane</t>
        </is>
      </c>
      <c r="G52" s="34" t="inlineStr">
        <is>
          <t>Backing layer</t>
        </is>
      </c>
      <c r="H52" s="34" t="inlineStr">
        <is>
          <t>Adhesive layer</t>
        </is>
      </c>
      <c r="I52" s="35" t="n">
        <v>1</v>
      </c>
      <c r="J52" s="34"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35" t="n"/>
      <c r="L52" s="34" t="inlineStr">
        <is>
          <t>Spectroscopy &amp; Optical Analysis</t>
        </is>
      </c>
      <c r="M52" s="35" t="inlineStr">
        <is>
          <t>Product</t>
        </is>
      </c>
      <c r="N52" s="34" t="inlineStr">
        <is>
          <t>ข้อสอบจริง Product ปี 2561 ข้อ 13</t>
        </is>
      </c>
      <c r="O52" s="35" t="inlineStr">
        <is>
          <t>ข้อสอบจริง</t>
        </is>
      </c>
      <c r="P52" s="35" t="inlineStr">
        <is>
          <t>ปี 2561</t>
        </is>
      </c>
    </row>
    <row r="53" ht="409.6" customHeight="1" s="49">
      <c r="A53" s="35" t="n">
        <v>51</v>
      </c>
      <c r="B53" s="34" t="inlineStr">
        <is>
          <t>ให้ข้อมูลการละลายยามาถามว่าควรทำตำรับรูปแบบใด</t>
        </is>
      </c>
      <c r="C53" s="35" t="n"/>
      <c r="D53" s="34" t="inlineStr">
        <is>
          <t>Elixir</t>
        </is>
      </c>
      <c r="E53" s="34" t="inlineStr">
        <is>
          <t>Solution</t>
        </is>
      </c>
      <c r="F53" s="34" t="inlineStr">
        <is>
          <t>Tablets</t>
        </is>
      </c>
      <c r="G53" s="34" t="inlineStr">
        <is>
          <t>Capsule</t>
        </is>
      </c>
      <c r="H53" s="34" t="inlineStr">
        <is>
          <t>Suspension</t>
        </is>
      </c>
      <c r="I53" s="35" t="n">
        <v>1</v>
      </c>
      <c r="J53" s="34"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35" t="n"/>
      <c r="L53" s="34" t="inlineStr">
        <is>
          <t>Spectroscopy &amp; Optical Analysis</t>
        </is>
      </c>
      <c r="M53" s="35" t="inlineStr">
        <is>
          <t>Product</t>
        </is>
      </c>
      <c r="N53" s="34" t="inlineStr">
        <is>
          <t>ข้อสอบจริง Product ปี 2561 ข้อ 15</t>
        </is>
      </c>
      <c r="O53" s="35" t="inlineStr">
        <is>
          <t>ข้อสอบจริง</t>
        </is>
      </c>
      <c r="P53" s="35" t="inlineStr">
        <is>
          <t>ปี 2561</t>
        </is>
      </c>
    </row>
    <row r="54" ht="409.6" customHeight="1" s="49">
      <c r="A54" s="35" t="n">
        <v>52</v>
      </c>
      <c r="B54" s="34" t="inlineStr">
        <is>
          <t>การ plot กราฟ IR จะต้องมีองค์ประกอบอะไรบ้าง</t>
        </is>
      </c>
      <c r="C54" s="35" t="n"/>
      <c r="D54" s="34" t="inlineStr">
        <is>
          <t>Absorbance กับ time</t>
        </is>
      </c>
      <c r="E54" s="34" t="inlineStr">
        <is>
          <t>Absorbance กับ wavelengths</t>
        </is>
      </c>
      <c r="F54" s="34" t="inlineStr">
        <is>
          <t>Absorbance กับ wavenumber</t>
        </is>
      </c>
      <c r="G54" s="34" t="inlineStr">
        <is>
          <t>Transmittance กับ time</t>
        </is>
      </c>
      <c r="H54" s="34" t="inlineStr">
        <is>
          <t>Transmittance กับ wavenumber</t>
        </is>
      </c>
      <c r="I54" s="35" t="n">
        <v>1</v>
      </c>
      <c r="J54" s="34"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35" t="n"/>
      <c r="L54" s="34" t="inlineStr">
        <is>
          <t>Spectroscopy &amp; Optical Analysis</t>
        </is>
      </c>
      <c r="M54" s="35" t="inlineStr">
        <is>
          <t>Product</t>
        </is>
      </c>
      <c r="N54" s="34" t="inlineStr">
        <is>
          <t>ข้อสอบจริง Product ปี 2561 ข้อ 22</t>
        </is>
      </c>
      <c r="O54" s="35" t="inlineStr">
        <is>
          <t>ข้อสอบจริง</t>
        </is>
      </c>
      <c r="P54" s="35" t="inlineStr">
        <is>
          <t>ปี 2561</t>
        </is>
      </c>
    </row>
    <row r="55" ht="409.6" customHeight="1" s="49">
      <c r="A55" s="35" t="n">
        <v>53</v>
      </c>
      <c r="B55" s="34"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35" t="inlineStr">
        <is>
          <t>[แนบรูป: ข้อสอบ Product ปี 2561 รหัสรูปภาพ image110]</t>
        </is>
      </c>
      <c r="D55" s="34" t="inlineStr">
        <is>
          <t>NMR</t>
        </is>
      </c>
      <c r="E55" s="34" t="inlineStr">
        <is>
          <t>Refractometer</t>
        </is>
      </c>
      <c r="F55" s="34" t="inlineStr">
        <is>
          <t>X-ray diffraction</t>
        </is>
      </c>
      <c r="G55" s="34" t="inlineStr">
        <is>
          <t>Infrared spectroscope</t>
        </is>
      </c>
      <c r="H55" s="34" t="inlineStr">
        <is>
          <t>UV-visible spectrophotometer</t>
        </is>
      </c>
      <c r="I55" s="35" t="n">
        <v>1</v>
      </c>
      <c r="J55" s="34"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35" t="n"/>
      <c r="L55" s="34" t="inlineStr">
        <is>
          <t>Spectroscopy &amp; Optical Analysis</t>
        </is>
      </c>
      <c r="M55" s="35" t="inlineStr">
        <is>
          <t>Product</t>
        </is>
      </c>
      <c r="N55" s="34" t="inlineStr">
        <is>
          <t>ข้อสอบจริง Product ปี 2561 ข้อ 47</t>
        </is>
      </c>
      <c r="O55" s="35" t="inlineStr">
        <is>
          <t>ข้อสอบจริง</t>
        </is>
      </c>
      <c r="P55" s="35" t="inlineStr">
        <is>
          <t>ปี 2561</t>
        </is>
      </c>
    </row>
    <row r="56" ht="409.6" customHeight="1" s="49">
      <c r="A56" s="35" t="n">
        <v>54</v>
      </c>
      <c r="B56" s="34"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35" t="inlineStr">
        <is>
          <t>[แนบรูป: ข้อสอบ Product ปี 2561 รหัสรูปภาพ image111]</t>
        </is>
      </c>
      <c r="D56" s="34" t="inlineStr">
        <is>
          <t>Syrup pH 4</t>
        </is>
      </c>
      <c r="E56" s="34" t="inlineStr">
        <is>
          <t>Elixir buffer ด่าง</t>
        </is>
      </c>
      <c r="F56" s="34" t="inlineStr">
        <is>
          <t>Elixir buffer กรด</t>
        </is>
      </c>
      <c r="G56" s="34" t="inlineStr">
        <is>
          <t>Syrup buffer กรด</t>
        </is>
      </c>
      <c r="H56" s="34" t="inlineStr">
        <is>
          <t>Syrup buffer ด่าง</t>
        </is>
      </c>
      <c r="I56" s="35" t="n">
        <v>1</v>
      </c>
      <c r="J56" s="34"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35" t="n"/>
      <c r="L56" s="34" t="inlineStr">
        <is>
          <t>Spectroscopy &amp; Optical Analysis</t>
        </is>
      </c>
      <c r="M56" s="35" t="inlineStr">
        <is>
          <t>Product</t>
        </is>
      </c>
      <c r="N56" s="34" t="inlineStr">
        <is>
          <t>ข้อสอบจริง Product ปี 2561 ข้อ 58</t>
        </is>
      </c>
      <c r="O56" s="35" t="inlineStr">
        <is>
          <t>ข้อสอบจริง</t>
        </is>
      </c>
      <c r="P56" s="35" t="inlineStr">
        <is>
          <t>ปี 2561</t>
        </is>
      </c>
    </row>
    <row r="57" ht="409.6" customHeight="1" s="49">
      <c r="A57" s="35" t="n">
        <v>55</v>
      </c>
      <c r="B57" s="34" t="inlineStr">
        <is>
          <t>ข้อใดถูกเกี่ยวกับ morphine extended tablets</t>
        </is>
      </c>
      <c r="C57" s="35" t="n"/>
      <c r="D57" s="34" t="inlineStr">
        <is>
          <t>Reservoir ใช้ CAP เคลือบ</t>
        </is>
      </c>
      <c r="E57" s="34" t="inlineStr">
        <is>
          <t>ปลดปล่อยที่ลำไส้เล็กส่วนต้น</t>
        </is>
      </c>
      <c r="F57" s="34" t="inlineStr">
        <is>
          <t>Reservoir ใช้ HPMC เคลือบ</t>
        </is>
      </c>
      <c r="G57" s="34" t="inlineStr">
        <is>
          <t>Monolithic wax ต้องพองตัวและละลายได้</t>
        </is>
      </c>
      <c r="H57" s="34" t="inlineStr">
        <is>
          <t>Monolithic ใช้ polymer เป็น hydrophilic หรือ hydrophobic polymer</t>
        </is>
      </c>
      <c r="I57" s="35" t="n">
        <v>1</v>
      </c>
      <c r="J57" s="34"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35" t="n"/>
      <c r="L57" s="34" t="inlineStr">
        <is>
          <t>Spectroscopy &amp; Optical Analysis</t>
        </is>
      </c>
      <c r="M57" s="35" t="inlineStr">
        <is>
          <t>Product</t>
        </is>
      </c>
      <c r="N57" s="34" t="inlineStr">
        <is>
          <t>ข้อสอบจริง Product ปี 2561 ข้อ 104</t>
        </is>
      </c>
      <c r="O57" s="35" t="inlineStr">
        <is>
          <t>ข้อสอบจริง</t>
        </is>
      </c>
      <c r="P57" s="35" t="inlineStr">
        <is>
          <t>ปี 2561</t>
        </is>
      </c>
    </row>
    <row r="58" ht="409.6" customHeight="1" s="49">
      <c r="A58" s="35" t="n">
        <v>56</v>
      </c>
      <c r="B58" s="34" t="inlineStr">
        <is>
          <t>ยารูปแบบ reservoir ออกฤทธิ์แบบใด</t>
        </is>
      </c>
      <c r="C58" s="35" t="n"/>
      <c r="D58" s="34" t="inlineStr">
        <is>
          <t>Zero order</t>
        </is>
      </c>
      <c r="E58" s="34" t="inlineStr">
        <is>
          <t>First order</t>
        </is>
      </c>
      <c r="F58" s="34" t="inlineStr">
        <is>
          <t>Second order</t>
        </is>
      </c>
      <c r="G58" s="34" t="inlineStr">
        <is>
          <t>Pseudo first order</t>
        </is>
      </c>
      <c r="H58" s="34" t="inlineStr">
        <is>
          <t>Flib-flob</t>
        </is>
      </c>
      <c r="I58" s="35" t="n">
        <v>1</v>
      </c>
      <c r="J58" s="34"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35" t="n"/>
      <c r="L58" s="34" t="inlineStr">
        <is>
          <t>Spectroscopy &amp; Optical Analysis</t>
        </is>
      </c>
      <c r="M58" s="35" t="inlineStr">
        <is>
          <t>Product</t>
        </is>
      </c>
      <c r="N58" s="34" t="inlineStr">
        <is>
          <t>ข้อสอบจริง Product ปี 2559 ข้อ 2</t>
        </is>
      </c>
      <c r="O58" s="35" t="inlineStr">
        <is>
          <t>ข้อสอบจริง</t>
        </is>
      </c>
      <c r="P58" s="35" t="inlineStr">
        <is>
          <t>ปี 2559</t>
        </is>
      </c>
    </row>
    <row r="59" ht="409.6" customHeight="1" s="49">
      <c r="A59" s="35" t="n">
        <v>57</v>
      </c>
      <c r="B59" s="34" t="inlineStr">
        <is>
          <t>ยา extended release โดยตัวยาผสมกับ…และกระจายตัวอย่างสม่ำเสมอเป็นระบบแบบใด</t>
        </is>
      </c>
      <c r="C59" s="35" t="n"/>
      <c r="D59" s="34" t="inlineStr">
        <is>
          <t>Mechanical pump</t>
        </is>
      </c>
      <c r="E59" s="34" t="inlineStr">
        <is>
          <t>Membrane reservoir</t>
        </is>
      </c>
      <c r="F59" s="34" t="inlineStr">
        <is>
          <t>Matrix system</t>
        </is>
      </c>
      <c r="G59" s="34" t="inlineStr">
        <is>
          <t>Osmotic system</t>
        </is>
      </c>
      <c r="H59" s="34" t="inlineStr">
        <is>
          <t>Hydro..........</t>
        </is>
      </c>
      <c r="I59" s="35" t="n">
        <v>1</v>
      </c>
      <c r="J59" s="34"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35" t="n"/>
      <c r="L59" s="34" t="inlineStr">
        <is>
          <t>Spectroscopy &amp; Optical Analysis</t>
        </is>
      </c>
      <c r="M59" s="35" t="inlineStr">
        <is>
          <t>Product</t>
        </is>
      </c>
      <c r="N59" s="34" t="inlineStr">
        <is>
          <t>ข้อสอบจริง Product ปี 2559 ข้อ 6</t>
        </is>
      </c>
      <c r="O59" s="35" t="inlineStr">
        <is>
          <t>ข้อสอบจริง</t>
        </is>
      </c>
      <c r="P59" s="35" t="inlineStr">
        <is>
          <t>ปี 2559</t>
        </is>
      </c>
    </row>
    <row r="60" ht="409.6" customHeight="1" s="49">
      <c r="A60" s="35" t="n">
        <v>58</v>
      </c>
      <c r="B60" s="34" t="inlineStr">
        <is>
          <t>ใน certificate of analysis จำเป็นต้องมีหัวข้อใดของยา levocetirizine</t>
        </is>
      </c>
      <c r="C60" s="35" t="n"/>
      <c r="D60" s="34" t="inlineStr">
        <is>
          <t>Impurity</t>
        </is>
      </c>
      <c r="E60" s="34" t="inlineStr">
        <is>
          <t>Assay</t>
        </is>
      </c>
      <c r="F60" s="34" t="inlineStr">
        <is>
          <t>Residue of ignition</t>
        </is>
      </c>
      <c r="G60" s="34" t="inlineStr">
        <is>
          <t>Specific rotation</t>
        </is>
      </c>
      <c r="H60" s="34" t="inlineStr">
        <is>
          <t>Residue of solvent</t>
        </is>
      </c>
      <c r="I60" s="35" t="n">
        <v>1</v>
      </c>
      <c r="J60" s="34"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35" t="n"/>
      <c r="L60" s="34" t="inlineStr">
        <is>
          <t>Spectroscopy &amp; Optical Analysis</t>
        </is>
      </c>
      <c r="M60" s="35" t="inlineStr">
        <is>
          <t>Product</t>
        </is>
      </c>
      <c r="N60" s="34" t="inlineStr">
        <is>
          <t>ข้อสอบจริง Product ปี 2559 ข้อ 22</t>
        </is>
      </c>
      <c r="O60" s="35" t="inlineStr">
        <is>
          <t>ข้อสอบจริง</t>
        </is>
      </c>
      <c r="P60" s="35" t="inlineStr">
        <is>
          <t>ปี 2559</t>
        </is>
      </c>
    </row>
    <row r="61" ht="409.6" customHeight="1" s="49">
      <c r="A61" s="35" t="n">
        <v>59</v>
      </c>
      <c r="B61" s="34" t="inlineStr">
        <is>
          <t>ยา extended release โดยนำตัวยาที่ออกฤทธิ์ผสมกับสารช่วยและกระจายตัวอย่างสม่ำเสมอเป็นระบบแบบใด</t>
        </is>
      </c>
      <c r="C61" s="35" t="n"/>
      <c r="D61" s="34" t="inlineStr">
        <is>
          <t>Mechanical pump</t>
        </is>
      </c>
      <c r="E61" s="34" t="inlineStr">
        <is>
          <t>Membrane reservoir</t>
        </is>
      </c>
      <c r="F61" s="34" t="inlineStr">
        <is>
          <t>Matrix system</t>
        </is>
      </c>
      <c r="G61" s="34" t="inlineStr">
        <is>
          <t>Osmotic system</t>
        </is>
      </c>
      <c r="H61" s="34" t="inlineStr">
        <is>
          <t>Hydrodynamic system</t>
        </is>
      </c>
      <c r="I61" s="35" t="n">
        <v>1</v>
      </c>
      <c r="J61" s="34"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35" t="n"/>
      <c r="L61" s="34" t="inlineStr">
        <is>
          <t>Spectroscopy &amp; Optical Analysis</t>
        </is>
      </c>
      <c r="M61" s="35" t="inlineStr">
        <is>
          <t>Product</t>
        </is>
      </c>
      <c r="N61" s="34" t="inlineStr">
        <is>
          <t>ข้อสอบจริง Product ปี 2559 ข้อ 6</t>
        </is>
      </c>
      <c r="O61" s="35" t="inlineStr">
        <is>
          <t>ข้อสอบจริง</t>
        </is>
      </c>
      <c r="P61" s="35" t="inlineStr">
        <is>
          <t>ปี 2559</t>
        </is>
      </c>
    </row>
    <row r="62" ht="409.6" customHeight="1" s="49">
      <c r="A62" s="35" t="n">
        <v>60</v>
      </c>
      <c r="B62" s="34" t="inlineStr">
        <is>
          <t>ข้อใดถูกเกี่ยวกับยาเตรียมเคมีบำบัด</t>
        </is>
      </c>
      <c r="C62" s="35" t="n"/>
      <c r="D62" s="34" t="inlineStr">
        <is>
          <t>ห้องเตรียมควรเป็น positive pressure</t>
        </is>
      </c>
      <c r="E62" s="34" t="inlineStr">
        <is>
          <t>ลมเป่าควรเป็นแนว vertical</t>
        </is>
      </c>
      <c r="F62" s="34" t="inlineStr">
        <is>
          <t>ชุดคลุมปฏิบัติงานเมื่อใช้แล้วสามารถนำกลับมาใช้ได้จนกว่าใยผ้าจะเสื่อม</t>
        </is>
      </c>
      <c r="G62" s="34" t="inlineStr">
        <is>
          <t>ภาชนะบรรจุควรทำความสะอาดด้วย alcohol 90%</t>
        </is>
      </c>
      <c r="H62" s="34" t="inlineStr">
        <is>
          <t>การเตรียมใน laminar air flow มีความปลอดภัยมากกว่าการเตรียมใน isolator</t>
        </is>
      </c>
      <c r="I62" s="35" t="n">
        <v>1</v>
      </c>
      <c r="J62" s="34"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35" t="n"/>
      <c r="L62" s="34" t="inlineStr">
        <is>
          <t>Spectroscopy &amp; Optical Analysis</t>
        </is>
      </c>
      <c r="M62" s="35" t="inlineStr">
        <is>
          <t>Product</t>
        </is>
      </c>
      <c r="N62" s="34" t="inlineStr">
        <is>
          <t>ข้อสอบจริง Product ปี 2559 ข้อ 12</t>
        </is>
      </c>
      <c r="O62" s="35" t="inlineStr">
        <is>
          <t>ข้อสอบจริง</t>
        </is>
      </c>
      <c r="P62" s="35" t="inlineStr">
        <is>
          <t>ปี 2559</t>
        </is>
      </c>
    </row>
    <row r="63" ht="409.6" customHeight="1" s="49">
      <c r="A63" s="35" t="n">
        <v>61</v>
      </c>
      <c r="B63" s="34" t="inlineStr">
        <is>
          <t>ยา lopinavir/ritonavir oral solution เก็บไว้ที่อุณหภูมิ 5◦C ก่อนจำหน่ายให้กับผู้ป่วย จะมี shelf-life นานเท่าใด</t>
        </is>
      </c>
      <c r="C63" s="35" t="n"/>
      <c r="D63" s="34" t="inlineStr">
        <is>
          <t>12 เดือน</t>
        </is>
      </c>
      <c r="E63" s="34" t="inlineStr">
        <is>
          <t>18 เดือน</t>
        </is>
      </c>
      <c r="F63" s="34" t="inlineStr">
        <is>
          <t>24 เดือน</t>
        </is>
      </c>
      <c r="G63" s="34" t="inlineStr">
        <is>
          <t>30 เดือน</t>
        </is>
      </c>
      <c r="H63" s="34" t="inlineStr">
        <is>
          <t>36 เดือน</t>
        </is>
      </c>
      <c r="I63" s="35" t="n">
        <v>1</v>
      </c>
      <c r="J63" s="34"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35" t="n"/>
      <c r="L63" s="34" t="inlineStr">
        <is>
          <t>Spectroscopy &amp; Optical Analysis</t>
        </is>
      </c>
      <c r="M63" s="35" t="inlineStr">
        <is>
          <t>Product</t>
        </is>
      </c>
      <c r="N63" s="34" t="inlineStr">
        <is>
          <t>ข้อสอบจริง Product ปี 2559 ข้อ 3</t>
        </is>
      </c>
      <c r="O63" s="35" t="inlineStr">
        <is>
          <t>ข้อสอบจริง</t>
        </is>
      </c>
      <c r="P63" s="35" t="inlineStr">
        <is>
          <t>ปี 2559</t>
        </is>
      </c>
    </row>
    <row r="64" ht="409.6" customHeight="1" s="49">
      <c r="A64" s="35" t="n">
        <v>62</v>
      </c>
      <c r="B64" s="34" t="inlineStr">
        <is>
          <t>การพัฒนาระบบนำส่งยาโดยการนำ polymer มาเคลือบ pellet แล้วมาตอกอัดเป็นเม็ด เรียกว่าระบบนำส่งยาแบบใด</t>
        </is>
      </c>
      <c r="C64" s="35" t="n"/>
      <c r="D64" s="34" t="inlineStr">
        <is>
          <t>Polymer membrane permeation controlled DDS</t>
        </is>
      </c>
      <c r="E64" s="34" t="inlineStr">
        <is>
          <t>Polymer matrix diffusion controlled DDS</t>
        </is>
      </c>
      <c r="F64" s="34" t="inlineStr">
        <is>
          <t>Microreservoir partition controlled DDS</t>
        </is>
      </c>
      <c r="G64" s="34" t="inlineStr">
        <is>
          <t>Osmotic pressure activated DDS</t>
        </is>
      </c>
      <c r="H64" s="34" t="inlineStr">
        <is>
          <t>Hydrodynamic pressure activated DDS</t>
        </is>
      </c>
      <c r="I64" s="35" t="n">
        <v>1</v>
      </c>
      <c r="J64" s="34"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35" t="n"/>
      <c r="L64" s="34" t="inlineStr">
        <is>
          <t>Spectroscopy &amp; Optical Analysis</t>
        </is>
      </c>
      <c r="M64" s="35" t="inlineStr">
        <is>
          <t>Product</t>
        </is>
      </c>
      <c r="N64" s="34" t="inlineStr">
        <is>
          <t>ข้อสอบจริง Product ปี 2559 ข้อ 8</t>
        </is>
      </c>
      <c r="O64" s="35" t="inlineStr">
        <is>
          <t>ข้อสอบจริง</t>
        </is>
      </c>
      <c r="P64" s="35" t="inlineStr">
        <is>
          <t>ปี 2559</t>
        </is>
      </c>
    </row>
    <row r="65" ht="409.6" customHeight="1" s="49">
      <c r="A65" s="35" t="n">
        <v>63</v>
      </c>
      <c r="B65" s="34" t="inlineStr">
        <is>
          <t>วิธีการทำให้ผลิตภัณฑ์วัคซีนปราศจากเชื้อ (Sterilization) ในอุตสาหกรรมยาข้อใดถูกต้อง?</t>
        </is>
      </c>
      <c r="C65" s="35" t="n"/>
      <c r="D65" s="34" t="inlineStr">
        <is>
          <t>กระบวนการผลิตแบบปลอดเชื้อ (Aseptic processing / Aseptic technique)</t>
        </is>
      </c>
      <c r="E65" s="34" t="inlineStr">
        <is>
          <t>การนึ่งฆ่าเชื้อด้วยความร้อนชื้น (Autoclave)</t>
        </is>
      </c>
      <c r="F65" s="34" t="inlineStr">
        <is>
          <t>การอบฆ่าเชื้อด้วยความร้อนแห้ง (Hot air oven)</t>
        </is>
      </c>
      <c r="G65" s="34" t="inlineStr">
        <is>
          <t>การฉายรังสีแกมมา (Gamma radiation)</t>
        </is>
      </c>
      <c r="H65" s="34" t="inlineStr">
        <is>
          <t>การรมก๊าซเอทิลีนออกไซด์ (Ethylene oxide gas)</t>
        </is>
      </c>
      <c r="I65" s="35" t="n">
        <v>1</v>
      </c>
      <c r="J65" s="34"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35" t="n"/>
      <c r="L65" s="34" t="inlineStr">
        <is>
          <t>Spectroscopy &amp; Optical Analysis</t>
        </is>
      </c>
      <c r="M65" s="35" t="inlineStr">
        <is>
          <t>Product</t>
        </is>
      </c>
      <c r="N65" s="34" t="inlineStr">
        <is>
          <t>ข้อสอบจริง Product ปี 2558 ข้อ 9</t>
        </is>
      </c>
      <c r="O65" s="35" t="inlineStr">
        <is>
          <t>ข้อสอบจริง</t>
        </is>
      </c>
      <c r="P65" s="35" t="inlineStr">
        <is>
          <t>ปี 2558</t>
        </is>
      </c>
    </row>
    <row r="66" ht="409.6" customHeight="1" s="49">
      <c r="A66" s="35" t="n">
        <v>64</v>
      </c>
      <c r="B66" s="34" t="inlineStr">
        <is>
          <t>หัวข้อการควบคุมคุณภาพหรือทดสอบผลิตภัณฑ์ยาข้อใดต่อไปนี้ ไม่จำเป็น ต้องทำสำหรับยาเม็ด Calcium Carbonate (CaCO3)?</t>
        </is>
      </c>
      <c r="C66" s="35" t="n"/>
      <c r="D66" s="34" t="inlineStr">
        <is>
          <t>% Labeled Amount (% LA)</t>
        </is>
      </c>
      <c r="E66" s="34" t="inlineStr">
        <is>
          <t>Optical rotation (ค่าการหมุนแสงของสารเบนแสง)</t>
        </is>
      </c>
      <c r="F66" s="34" t="inlineStr">
        <is>
          <t>Weight variation</t>
        </is>
      </c>
      <c r="G66" s="34" t="inlineStr">
        <is>
          <t>Disintegration</t>
        </is>
      </c>
      <c r="H66" s="34" t="inlineStr">
        <is>
          <t>Dissolution</t>
        </is>
      </c>
      <c r="I66" s="35" t="n">
        <v>1</v>
      </c>
      <c r="J66" s="34"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35" t="n"/>
      <c r="L66" s="34" t="inlineStr">
        <is>
          <t>Spectroscopy &amp; Optical Analysis</t>
        </is>
      </c>
      <c r="M66" s="35" t="inlineStr">
        <is>
          <t>Product</t>
        </is>
      </c>
      <c r="N66" s="34" t="inlineStr">
        <is>
          <t>ข้อสอบจริง Product ปี 2558 ข้อ 13</t>
        </is>
      </c>
      <c r="O66" s="35" t="inlineStr">
        <is>
          <t>ข้อสอบจริง</t>
        </is>
      </c>
      <c r="P66" s="35" t="inlineStr">
        <is>
          <t>ปี 2558</t>
        </is>
      </c>
    </row>
    <row r="67" ht="409.6" customHeight="1" s="49">
      <c r="A67" s="35" t="n">
        <v>65</v>
      </c>
      <c r="B67" s="34"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35" t="n"/>
      <c r="D67" s="34" t="inlineStr">
        <is>
          <t>การกรองผ่านแผ่นกรองเมมเบรนขนาด 0.22 ไมครอน (Membrane filtration 0.22 µm)</t>
        </is>
      </c>
      <c r="E67" s="34" t="inlineStr">
        <is>
          <t>Terminal sterilization ด้วย Autoclave</t>
        </is>
      </c>
      <c r="F67" s="34" t="inlineStr">
        <is>
          <t>การฉายรังสีแกมมา (Gamma radiation)</t>
        </is>
      </c>
      <c r="G67" s="34" t="inlineStr">
        <is>
          <t>การอบฆ่าเชื้อด้วยลมร้อน (Hot air oven)</t>
        </is>
      </c>
      <c r="H67" s="34" t="inlineStr">
        <is>
          <t>การอบฆ่าเชื้อด้วยก๊าซเอทิลีนออกไซด์ (Ethylene oxide)</t>
        </is>
      </c>
      <c r="I67" s="35" t="n">
        <v>1</v>
      </c>
      <c r="J67" s="34"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35" t="n"/>
      <c r="L67" s="34" t="inlineStr">
        <is>
          <t>Spectroscopy &amp; Optical Analysis</t>
        </is>
      </c>
      <c r="M67" s="35" t="inlineStr">
        <is>
          <t>Product</t>
        </is>
      </c>
      <c r="N67" s="34" t="inlineStr">
        <is>
          <t>ข้อสอบจริง Product ปี 2558 ข้อ 14</t>
        </is>
      </c>
      <c r="O67" s="35" t="inlineStr">
        <is>
          <t>ข้อสอบจริง</t>
        </is>
      </c>
      <c r="P67" s="35" t="inlineStr">
        <is>
          <t>ปี 2558</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126"/>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49">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49">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49">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49">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49">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49">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49">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49">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49">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49">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49">
      <c r="A14" s="35" t="n">
        <v>12</v>
      </c>
      <c r="B14" s="34" t="inlineStr">
        <is>
          <t>จากตำรับน้ำตาเทียม (จำไม่ได้) หากไม่มี Hydroxypropyl-guar สามารถใช้สารในข้อใดทำน้าที่แทนได้</t>
        </is>
      </c>
      <c r="C14" s="35" t="n"/>
      <c r="D14" s="34" t="inlineStr">
        <is>
          <t>ethyl cellulose</t>
        </is>
      </c>
      <c r="E14" s="34" t="inlineStr">
        <is>
          <t>Cellulose acetate</t>
        </is>
      </c>
      <c r="F14" s="34" t="inlineStr">
        <is>
          <t>Polysorbate 80</t>
        </is>
      </c>
      <c r="G14" s="34" t="inlineStr">
        <is>
          <t>Sorbitol</t>
        </is>
      </c>
      <c r="H14" s="34" t="inlineStr">
        <is>
          <t>PVA</t>
        </is>
      </c>
      <c r="I14" s="35" t="n">
        <v>1</v>
      </c>
      <c r="J14" s="34"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35" t="n"/>
      <c r="L14" s="34" t="inlineStr">
        <is>
          <t>Pharmaceutical Technology General</t>
        </is>
      </c>
      <c r="M14" s="35" t="inlineStr">
        <is>
          <t>Product</t>
        </is>
      </c>
      <c r="N14" s="34" t="inlineStr">
        <is>
          <t>ข้อสอบจริง Product ปี 2567 ข้อ 6</t>
        </is>
      </c>
      <c r="O14" s="35" t="inlineStr">
        <is>
          <t>ข้อสอบจริง</t>
        </is>
      </c>
      <c r="P14" s="35" t="inlineStr">
        <is>
          <t>ปี 2567</t>
        </is>
      </c>
      <c r="Q14" s="2" t="n"/>
      <c r="R14" s="2" t="n"/>
      <c r="S14" s="2" t="n"/>
      <c r="T14" s="2" t="n"/>
      <c r="U14" s="2" t="n"/>
    </row>
    <row r="15" ht="13.2" customHeight="1" s="49">
      <c r="A15" s="35" t="n">
        <v>13</v>
      </c>
      <c r="B15" s="34" t="inlineStr">
        <is>
          <t>Ferrous Sulfate \ 7H2O หาน้ำในตำรับต้องใช้วิธีทดสอบใด</t>
        </is>
      </c>
      <c r="C15" s="35" t="n"/>
      <c r="D15" s="34" t="inlineStr">
        <is>
          <t>KARL FISHER</t>
        </is>
      </c>
      <c r="E15" s="34" t="inlineStr">
        <is>
          <t>Loss on drying</t>
        </is>
      </c>
      <c r="F15" s="34" t="n"/>
      <c r="G15" s="34" t="n"/>
      <c r="H15" s="34" t="n"/>
      <c r="I15" s="35" t="n">
        <v>1</v>
      </c>
      <c r="J15" s="34"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35" t="n"/>
      <c r="L15" s="34" t="inlineStr">
        <is>
          <t>Pharmaceutical Technology General</t>
        </is>
      </c>
      <c r="M15" s="35" t="inlineStr">
        <is>
          <t>Product</t>
        </is>
      </c>
      <c r="N15" s="34" t="inlineStr">
        <is>
          <t>ข้อสอบจริง Product ปี 2567 ข้อ 7</t>
        </is>
      </c>
      <c r="O15" s="35" t="inlineStr">
        <is>
          <t>ข้อสอบจริง</t>
        </is>
      </c>
      <c r="P15" s="35" t="inlineStr">
        <is>
          <t>ปี 2567</t>
        </is>
      </c>
      <c r="Q15" s="2" t="n"/>
      <c r="R15" s="2" t="n"/>
      <c r="S15" s="2" t="n"/>
      <c r="T15" s="2" t="n"/>
      <c r="U15" s="2" t="n"/>
    </row>
    <row r="16" ht="13.2" customHeight="1" s="49">
      <c r="A16" s="35" t="n">
        <v>14</v>
      </c>
      <c r="B16" s="34"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35" t="inlineStr">
        <is>
          <t>[แนบรูป: ข้อสอบ Product ปี 2567 รหัสรูปภาพ image2]</t>
        </is>
      </c>
      <c r="D16" s="34" t="inlineStr">
        <is>
          <t>3.59</t>
        </is>
      </c>
      <c r="E16" s="34" t="inlineStr">
        <is>
          <t>3.33</t>
        </is>
      </c>
      <c r="F16" s="34" t="inlineStr">
        <is>
          <t>0.28</t>
        </is>
      </c>
      <c r="G16" s="34" t="inlineStr">
        <is>
          <t>2.69</t>
        </is>
      </c>
      <c r="H16" s="34" t="inlineStr">
        <is>
          <t>0.3</t>
        </is>
      </c>
      <c r="I16" s="35" t="n">
        <v>1</v>
      </c>
      <c r="J16" s="34"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35" t="n"/>
      <c r="L16" s="34" t="inlineStr">
        <is>
          <t>Pharmaceutical Technology General</t>
        </is>
      </c>
      <c r="M16" s="35" t="inlineStr">
        <is>
          <t>Product</t>
        </is>
      </c>
      <c r="N16" s="34" t="inlineStr">
        <is>
          <t>ข้อสอบจริง Product ปี 2567 ข้อ 9</t>
        </is>
      </c>
      <c r="O16" s="35" t="inlineStr">
        <is>
          <t>ข้อสอบจริง</t>
        </is>
      </c>
      <c r="P16" s="35" t="inlineStr">
        <is>
          <t>ปี 2567</t>
        </is>
      </c>
      <c r="Q16" s="2" t="n"/>
      <c r="R16" s="2" t="n"/>
      <c r="S16" s="2" t="n"/>
      <c r="T16" s="2" t="n"/>
      <c r="U16" s="2" t="n"/>
    </row>
    <row r="17" ht="13.2" customHeight="1" s="49">
      <c r="A17" s="35" t="n">
        <v>15</v>
      </c>
      <c r="B17" s="34" t="inlineStr">
        <is>
          <t>ข้อใดเป็นการเพิ่มความยืดหยุ่นใน nicotine gum</t>
        </is>
      </c>
      <c r="C17" s="35" t="n"/>
      <c r="D17" s="34" t="inlineStr">
        <is>
          <t>Sodium sulfate</t>
        </is>
      </c>
      <c r="E17" s="34" t="inlineStr">
        <is>
          <t>Glycerin</t>
        </is>
      </c>
      <c r="F17" s="34" t="inlineStr">
        <is>
          <t>Sorbitol</t>
        </is>
      </c>
      <c r="G17" s="34" t="inlineStr">
        <is>
          <t>Aspartame</t>
        </is>
      </c>
      <c r="H17" s="34" t="inlineStr">
        <is>
          <t>Polacrilex (cation exchange resin)</t>
        </is>
      </c>
      <c r="I17" s="35" t="n">
        <v>1</v>
      </c>
      <c r="J17" s="34"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35" t="n"/>
      <c r="L17" s="34" t="inlineStr">
        <is>
          <t>Pharmaceutical Technology General</t>
        </is>
      </c>
      <c r="M17" s="35" t="inlineStr">
        <is>
          <t>Product</t>
        </is>
      </c>
      <c r="N17" s="34" t="inlineStr">
        <is>
          <t>ข้อสอบจริง Product ปี 2567 ข้อ 16</t>
        </is>
      </c>
      <c r="O17" s="35" t="inlineStr">
        <is>
          <t>ข้อสอบจริง</t>
        </is>
      </c>
      <c r="P17" s="35" t="inlineStr">
        <is>
          <t>ปี 2567</t>
        </is>
      </c>
      <c r="Q17" s="2" t="n"/>
      <c r="R17" s="2" t="n"/>
      <c r="S17" s="2" t="n"/>
      <c r="T17" s="2" t="n"/>
      <c r="U17" s="2" t="n"/>
    </row>
    <row r="18" ht="409.6" customHeight="1" s="49">
      <c r="A18" s="35" t="n">
        <v>16</v>
      </c>
      <c r="B18" s="34" t="inlineStr">
        <is>
          <t>แพทย์สอบถามเกี่ยกับการใช้ยา methimazole ในหญิงตั้งครรภ์ ถ้าไปสืบค้นโดยใช้ Micromedex, comp ถามว่าเป็นแหล่งข้อมูลแบบใด</t>
        </is>
      </c>
      <c r="C18" s="35" t="n"/>
      <c r="D18" s="34" t="inlineStr">
        <is>
          <t>Secondary resources</t>
        </is>
      </c>
      <c r="E18" s="34" t="inlineStr">
        <is>
          <t>Primary resources</t>
        </is>
      </c>
      <c r="F18" s="34" t="inlineStr">
        <is>
          <t>Secondary และ tertiary</t>
        </is>
      </c>
      <c r="G18" s="34" t="inlineStr">
        <is>
          <t>Tertiary resources</t>
        </is>
      </c>
      <c r="H18" s="34" t="inlineStr">
        <is>
          <t>Primary และ secondary</t>
        </is>
      </c>
      <c r="I18" s="35" t="n">
        <v>1</v>
      </c>
      <c r="J18" s="34"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35" t="n"/>
      <c r="L18" s="34" t="inlineStr">
        <is>
          <t>Pharmaceutical Technology General</t>
        </is>
      </c>
      <c r="M18" s="35" t="inlineStr">
        <is>
          <t>Product</t>
        </is>
      </c>
      <c r="N18" s="34" t="inlineStr">
        <is>
          <t>ข้อสอบจริง Product ปี 2567 ข้อ 20</t>
        </is>
      </c>
      <c r="O18" s="35" t="inlineStr">
        <is>
          <t>ข้อสอบจริง</t>
        </is>
      </c>
      <c r="P18" s="35" t="inlineStr">
        <is>
          <t>ปี 2567</t>
        </is>
      </c>
    </row>
    <row r="19" ht="409.6" customHeight="1" s="49">
      <c r="A19" s="35" t="n">
        <v>17</v>
      </c>
      <c r="B19" s="34" t="inlineStr">
        <is>
          <t>ถ้าอยากป้องกันไม่ให้ความชื้นออกจากผิว (occlusive) ต้องเติมสารใด</t>
        </is>
      </c>
      <c r="C19" s="35" t="n"/>
      <c r="D19" s="34" t="inlineStr">
        <is>
          <t>Glycerin</t>
        </is>
      </c>
      <c r="E19" s="34" t="inlineStr">
        <is>
          <t>Sorbitol</t>
        </is>
      </c>
      <c r="F19" s="34" t="inlineStr">
        <is>
          <t>White paraffin</t>
        </is>
      </c>
      <c r="G19" s="34" t="inlineStr">
        <is>
          <t>hyaluronic acid</t>
        </is>
      </c>
      <c r="H19" s="34" t="inlineStr">
        <is>
          <t>niacinamide</t>
        </is>
      </c>
      <c r="I19" s="35" t="n">
        <v>1</v>
      </c>
      <c r="J19" s="34"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35" t="n"/>
      <c r="L19" s="34" t="inlineStr">
        <is>
          <t>Pharmaceutical Technology General</t>
        </is>
      </c>
      <c r="M19" s="35" t="inlineStr">
        <is>
          <t>Product</t>
        </is>
      </c>
      <c r="N19" s="34" t="inlineStr">
        <is>
          <t>ข้อสอบจริง Product ปี 2567 ข้อ 26</t>
        </is>
      </c>
      <c r="O19" s="35" t="inlineStr">
        <is>
          <t>ข้อสอบจริง</t>
        </is>
      </c>
      <c r="P19" s="35" t="inlineStr">
        <is>
          <t>ปี 2567</t>
        </is>
      </c>
    </row>
    <row r="20" ht="409.6" customHeight="1" s="49">
      <c r="A20" s="35" t="n">
        <v>18</v>
      </c>
      <c r="B20" s="34" t="inlineStr">
        <is>
          <t>หากต้องการให้ยาปลดปล่อยทันทีในกระเพาะอาารและลำไส้เล็ก (Immediate release) ต้องใช้สารในข้อใดเป็นสารเคลือบ</t>
        </is>
      </c>
      <c r="C20" s="35" t="n"/>
      <c r="D20" s="34" t="inlineStr">
        <is>
          <t>Cellulose acetate</t>
        </is>
      </c>
      <c r="E20" s="34" t="inlineStr">
        <is>
          <t>Phthalate</t>
        </is>
      </c>
      <c r="F20" s="34" t="inlineStr">
        <is>
          <t>Shellac</t>
        </is>
      </c>
      <c r="G20" s="34" t="inlineStr">
        <is>
          <t>ethyl cellulose</t>
        </is>
      </c>
      <c r="H20" s="34" t="inlineStr">
        <is>
          <t>PVA</t>
        </is>
      </c>
      <c r="I20" s="35" t="n">
        <v>1</v>
      </c>
      <c r="J20" s="34"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35" t="n"/>
      <c r="L20" s="34" t="inlineStr">
        <is>
          <t>Pharmaceutical Technology General</t>
        </is>
      </c>
      <c r="M20" s="35" t="inlineStr">
        <is>
          <t>Product</t>
        </is>
      </c>
      <c r="N20" s="34" t="inlineStr">
        <is>
          <t>ข้อสอบจริง Product ปี 2567 ข้อ 28</t>
        </is>
      </c>
      <c r="O20" s="35" t="inlineStr">
        <is>
          <t>ข้อสอบจริง</t>
        </is>
      </c>
      <c r="P20" s="35" t="inlineStr">
        <is>
          <t>ปี 2567</t>
        </is>
      </c>
    </row>
    <row r="21" ht="409.6" customHeight="1" s="49">
      <c r="A21" s="35" t="n">
        <v>19</v>
      </c>
      <c r="B21" s="34"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35" t="n"/>
      <c r="D21" s="34" t="inlineStr">
        <is>
          <t>สามารถขายได้ ไม่ผิดกฎมาย ผิดจรรยาบรรณ</t>
        </is>
      </c>
      <c r="E21" s="34" t="inlineStr">
        <is>
          <t>ไม่สามารถขายได้ ผิดกฎมาย ผิดจรรยาบรรณ</t>
        </is>
      </c>
      <c r="F21" s="34" t="inlineStr">
        <is>
          <t>สามารถขายได้ ไม่ผิดกฎมาย ไม่ผิดจรรยาบรรณ</t>
        </is>
      </c>
      <c r="G21" s="34" t="inlineStr">
        <is>
          <t>ไม่สามารถขายได้ ผิดกฎมาย ไม่ผิดจรรยาบรรณ</t>
        </is>
      </c>
      <c r="H21" s="34" t="inlineStr">
        <is>
          <t>ไม่สามารถขายได้ ไม่ผิดกฎมาย ผิดจรรยาบรรณ # ข้อสอบจริง PLE CC 1 (Product) ปี 2567 # --- #</t>
        </is>
      </c>
      <c r="I21" s="35" t="n">
        <v>1</v>
      </c>
      <c r="J21" s="34"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35" t="n"/>
      <c r="L21" s="34" t="inlineStr">
        <is>
          <t>Pharmaceutical Technology General</t>
        </is>
      </c>
      <c r="M21" s="35" t="inlineStr">
        <is>
          <t>Product</t>
        </is>
      </c>
      <c r="N21" s="34" t="inlineStr">
        <is>
          <t>ข้อสอบจริง Product ปี 2567 ข้อ 38</t>
        </is>
      </c>
      <c r="O21" s="35" t="inlineStr">
        <is>
          <t>ข้อสอบจริง</t>
        </is>
      </c>
      <c r="P21" s="35" t="inlineStr">
        <is>
          <t>ปี 2567</t>
        </is>
      </c>
    </row>
    <row r="22" ht="409.6" customHeight="1" s="49">
      <c r="A22" s="35" t="n">
        <v>20</v>
      </c>
      <c r="B22" s="34" t="inlineStr">
        <is>
          <t>(ปี 2566, Day 2 ข้อ 41\) (เรื่อง: ยาที่ห้ามขายแบบ self-service) ยาใดห้ามขายในส่วนบริการตนเองในร้านยา</t>
        </is>
      </c>
      <c r="C22" s="35" t="n"/>
      <c r="D22" s="34" t="inlineStr">
        <is>
          <t>Niclosamide</t>
        </is>
      </c>
      <c r="E22" s="34" t="inlineStr">
        <is>
          <t>CPM</t>
        </is>
      </c>
      <c r="F22" s="34" t="inlineStr">
        <is>
          <t>Paracetamol</t>
        </is>
      </c>
      <c r="G22" s="34" t="n"/>
      <c r="H22" s="34" t="n"/>
      <c r="I22" s="35" t="n">
        <v>1</v>
      </c>
      <c r="J22" s="34"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35" t="n"/>
      <c r="L22" s="34" t="inlineStr">
        <is>
          <t>Pharmaceutical Technology General</t>
        </is>
      </c>
      <c r="M22" s="35" t="inlineStr">
        <is>
          <t>Product</t>
        </is>
      </c>
      <c r="N22" s="34" t="inlineStr">
        <is>
          <t>ข้อสอบจริง Product ปี 2566 ข้อ 14</t>
        </is>
      </c>
      <c r="O22" s="35" t="inlineStr">
        <is>
          <t>ข้อสอบจริง</t>
        </is>
      </c>
      <c r="P22" s="35" t="inlineStr">
        <is>
          <t>ปี 2566</t>
        </is>
      </c>
    </row>
    <row r="23" ht="409.6" customHeight="1" s="49">
      <c r="A23" s="35" t="n">
        <v>21</v>
      </c>
      <c r="B23" s="34" t="inlineStr">
        <is>
          <t>(ปี 2566, Day 2 ข้อ 44\) (เรื่อง: บรรจุภัณฑ์ Albendazole ที่ไวความชื้นมาก) บรรจุภัณฑ์ของ albendazole ที่ไวต่อความชื้นมากๆ ควรเป็นอะไร</t>
        </is>
      </c>
      <c r="C23" s="35" t="n"/>
      <c r="D23" s="34" t="inlineStr">
        <is>
          <t>ขวดพลาสติกใส่ซองกันชื้น</t>
        </is>
      </c>
      <c r="E23" s="34" t="inlineStr">
        <is>
          <t>ขวดแก้วสีชาใส่ซองกันชื้น</t>
        </is>
      </c>
      <c r="F23" s="34" t="inlineStr">
        <is>
          <t>ขวดแก้วใส่ซองกันชื้น</t>
        </is>
      </c>
      <c r="G23" s="34" t="inlineStr">
        <is>
          <t>แผงด้านนึงเป็น aluminium foil อีกด้านใส เป็นPEมั้ง</t>
        </is>
      </c>
      <c r="H23" s="34" t="inlineStr">
        <is>
          <t>แผงทั้งสองด้านเป็น aluminium foil</t>
        </is>
      </c>
      <c r="I23" s="35" t="n">
        <v>1</v>
      </c>
      <c r="J23" s="34"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35" t="n"/>
      <c r="L23" s="34" t="inlineStr">
        <is>
          <t>Preformulation &amp; Good Manufacturing Practice</t>
        </is>
      </c>
      <c r="M23" s="35" t="inlineStr">
        <is>
          <t>Product</t>
        </is>
      </c>
      <c r="N23" s="34" t="inlineStr">
        <is>
          <t>ข้อสอบจริง Product ปี 2566 ข้อ 16</t>
        </is>
      </c>
      <c r="O23" s="35" t="inlineStr">
        <is>
          <t>ข้อสอบจริง</t>
        </is>
      </c>
      <c r="P23" s="35" t="inlineStr">
        <is>
          <t>ปี 2566</t>
        </is>
      </c>
    </row>
    <row r="24" ht="409.6" customHeight="1" s="49">
      <c r="A24" s="35" t="n">
        <v>22</v>
      </c>
      <c r="B24" s="34" t="inlineStr">
        <is>
          <t>(ปี 2566, Day 2 ข้อ 49\) (เรื่อง: White Petrolatum เป็น Base ชนิดใด) ตำรับมี White petrolatum ถามว่าเป็น base ชนิดใด</t>
        </is>
      </c>
      <c r="C24" s="35" t="n"/>
      <c r="D24" s="34" t="inlineStr">
        <is>
          <t>Hydrophilic base</t>
        </is>
      </c>
      <c r="E24" s="34" t="inlineStr">
        <is>
          <t>Absorbtion base</t>
        </is>
      </c>
      <c r="F24" s="34" t="inlineStr">
        <is>
          <t>Oleaginous base</t>
        </is>
      </c>
      <c r="G24" s="34" t="n"/>
      <c r="H24" s="34" t="n"/>
      <c r="I24" s="35" t="n">
        <v>1</v>
      </c>
      <c r="J24" s="34"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35" t="n"/>
      <c r="L24" s="34" t="inlineStr">
        <is>
          <t>Pharmaceutical Technology General</t>
        </is>
      </c>
      <c r="M24" s="35" t="inlineStr">
        <is>
          <t>Product</t>
        </is>
      </c>
      <c r="N24" s="34" t="inlineStr">
        <is>
          <t>ข้อสอบจริง Product ปี 2566 ข้อ 19</t>
        </is>
      </c>
      <c r="O24" s="35" t="inlineStr">
        <is>
          <t>ข้อสอบจริง</t>
        </is>
      </c>
      <c r="P24" s="35" t="inlineStr">
        <is>
          <t>ปี 2566</t>
        </is>
      </c>
    </row>
    <row r="25" ht="409.6" customHeight="1" s="49">
      <c r="A25" s="35" t="n">
        <v>23</v>
      </c>
      <c r="B25" s="34" t="inlineStr">
        <is>
          <t>(ปี 2566, Day 2 ข้อ 76\) (เรื่อง: PIC/S GMP - สถานที่ผลิต Penicillin) ถ้าสถานที่ผลิตยาหนึ่งมี Penicillin ต้องจัดการสถานที่อย่างไรตาม PIC/S GMP</t>
        </is>
      </c>
      <c r="C25" s="35" t="n"/>
      <c r="D25" s="34" t="inlineStr">
        <is>
          <t>ผลิตที่เดียวกะนได้</t>
        </is>
      </c>
      <c r="E25" s="34" t="inlineStr">
        <is>
          <t>แยกตึกแต่ใช้ utility ร่วมกันได้</t>
        </is>
      </c>
      <c r="F25" s="34" t="inlineStr">
        <is>
          <t>แยกตึกและแยก utility</t>
        </is>
      </c>
      <c r="G25" s="34" t="inlineStr">
        <is>
          <t>ตั้งสถานที่ให้ห่างกัน 10 โล</t>
        </is>
      </c>
      <c r="H25" s="34" t="n"/>
      <c r="I25" s="35" t="n">
        <v>1</v>
      </c>
      <c r="J25" s="34"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35" t="n"/>
      <c r="L25" s="34" t="inlineStr">
        <is>
          <t>Preformulation &amp; Good Manufacturing Practice</t>
        </is>
      </c>
      <c r="M25" s="35" t="inlineStr">
        <is>
          <t>Product</t>
        </is>
      </c>
      <c r="N25" s="34" t="inlineStr">
        <is>
          <t>ข้อสอบจริง Product ปี 2566 ข้อ 26</t>
        </is>
      </c>
      <c r="O25" s="35" t="inlineStr">
        <is>
          <t>ข้อสอบจริง</t>
        </is>
      </c>
      <c r="P25" s="35" t="inlineStr">
        <is>
          <t>ปี 2566</t>
        </is>
      </c>
    </row>
    <row r="26" ht="409.6" customHeight="1" s="49">
      <c r="A26" s="35" t="n">
        <v>24</v>
      </c>
      <c r="B26" s="34" t="inlineStr">
        <is>
          <t>(ปี 2566, Day 2 ข้อ 77\) (เรื่อง: สารก่อฟิล์มในตำรับ) ให้สูตรตำรับมา ถามว่าข้อไหนเป็นสารก่อฟิล์ม</t>
        </is>
      </c>
      <c r="C26" s="35" t="n"/>
      <c r="D26" s="34" t="inlineStr">
        <is>
          <t>Hypromellose</t>
        </is>
      </c>
      <c r="E26" s="34" t="inlineStr">
        <is>
          <t>PEG</t>
        </is>
      </c>
      <c r="F26" s="34" t="n"/>
      <c r="G26" s="34" t="n"/>
      <c r="H26" s="34" t="n"/>
      <c r="I26" s="35" t="n">
        <v>1</v>
      </c>
      <c r="J26" s="34"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35" t="n"/>
      <c r="L26" s="34" t="inlineStr">
        <is>
          <t>Pharmaceutical Technology General</t>
        </is>
      </c>
      <c r="M26" s="35" t="inlineStr">
        <is>
          <t>Product</t>
        </is>
      </c>
      <c r="N26" s="34" t="inlineStr">
        <is>
          <t>ข้อสอบจริง Product ปี 2566 ข้อ 27</t>
        </is>
      </c>
      <c r="O26" s="35" t="inlineStr">
        <is>
          <t>ข้อสอบจริง</t>
        </is>
      </c>
      <c r="P26" s="35" t="inlineStr">
        <is>
          <t>ปี 2566</t>
        </is>
      </c>
    </row>
    <row r="27" ht="409.6" customHeight="1" s="49">
      <c r="A27" s="35" t="n">
        <v>25</v>
      </c>
      <c r="B27" s="34"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35" t="n"/>
      <c r="D27" s="34" t="inlineStr">
        <is>
          <t>Benzyl alcohol</t>
        </is>
      </c>
      <c r="E27" s="34" t="inlineStr">
        <is>
          <t>-Cresol</t>
        </is>
      </c>
      <c r="F27" s="34" t="inlineStr">
        <is>
          <t>-caine</t>
        </is>
      </c>
      <c r="G27" s="34" t="n"/>
      <c r="H27" s="34" t="n"/>
      <c r="I27" s="35" t="n">
        <v>1</v>
      </c>
      <c r="J27" s="34"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35" t="n"/>
      <c r="L27" s="34" t="inlineStr">
        <is>
          <t>Pharmaceutical Technology General</t>
        </is>
      </c>
      <c r="M27" s="35" t="inlineStr">
        <is>
          <t>Product</t>
        </is>
      </c>
      <c r="N27" s="34" t="inlineStr">
        <is>
          <t>ข้อสอบจริง Product ปี 2566 ข้อ 32</t>
        </is>
      </c>
      <c r="O27" s="35" t="inlineStr">
        <is>
          <t>ข้อสอบจริง</t>
        </is>
      </c>
      <c r="P27" s="35" t="inlineStr">
        <is>
          <t>ปี 2566</t>
        </is>
      </c>
    </row>
    <row r="28" ht="409.6" customHeight="1" s="49">
      <c r="A28" s="35" t="n">
        <v>26</v>
      </c>
      <c r="B28" s="34"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35" t="n"/>
      <c r="D28" s="34" t="inlineStr">
        <is>
          <t>25 ± 2, 65%RH ± 5</t>
        </is>
      </c>
      <c r="E28" s="34" t="inlineStr">
        <is>
          <t>30 ± 2, 65%RH ± 5</t>
        </is>
      </c>
      <c r="F28" s="34" t="inlineStr">
        <is>
          <t>30 ± 2, 75%RH ± 5</t>
        </is>
      </c>
      <c r="G28" s="34" t="inlineStr">
        <is>
          <t>40 ± 2, 65%RH ± 5</t>
        </is>
      </c>
      <c r="H28" s="34" t="inlineStr">
        <is>
          <t>40 ± 2, 75%RH ± 5</t>
        </is>
      </c>
      <c r="I28" s="35" t="n">
        <v>4</v>
      </c>
      <c r="J28" s="34"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35" t="n"/>
      <c r="L28" s="34" t="inlineStr">
        <is>
          <t>Preformulation &amp; Good Manufacturing Practice</t>
        </is>
      </c>
      <c r="M28" s="35" t="inlineStr">
        <is>
          <t>Product</t>
        </is>
      </c>
      <c r="N28" s="34" t="inlineStr">
        <is>
          <t>ข้อสอบจริง Product ปี 2566 ข้อ 40</t>
        </is>
      </c>
      <c r="O28" s="35" t="inlineStr">
        <is>
          <t>ข้อสอบจริง</t>
        </is>
      </c>
      <c r="P28" s="35" t="inlineStr">
        <is>
          <t>ปี 2566</t>
        </is>
      </c>
    </row>
    <row r="29" ht="409.6" customHeight="1" s="49">
      <c r="A29" s="35" t="n">
        <v>27</v>
      </c>
      <c r="B29" s="34"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35" t="n"/>
      <c r="D29" s="34" t="inlineStr">
        <is>
          <t>High-shear mixer</t>
        </is>
      </c>
      <c r="E29" s="34" t="inlineStr">
        <is>
          <t>Planetary mixer</t>
        </is>
      </c>
      <c r="F29" s="34" t="inlineStr">
        <is>
          <t>Cubic mixer</t>
        </is>
      </c>
      <c r="G29" s="34" t="n"/>
      <c r="H29" s="34" t="n"/>
      <c r="I29" s="35" t="n">
        <v>3</v>
      </c>
      <c r="J29" s="34"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35" t="n"/>
      <c r="L29" s="34" t="inlineStr">
        <is>
          <t>Pharmaceutical Technology General</t>
        </is>
      </c>
      <c r="M29" s="35" t="inlineStr">
        <is>
          <t>Product</t>
        </is>
      </c>
      <c r="N29" s="34" t="inlineStr">
        <is>
          <t>ข้อสอบจริง Product ปี 2566 ข้อ 43</t>
        </is>
      </c>
      <c r="O29" s="35" t="inlineStr">
        <is>
          <t>ข้อสอบจริง</t>
        </is>
      </c>
      <c r="P29" s="35" t="inlineStr">
        <is>
          <t>ปี 2566</t>
        </is>
      </c>
    </row>
    <row r="30" ht="409.6" customHeight="1" s="49">
      <c r="A30" s="35" t="n">
        <v>28</v>
      </c>
      <c r="B30" s="34" t="inlineStr">
        <is>
          <t>(ปี 2566, Day 2 ข้อ 100\) (เรื่อง: ความหมายของเลข PEG 400\) PEG 400 เลข 400 หมายถึงอะไร</t>
        </is>
      </c>
      <c r="C30" s="35" t="n"/>
      <c r="D30" s="34" t="inlineStr">
        <is>
          <t>MW</t>
        </is>
      </c>
      <c r="E30" s="34" t="inlineStr">
        <is>
          <t>จำนวน monomer</t>
        </is>
      </c>
      <c r="F30" s="34" t="n"/>
      <c r="G30" s="34" t="n"/>
      <c r="H30" s="34" t="n"/>
      <c r="I30" s="35" t="n">
        <v>1</v>
      </c>
      <c r="J30" s="34"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35" t="n"/>
      <c r="L30" s="34" t="inlineStr">
        <is>
          <t>Pharmaceutical Technology General</t>
        </is>
      </c>
      <c r="M30" s="35" t="inlineStr">
        <is>
          <t>Product</t>
        </is>
      </c>
      <c r="N30" s="34" t="inlineStr">
        <is>
          <t>ข้อสอบจริง Product ปี 2566 ข้อ 44</t>
        </is>
      </c>
      <c r="O30" s="35" t="inlineStr">
        <is>
          <t>ข้อสอบจริง</t>
        </is>
      </c>
      <c r="P30" s="35" t="inlineStr">
        <is>
          <t>ปี 2566</t>
        </is>
      </c>
    </row>
    <row r="31" ht="409.6" customHeight="1" s="49">
      <c r="A31" s="35" t="n">
        <v>29</v>
      </c>
      <c r="B31" s="34" t="inlineStr">
        <is>
          <t>ถ้าจะทำตำรับยาน้ำ methimazole ข้อใดเป็น wetting agent ที่เหมาะสมที่สุด</t>
        </is>
      </c>
      <c r="C31" s="35" t="n"/>
      <c r="D31" s="34" t="inlineStr">
        <is>
          <t>Purified water</t>
        </is>
      </c>
      <c r="E31" s="34" t="inlineStr">
        <is>
          <t>Glycerin</t>
        </is>
      </c>
      <c r="F31" s="34" t="inlineStr">
        <is>
          <t>Mineral oil</t>
        </is>
      </c>
      <c r="G31" s="34" t="inlineStr">
        <is>
          <t>Benzyl alcohol</t>
        </is>
      </c>
      <c r="H31" s="34" t="inlineStr">
        <is>
          <t>Alcohol</t>
        </is>
      </c>
      <c r="I31" s="35" t="n">
        <v>1</v>
      </c>
      <c r="J31" s="34"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35" t="n"/>
      <c r="L31" s="34" t="inlineStr">
        <is>
          <t>Pharmaceutical Technology General</t>
        </is>
      </c>
      <c r="M31" s="35" t="inlineStr">
        <is>
          <t>Product</t>
        </is>
      </c>
      <c r="N31" s="34" t="inlineStr">
        <is>
          <t>ข้อสอบจริง Product ปี 2565 ข้อ 26</t>
        </is>
      </c>
      <c r="O31" s="35" t="inlineStr">
        <is>
          <t>ข้อสอบจริง</t>
        </is>
      </c>
      <c r="P31" s="35" t="inlineStr">
        <is>
          <t>ปี 2565</t>
        </is>
      </c>
    </row>
    <row r="32" ht="409.6" customHeight="1" s="49">
      <c r="A32" s="35" t="n">
        <v>30</v>
      </c>
      <c r="B32" s="34" t="inlineStr">
        <is>
          <t>ขั้นตอนสุดท้ายของการรองรับรุ่นการผลิตของวัคซีนคืออะไร</t>
        </is>
      </c>
      <c r="C32" s="35" t="n"/>
      <c r="D32" s="34" t="inlineStr">
        <is>
          <t>ไม่ต้องมี ถ้าได้ขึ้นทะเบียนยา</t>
        </is>
      </c>
      <c r="E32" s="34" t="inlineStr">
        <is>
          <t>ต้องผ่านการตรวจสอบ QC ของบริษัทยา</t>
        </is>
      </c>
      <c r="F32" s="34" t="inlineStr">
        <is>
          <t>ต้องผ่านการตรวจสอบกรมควบคุมโรค</t>
        </is>
      </c>
      <c r="G32" s="34" t="inlineStr">
        <is>
          <t>ต้องผ่านการตรวจสอบอ.ย.</t>
        </is>
      </c>
      <c r="H32" s="34" t="inlineStr">
        <is>
          <t>ต้องผ่านการตรวจสอบชีววัตถุ ของกรมวิทยาศาสตร์การแพทย์</t>
        </is>
      </c>
      <c r="I32" s="35" t="n">
        <v>1</v>
      </c>
      <c r="J32" s="34"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35" t="n"/>
      <c r="L32" s="34" t="inlineStr">
        <is>
          <t>Pharmaceutical Technology General</t>
        </is>
      </c>
      <c r="M32" s="35" t="inlineStr">
        <is>
          <t>Product</t>
        </is>
      </c>
      <c r="N32" s="34" t="inlineStr">
        <is>
          <t>ข้อสอบจริง Product ปี 2565 ข้อ 56</t>
        </is>
      </c>
      <c r="O32" s="35" t="inlineStr">
        <is>
          <t>ข้อสอบจริง</t>
        </is>
      </c>
      <c r="P32" s="35" t="inlineStr">
        <is>
          <t>ปี 2565</t>
        </is>
      </c>
    </row>
    <row r="33" ht="409.6" customHeight="1" s="49">
      <c r="A33" s="35" t="n">
        <v>31</v>
      </c>
      <c r="B33" s="34" t="inlineStr">
        <is>
          <t>สารช่วยในข้อใดช่วยให้ผงยา tiotropium bromide เปียกง่ายเมื่อผงยาสัมผัสกับของเหลวในทางเดินหายใจ</t>
        </is>
      </c>
      <c r="C33" s="35" t="n"/>
      <c r="D33" s="34" t="inlineStr">
        <is>
          <t>Lecithin</t>
        </is>
      </c>
      <c r="E33" s="34" t="inlineStr">
        <is>
          <t>citric acid</t>
        </is>
      </c>
      <c r="F33" s="34" t="inlineStr">
        <is>
          <t>Alginic acid</t>
        </is>
      </c>
      <c r="G33" s="34" t="inlineStr">
        <is>
          <t>Calcium stearate</t>
        </is>
      </c>
      <c r="H33" s="34" t="inlineStr">
        <is>
          <t>titanium oxide</t>
        </is>
      </c>
      <c r="I33" s="35" t="n">
        <v>1</v>
      </c>
      <c r="J33" s="34"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35" t="n"/>
      <c r="L33" s="34" t="inlineStr">
        <is>
          <t>Pharmaceutical Technology General</t>
        </is>
      </c>
      <c r="M33" s="35" t="inlineStr">
        <is>
          <t>Product</t>
        </is>
      </c>
      <c r="N33" s="34" t="inlineStr">
        <is>
          <t>ข้อสอบจริง Product ปี 2565 ข้อ 63</t>
        </is>
      </c>
      <c r="O33" s="35" t="inlineStr">
        <is>
          <t>ข้อสอบจริง</t>
        </is>
      </c>
      <c r="P33" s="35" t="inlineStr">
        <is>
          <t>ปี 2565</t>
        </is>
      </c>
    </row>
    <row r="34" ht="409.6" customHeight="1" s="49">
      <c r="A34" s="35" t="n">
        <v>32</v>
      </c>
      <c r="B34" s="34"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35" t="n"/>
      <c r="D34" s="34" t="inlineStr">
        <is>
          <t>ความแรงในการตอกน้อยเกินไป</t>
        </is>
      </c>
      <c r="E34" s="34" t="inlineStr">
        <is>
          <t>ความแรงในการตอกมากเกินไป</t>
        </is>
      </c>
      <c r="F34" s="34" t="inlineStr">
        <is>
          <t>สารยึดเกาะไม่สม่ำเสมอ</t>
        </is>
      </c>
      <c r="G34" s="34" t="inlineStr">
        <is>
          <t>สารช่วยไหลน้อยเกินไป</t>
        </is>
      </c>
      <c r="H34" s="34" t="inlineStr">
        <is>
          <t>ความเร็วในการตอกน้อยเกินไป</t>
        </is>
      </c>
      <c r="I34" s="35" t="n">
        <v>1</v>
      </c>
      <c r="J34" s="34"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35" t="n"/>
      <c r="L34" s="34" t="inlineStr">
        <is>
          <t>Pharmaceutical Technology General</t>
        </is>
      </c>
      <c r="M34" s="35" t="inlineStr">
        <is>
          <t>Product</t>
        </is>
      </c>
      <c r="N34" s="34" t="inlineStr">
        <is>
          <t>ข้อสอบจริง Product ปี 2565 ข้อ 85</t>
        </is>
      </c>
      <c r="O34" s="35" t="inlineStr">
        <is>
          <t>ข้อสอบจริง</t>
        </is>
      </c>
      <c r="P34" s="35" t="inlineStr">
        <is>
          <t>ปี 2565</t>
        </is>
      </c>
    </row>
    <row r="35" ht="409.6" customHeight="1" s="49">
      <c r="A35" s="35" t="n">
        <v>33</v>
      </c>
      <c r="B35" s="34" t="inlineStr">
        <is>
          <t>ต้องการเตรียม D1OW 500 ml จาก DSW กับ D50W จะเตรียมอย่างไร</t>
        </is>
      </c>
      <c r="C35" s="35" t="n"/>
      <c r="D35" s="34" t="inlineStr">
        <is>
          <t>D5W 445 ml+ D50W 55ml</t>
        </is>
      </c>
      <c r="E35" s="34" t="inlineStr">
        <is>
          <t>D5W 495 ml+ D50W 5 ml</t>
        </is>
      </c>
      <c r="F35" s="34" t="inlineStr">
        <is>
          <t>[NEED_REVIEW]</t>
        </is>
      </c>
      <c r="G35" s="34" t="inlineStr">
        <is>
          <t>[NEED_REVIEW]</t>
        </is>
      </c>
      <c r="H35" s="34" t="inlineStr">
        <is>
          <t>[NEED_REVIEW]</t>
        </is>
      </c>
      <c r="I35" s="35" t="n">
        <v>1</v>
      </c>
      <c r="J35" s="34"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35" t="n"/>
      <c r="L35" s="34" t="inlineStr">
        <is>
          <t>Pharmaceutical Technology General</t>
        </is>
      </c>
      <c r="M35" s="35" t="inlineStr">
        <is>
          <t>Product</t>
        </is>
      </c>
      <c r="N35" s="34" t="inlineStr">
        <is>
          <t>ข้อสอบจริง Product ปี 2565 ข้อ 90</t>
        </is>
      </c>
      <c r="O35" s="35" t="inlineStr">
        <is>
          <t>ข้อสอบจริง</t>
        </is>
      </c>
      <c r="P35" s="35" t="inlineStr">
        <is>
          <t>ปี 2565</t>
        </is>
      </c>
    </row>
    <row r="36" ht="409.6" customHeight="1" s="49">
      <c r="A36" s="35" t="n">
        <v>34</v>
      </c>
      <c r="B36" s="34" t="inlineStr">
        <is>
          <t>หัวข้อการทดสอบที่มีทดสอบเฉพาะการควบคุมคุณภาพแผ่นแปะ cutaneous patch ตาม USP คืออะไร Assay</t>
        </is>
      </c>
      <c r="C36" s="35" t="n"/>
      <c r="D36" s="34" t="n"/>
      <c r="E36" s="34" t="inlineStr">
        <is>
          <t>Identification</t>
        </is>
      </c>
      <c r="F36" s="34" t="inlineStr">
        <is>
          <t>Description</t>
        </is>
      </c>
      <c r="G36" s="34" t="n"/>
      <c r="H36" s="34" t="n"/>
      <c r="I36" s="35" t="n">
        <v>1</v>
      </c>
      <c r="J36" s="34"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35" t="n"/>
      <c r="L36" s="34" t="inlineStr">
        <is>
          <t>Pharmaceutical Technology General</t>
        </is>
      </c>
      <c r="M36" s="35" t="inlineStr">
        <is>
          <t>Product</t>
        </is>
      </c>
      <c r="N36" s="34" t="inlineStr">
        <is>
          <t>ข้อสอบจริง Product ปี 2565 ข้อ 9</t>
        </is>
      </c>
      <c r="O36" s="35" t="inlineStr">
        <is>
          <t>ข้อสอบจริง</t>
        </is>
      </c>
      <c r="P36" s="35" t="inlineStr">
        <is>
          <t>ปี 2565</t>
        </is>
      </c>
    </row>
    <row r="37" ht="409.6" customHeight="1" s="49">
      <c r="A37" s="35" t="n">
        <v>35</v>
      </c>
      <c r="B37" s="34" t="inlineStr">
        <is>
          <t>อะไรใน sterile IV mixture set ที่เกิดปัญหามากที่สุดกับ nitroglycerin n. Polyethylene</t>
        </is>
      </c>
      <c r="C37" s="35" t="n"/>
      <c r="D37" s="34" t="n"/>
      <c r="E37" s="34" t="inlineStr">
        <is>
          <t>Polypropylene</t>
        </is>
      </c>
      <c r="F37" s="34" t="inlineStr">
        <is>
          <t>Teflon</t>
        </is>
      </c>
      <c r="G37" s="34" t="inlineStr">
        <is>
          <t>PVC</t>
        </is>
      </c>
      <c r="H37" s="34" t="inlineStr">
        <is>
          <t>Polystyrene</t>
        </is>
      </c>
      <c r="I37" s="35" t="n">
        <v>1</v>
      </c>
      <c r="J37" s="34"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35" t="n"/>
      <c r="L37" s="34" t="inlineStr">
        <is>
          <t>Pharmaceutical Technology General</t>
        </is>
      </c>
      <c r="M37" s="35" t="inlineStr">
        <is>
          <t>Product</t>
        </is>
      </c>
      <c r="N37" s="34" t="inlineStr">
        <is>
          <t>ข้อสอบจริง Product ปี 2565 ข้อ 27</t>
        </is>
      </c>
      <c r="O37" s="35" t="inlineStr">
        <is>
          <t>ข้อสอบจริง</t>
        </is>
      </c>
      <c r="P37" s="35" t="inlineStr">
        <is>
          <t>ปี 2565</t>
        </is>
      </c>
    </row>
    <row r="38" ht="409.6" customHeight="1" s="49">
      <c r="A38" s="35" t="n">
        <v>36</v>
      </c>
      <c r="B38" s="34" t="inlineStr">
        <is>
          <t>ยากลุ่ม PP's ออกฤทธิ์โดยไปจับกับ target ด้วยพันธะใด</t>
        </is>
      </c>
      <c r="C38" s="35" t="n"/>
      <c r="D38" s="34" t="inlineStr">
        <is>
          <t>lonic</t>
        </is>
      </c>
      <c r="E38" s="34" t="inlineStr">
        <is>
          <t>Disulfide bond</t>
        </is>
      </c>
      <c r="F38" s="34" t="inlineStr">
        <is>
          <t>H bond</t>
        </is>
      </c>
      <c r="G38" s="34" t="inlineStr">
        <is>
          <t>[NEED_REVIEW]</t>
        </is>
      </c>
      <c r="H38" s="34" t="inlineStr">
        <is>
          <t>[NEED_REVIEW]</t>
        </is>
      </c>
      <c r="I38" s="35" t="n">
        <v>1</v>
      </c>
      <c r="J38" s="34"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35" t="n"/>
      <c r="L38" s="34" t="inlineStr">
        <is>
          <t>Pharmaceutical Technology General</t>
        </is>
      </c>
      <c r="M38" s="35" t="inlineStr">
        <is>
          <t>Product</t>
        </is>
      </c>
      <c r="N38" s="34" t="inlineStr">
        <is>
          <t>ข้อสอบจริง Product ปี 2565 ข้อ 30</t>
        </is>
      </c>
      <c r="O38" s="35" t="inlineStr">
        <is>
          <t>ข้อสอบจริง</t>
        </is>
      </c>
      <c r="P38" s="35" t="inlineStr">
        <is>
          <t>ปี 2565</t>
        </is>
      </c>
    </row>
    <row r="39" ht="409.6" customHeight="1" s="49">
      <c r="A39" s="35" t="n">
        <v>37</v>
      </c>
      <c r="B39" s="34" t="inlineStr">
        <is>
          <t>ถ้าจะทดสอบวงนี้ต้องใช้วิธีใดในการทดสอบ [แนบรูป: ข้อสอบ Product ปี 2565 รหัสรูปภาพ image21]</t>
        </is>
      </c>
      <c r="C39" s="35" t="inlineStr">
        <is>
          <t>[แนบรูป: ข้อสอบ Product ปี 2565 รหัสรูปภาพ image21]</t>
        </is>
      </c>
      <c r="D39" s="34" t="inlineStr">
        <is>
          <t>Liebermann-burchard</t>
        </is>
      </c>
      <c r="E39" s="34" t="inlineStr">
        <is>
          <t>Dragendorff</t>
        </is>
      </c>
      <c r="F39" s="34" t="inlineStr">
        <is>
          <t>Foam test</t>
        </is>
      </c>
      <c r="G39" s="34" t="inlineStr">
        <is>
          <t>[NEED_REVIEW]</t>
        </is>
      </c>
      <c r="H39" s="34" t="inlineStr">
        <is>
          <t>[NEED_REVIEW]</t>
        </is>
      </c>
      <c r="I39" s="35" t="n">
        <v>1</v>
      </c>
      <c r="J39" s="34"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35" t="n"/>
      <c r="L39" s="34" t="inlineStr">
        <is>
          <t>Pharmaceutical Technology General</t>
        </is>
      </c>
      <c r="M39" s="35" t="inlineStr">
        <is>
          <t>Product</t>
        </is>
      </c>
      <c r="N39" s="34" t="inlineStr">
        <is>
          <t>ข้อสอบจริง Product ปี 2565 ข้อ 71</t>
        </is>
      </c>
      <c r="O39" s="35" t="inlineStr">
        <is>
          <t>ข้อสอบจริง</t>
        </is>
      </c>
      <c r="P39" s="35" t="inlineStr">
        <is>
          <t>ปี 2565</t>
        </is>
      </c>
    </row>
    <row r="40" ht="409.6" customHeight="1" s="49">
      <c r="A40" s="35" t="n">
        <v>38</v>
      </c>
      <c r="B40" s="34" t="inlineStr">
        <is>
          <t>จากกราฟ ข้อใดถูก [แนบรูป: ข้อสอบ Product ปี 2565 รหัสรูปภาพ image24]</t>
        </is>
      </c>
      <c r="C40" s="35" t="inlineStr">
        <is>
          <t>[แนบรูป: ข้อสอบ Product ปี 2565 รหัสรูปภาพ image24]</t>
        </is>
      </c>
      <c r="D40" s="34" t="inlineStr">
        <is>
          <t>เป็นกราฟของ solubility</t>
        </is>
      </c>
      <c r="E40" s="34" t="inlineStr">
        <is>
          <t>การสลายตัวแบบ zero order</t>
        </is>
      </c>
      <c r="F40" s="34" t="inlineStr">
        <is>
          <t>ที่ pH 4 มีการสลายตัวมากสุด</t>
        </is>
      </c>
      <c r="G40" s="34" t="inlineStr">
        <is>
          <t>การสลายตัวเมื่อ pH มากกว่า 4 อาศัย base catalyst</t>
        </is>
      </c>
      <c r="H40" s="34" t="inlineStr">
        <is>
          <t>[NEED_REVIEW]</t>
        </is>
      </c>
      <c r="I40" s="35" t="n">
        <v>1</v>
      </c>
      <c r="J40" s="34"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35" t="n"/>
      <c r="L40" s="34" t="inlineStr">
        <is>
          <t>Pharmaceutical Technology General</t>
        </is>
      </c>
      <c r="M40" s="35" t="inlineStr">
        <is>
          <t>Product</t>
        </is>
      </c>
      <c r="N40" s="34" t="inlineStr">
        <is>
          <t>ข้อสอบจริง Product ปี 2565 ข้อ 74</t>
        </is>
      </c>
      <c r="O40" s="35" t="inlineStr">
        <is>
          <t>ข้อสอบจริง</t>
        </is>
      </c>
      <c r="P40" s="35" t="inlineStr">
        <is>
          <t>ปี 2565</t>
        </is>
      </c>
    </row>
    <row r="41" ht="409.6" customHeight="1" s="49">
      <c r="A41" s="35" t="n">
        <v>39</v>
      </c>
      <c r="B41" s="34" t="inlineStr">
        <is>
          <t>ให้สูตรตำรับ Aluminum hydroxide paste eq. to Aluminum hydroxide 4 g, glycerol,sorbitol, methyl hydroxybenzoate, propyl hydroxybenzoate purified water as. to 100 ml ข้อใดกล่าวถูกต้อง</t>
        </is>
      </c>
      <c r="C41" s="35" t="n"/>
      <c r="D41" s="34" t="inlineStr">
        <is>
          <t>ใช้ sorbitol กับ glycerol แทน เพราะมีความหวานมากกว่า</t>
        </is>
      </c>
      <c r="E41" s="34" t="inlineStr">
        <is>
          <t>ตำรับนี้ไม่มี flavoring agent</t>
        </is>
      </c>
      <c r="F41" s="34" t="inlineStr">
        <is>
          <t>Methyl cellulose เป็นสารให้ความหนืดที่ไม่มีประจุ</t>
        </is>
      </c>
      <c r="G41" s="34" t="inlineStr">
        <is>
          <t>methyl paraben และ propyl paraben เป็น antioxidants ป้องกันการเสื่อมสลาย</t>
        </is>
      </c>
      <c r="H41" s="34" t="inlineStr">
        <is>
          <t>[NEED_REVIEW]</t>
        </is>
      </c>
      <c r="I41" s="35" t="n">
        <v>1</v>
      </c>
      <c r="J41" s="34"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35" t="n"/>
      <c r="L41" s="34" t="inlineStr">
        <is>
          <t>Pharmaceutical Technology General</t>
        </is>
      </c>
      <c r="M41" s="35" t="inlineStr">
        <is>
          <t>Product</t>
        </is>
      </c>
      <c r="N41" s="34" t="inlineStr">
        <is>
          <t>ข้อสอบจริง Product ปี 2565 ข้อ 79</t>
        </is>
      </c>
      <c r="O41" s="35" t="inlineStr">
        <is>
          <t>ข้อสอบจริง</t>
        </is>
      </c>
      <c r="P41" s="35" t="inlineStr">
        <is>
          <t>ปี 2565</t>
        </is>
      </c>
    </row>
    <row r="42" ht="409.6" customHeight="1" s="49">
      <c r="A42" s="35" t="n">
        <v>40</v>
      </c>
      <c r="B42" s="34" t="inlineStr">
        <is>
          <t>ตอบ ง. Cetearyl palmitate คำอธิบาย : เป็น Stiffening agent เมื่อลองพิจารณาข้ออื่น</t>
        </is>
      </c>
      <c r="C42" s="35" t="n"/>
      <c r="D42" s="34" t="inlineStr">
        <is>
          <t>glycerin = Humectant</t>
        </is>
      </c>
      <c r="E42" s="34" t="inlineStr">
        <is>
          <t>Propylene glycol = Co-solvent, humectant</t>
        </is>
      </c>
      <c r="F42" s="34" t="inlineStr">
        <is>
          <t>SLS = Surfactant</t>
        </is>
      </c>
      <c r="G42" s="34" t="inlineStr">
        <is>
          <t>Mineral oil = Emollient</t>
        </is>
      </c>
      <c r="H42" s="34" t="n"/>
      <c r="I42" s="35" t="n">
        <v>4</v>
      </c>
      <c r="J42" s="34"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35" t="n"/>
      <c r="L42" s="34" t="inlineStr">
        <is>
          <t>Pharmaceutical Technology General</t>
        </is>
      </c>
      <c r="M42" s="35" t="inlineStr">
        <is>
          <t>Product</t>
        </is>
      </c>
      <c r="N42" s="34" t="inlineStr">
        <is>
          <t>ข้อสอบจริง Product ปี 2565 ข้อ 39</t>
        </is>
      </c>
      <c r="O42" s="35" t="inlineStr">
        <is>
          <t>ข้อสอบจริง</t>
        </is>
      </c>
      <c r="P42" s="35" t="inlineStr">
        <is>
          <t>ปี 2565</t>
        </is>
      </c>
    </row>
    <row r="43" ht="409.6" customHeight="1" s="49">
      <c r="A43" s="35" t="n">
        <v>41</v>
      </c>
      <c r="B43" s="34"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35" t="inlineStr">
        <is>
          <t>[แนบรูป: ข้อสอบ Product ปี 2564 รหัสรูปภาพ image68]</t>
        </is>
      </c>
      <c r="D43" s="34" t="inlineStr">
        <is>
          <t>2.125</t>
        </is>
      </c>
      <c r="E43" s="34" t="inlineStr">
        <is>
          <t>4.25</t>
        </is>
      </c>
      <c r="F43" s="34" t="inlineStr">
        <is>
          <t>8.5</t>
        </is>
      </c>
      <c r="G43" s="34" t="inlineStr">
        <is>
          <t>17</t>
        </is>
      </c>
      <c r="H43" s="34" t="inlineStr">
        <is>
          <t>34</t>
        </is>
      </c>
      <c r="I43" s="35" t="n">
        <v>1</v>
      </c>
      <c r="J43" s="34"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35" t="n"/>
      <c r="L43" s="34" t="inlineStr">
        <is>
          <t>Pharmaceutical Technology General</t>
        </is>
      </c>
      <c r="M43" s="35" t="inlineStr">
        <is>
          <t>Product</t>
        </is>
      </c>
      <c r="N43" s="34" t="inlineStr">
        <is>
          <t>ข้อสอบจริง Product ปี 2564 ข้อ 1</t>
        </is>
      </c>
      <c r="O43" s="35" t="inlineStr">
        <is>
          <t>ข้อสอบจริง</t>
        </is>
      </c>
      <c r="P43" s="35" t="inlineStr">
        <is>
          <t>ปี 2564</t>
        </is>
      </c>
    </row>
    <row r="44" ht="409.6" customHeight="1" s="49">
      <c r="A44" s="35" t="n">
        <v>42</v>
      </c>
      <c r="B44" s="34" t="inlineStr">
        <is>
          <t>เครื่องมือใดใช้ในการวัดขนาดอนุภาคของยาผง Dry powder for inhalation</t>
        </is>
      </c>
      <c r="C44" s="35" t="n"/>
      <c r="D44" s="34" t="inlineStr">
        <is>
          <t>Zn determination   ใช้วิเคราะห์ปริมาณธาตุสังกะสี ไม่เกี่ยวกับการวัดขนาดอนุภาค</t>
        </is>
      </c>
      <c r="E44" s="34" t="inlineStr">
        <is>
          <t>Cascade impactor</t>
        </is>
      </c>
      <c r="F44" s="34" t="inlineStr">
        <is>
          <t>Light microscopy  วัดขนาดหรือรูปร่างอนุภาคได้ แต่ไม่วัด aerodynamic particle size ซึ่งเป็นค่าที่สำคัญสำหรับยาสูดพ่น</t>
        </is>
      </c>
      <c r="G44" s="34" t="inlineStr">
        <is>
          <t>Scanning electron microscope (SEM)  ใช้ดูรูปร่างและพื้นผิวของอนุภาคที่กำลังขยายสูง แต่ไม่ใช้วัดการกระจายขนาดเชิงอากาศพลศาสตร์</t>
        </is>
      </c>
      <c r="H44" s="34" t="inlineStr">
        <is>
          <t>Meter valve  เป็นชิ้นส่วนของ Metered Dose Inhaler (MDI)</t>
        </is>
      </c>
      <c r="I44" s="35" t="n">
        <v>1</v>
      </c>
      <c r="J44" s="34"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35" t="n"/>
      <c r="L44" s="34" t="inlineStr">
        <is>
          <t>Pharmaceutical Technology General</t>
        </is>
      </c>
      <c r="M44" s="35" t="inlineStr">
        <is>
          <t>Product</t>
        </is>
      </c>
      <c r="N44" s="34" t="inlineStr">
        <is>
          <t>ข้อสอบจริง Product ปี 2564 ข้อ 3</t>
        </is>
      </c>
      <c r="O44" s="35" t="inlineStr">
        <is>
          <t>ข้อสอบจริง</t>
        </is>
      </c>
      <c r="P44" s="35" t="inlineStr">
        <is>
          <t>ปี 2564</t>
        </is>
      </c>
    </row>
    <row r="45" ht="409.6" customHeight="1" s="49">
      <c r="A45" s="35" t="n">
        <v>43</v>
      </c>
      <c r="B45" s="34" t="inlineStr">
        <is>
          <t>สารในข้อใดใช้ทํา cavity ของ blister pack เพื่อป้องกันความชื้น</t>
        </is>
      </c>
      <c r="C45" s="35" t="n"/>
      <c r="D45" s="34" t="inlineStr">
        <is>
          <t>Polyvinyl Chloride (PVC)  ใช้ทำ blister pack ได้ แต่กันความชื้นไม่ดี</t>
        </is>
      </c>
      <c r="E45" s="34" t="inlineStr">
        <is>
          <t>Polypropylene (PP) ทนความร้อนดี แต่คุณสมบัติกันความชื้นไม่เด่นเท่า PCTFE</t>
        </is>
      </c>
      <c r="F45" s="34" t="inlineStr">
        <is>
          <t>Polyvinylidene Chloride (PVDC)  กันความชื้นดี และมักใช้ เคลือบบน PVC เพื่อเพิ่ม barrier แต่ไม่ใช่วัสดุหลักของ cavity ในคำถามนี้</t>
        </is>
      </c>
      <c r="G45" s="34" t="inlineStr">
        <is>
          <t>Polyethylene (PE)  ใช้ทำบรรจุภัณฑ์ทั่วไป ไม่ใช่วัสดุหลักสำหรับ blister ที่ต้องการป้องกันความชื้นสูง</t>
        </is>
      </c>
      <c r="H45" s="34" t="inlineStr">
        <is>
          <t>Polychlorotrifluoroethylene</t>
        </is>
      </c>
      <c r="I45" s="35" t="n">
        <v>1</v>
      </c>
      <c r="J45" s="34"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35" t="n"/>
      <c r="L45" s="34" t="inlineStr">
        <is>
          <t>Preformulation &amp; Good Manufacturing Practice</t>
        </is>
      </c>
      <c r="M45" s="35" t="inlineStr">
        <is>
          <t>Product</t>
        </is>
      </c>
      <c r="N45" s="34" t="inlineStr">
        <is>
          <t>ข้อสอบจริง Product ปี 2564 ข้อ 9</t>
        </is>
      </c>
      <c r="O45" s="35" t="inlineStr">
        <is>
          <t>ข้อสอบจริง</t>
        </is>
      </c>
      <c r="P45" s="35" t="inlineStr">
        <is>
          <t>ปี 2564</t>
        </is>
      </c>
    </row>
    <row r="46" ht="409.6" customHeight="1" s="49">
      <c r="A46" s="35" t="n">
        <v>44</v>
      </c>
      <c r="B46" s="34"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35" t="n"/>
      <c r="D46" s="34" t="inlineStr">
        <is>
          <t>A</t>
        </is>
      </c>
      <c r="E46" s="34" t="inlineStr">
        <is>
          <t>B</t>
        </is>
      </c>
      <c r="F46" s="34" t="inlineStr">
        <is>
          <t>C</t>
        </is>
      </c>
      <c r="G46" s="34" t="inlineStr">
        <is>
          <t>D</t>
        </is>
      </c>
      <c r="H46" s="34" t="inlineStr">
        <is>
          <t>E</t>
        </is>
      </c>
      <c r="I46" s="35" t="n">
        <v>1</v>
      </c>
      <c r="J46" s="34"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35" t="n"/>
      <c r="L46" s="34" t="inlineStr">
        <is>
          <t>Pharmaceutical Technology General</t>
        </is>
      </c>
      <c r="M46" s="35" t="inlineStr">
        <is>
          <t>Product</t>
        </is>
      </c>
      <c r="N46" s="34" t="inlineStr">
        <is>
          <t>ข้อสอบจริง Product ปี 2564 ข้อ 13</t>
        </is>
      </c>
      <c r="O46" s="35" t="inlineStr">
        <is>
          <t>ข้อสอบจริง</t>
        </is>
      </c>
      <c r="P46" s="35" t="inlineStr">
        <is>
          <t>ปี 2564</t>
        </is>
      </c>
    </row>
    <row r="47" ht="409.6" customHeight="1" s="49">
      <c r="A47" s="35" t="n">
        <v>45</v>
      </c>
      <c r="B47" s="34" t="inlineStr">
        <is>
          <t>ให้สูตรตํารับมา ถามว่า Bentonite ทําหน้าที่อะไรในตํารับ</t>
        </is>
      </c>
      <c r="C47" s="35" t="n"/>
      <c r="D47" s="34" t="inlineStr">
        <is>
          <t>Suspending agent</t>
        </is>
      </c>
      <c r="E47" s="34" t="inlineStr">
        <is>
          <t>Chelating agent</t>
        </is>
      </c>
      <c r="F47" s="34" t="inlineStr">
        <is>
          <t>Adsorbent</t>
        </is>
      </c>
      <c r="G47" s="34" t="inlineStr">
        <is>
          <t>Emulsifier</t>
        </is>
      </c>
      <c r="H47" s="34" t="inlineStr">
        <is>
          <t>Antioxidant</t>
        </is>
      </c>
      <c r="I47" s="35" t="n">
        <v>1</v>
      </c>
      <c r="J47" s="34"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35" t="n"/>
      <c r="L47" s="34" t="inlineStr">
        <is>
          <t>Pharmaceutical Technology General</t>
        </is>
      </c>
      <c r="M47" s="35" t="inlineStr">
        <is>
          <t>Product</t>
        </is>
      </c>
      <c r="N47" s="34" t="inlineStr">
        <is>
          <t>ข้อสอบจริง Product ปี 2564 ข้อ 26</t>
        </is>
      </c>
      <c r="O47" s="35" t="inlineStr">
        <is>
          <t>ข้อสอบจริง</t>
        </is>
      </c>
      <c r="P47" s="35" t="inlineStr">
        <is>
          <t>ปี 2564</t>
        </is>
      </c>
    </row>
    <row r="48" ht="409.6" customHeight="1" s="49">
      <c r="A48" s="35" t="n">
        <v>46</v>
      </c>
      <c r="B48" s="34" t="inlineStr">
        <is>
          <t>Nystatin 100,000 Unit/ml Sig. ½ tsp qid 4 days ผลิตภัณฑ์ในท้องตลาดพบว่า มี Nystatin 100,000 Unit/ml ปริมาตร 12 mL/ขวด ผู้ป่วยรายนี้ต้องใช้กี่ขวด</t>
        </is>
      </c>
      <c r="C48" s="35" t="n"/>
      <c r="D48" s="34" t="inlineStr">
        <is>
          <t>1 ขวด</t>
        </is>
      </c>
      <c r="E48" s="34" t="inlineStr">
        <is>
          <t>2 ขวด</t>
        </is>
      </c>
      <c r="F48" s="34" t="inlineStr">
        <is>
          <t>4 ขวด</t>
        </is>
      </c>
      <c r="G48" s="34" t="inlineStr">
        <is>
          <t>8 ขวด</t>
        </is>
      </c>
      <c r="H48" s="34" t="inlineStr">
        <is>
          <t>16 ขวด</t>
        </is>
      </c>
      <c r="I48" s="35" t="n">
        <v>1</v>
      </c>
      <c r="J48" s="34"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35" t="n"/>
      <c r="L48" s="34" t="inlineStr">
        <is>
          <t>Pharmaceutical Technology General</t>
        </is>
      </c>
      <c r="M48" s="35" t="inlineStr">
        <is>
          <t>Product</t>
        </is>
      </c>
      <c r="N48" s="34" t="inlineStr">
        <is>
          <t>ข้อสอบจริง Product ปี 2564 ข้อ 27</t>
        </is>
      </c>
      <c r="O48" s="35" t="inlineStr">
        <is>
          <t>ข้อสอบจริง</t>
        </is>
      </c>
      <c r="P48" s="35" t="inlineStr">
        <is>
          <t>ปี 2564</t>
        </is>
      </c>
    </row>
    <row r="49" ht="409.6" customHeight="1" s="49">
      <c r="A49" s="35" t="n">
        <v>47</v>
      </c>
      <c r="B49" s="34" t="inlineStr">
        <is>
          <t>ต้องใช้ Terramycin กี่มิลลิกรัม</t>
        </is>
      </c>
      <c r="C49" s="35" t="n"/>
      <c r="D49" s="34" t="inlineStr">
        <is>
          <t>18 mg</t>
        </is>
      </c>
      <c r="E49" s="34" t="inlineStr">
        <is>
          <t>0.18 mg</t>
        </is>
      </c>
      <c r="F49" s="34" t="inlineStr">
        <is>
          <t>180 mg</t>
        </is>
      </c>
      <c r="G49" s="34" t="inlineStr">
        <is>
          <t>200 mg</t>
        </is>
      </c>
      <c r="H49" s="34" t="inlineStr">
        <is>
          <t>[NEED_REVIEW]</t>
        </is>
      </c>
      <c r="I49" s="35" t="n">
        <v>1</v>
      </c>
      <c r="J49" s="34"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35" t="n"/>
      <c r="L49" s="34" t="inlineStr">
        <is>
          <t>Pharmaceutical Technology General</t>
        </is>
      </c>
      <c r="M49" s="35" t="inlineStr">
        <is>
          <t>Product</t>
        </is>
      </c>
      <c r="N49" s="34" t="inlineStr">
        <is>
          <t>ข้อสอบจริง Product ปี 2564 ข้อ 41</t>
        </is>
      </c>
      <c r="O49" s="35" t="inlineStr">
        <is>
          <t>ข้อสอบจริง</t>
        </is>
      </c>
      <c r="P49" s="35" t="inlineStr">
        <is>
          <t>ปี 2564</t>
        </is>
      </c>
    </row>
    <row r="50" ht="409.6" customHeight="1" s="49">
      <c r="A50" s="35" t="n">
        <v>48</v>
      </c>
      <c r="B50" s="34"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35" t="n"/>
      <c r="D50" s="34" t="inlineStr">
        <is>
          <t>1.5 ml</t>
        </is>
      </c>
      <c r="E50" s="34" t="inlineStr">
        <is>
          <t>3 ml</t>
        </is>
      </c>
      <c r="F50" s="34" t="inlineStr">
        <is>
          <t>15 ml</t>
        </is>
      </c>
      <c r="G50" s="34" t="inlineStr">
        <is>
          <t>30 ml</t>
        </is>
      </c>
      <c r="H50" s="34" t="inlineStr">
        <is>
          <t>300 ml</t>
        </is>
      </c>
      <c r="I50" s="35" t="n">
        <v>1</v>
      </c>
      <c r="J50" s="34"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35" t="n"/>
      <c r="L50" s="34" t="inlineStr">
        <is>
          <t>Pharmaceutical Technology General</t>
        </is>
      </c>
      <c r="M50" s="35" t="inlineStr">
        <is>
          <t>Product</t>
        </is>
      </c>
      <c r="N50" s="34" t="inlineStr">
        <is>
          <t>ข้อสอบจริง Product ปี 2564 ข้อ 43</t>
        </is>
      </c>
      <c r="O50" s="35" t="inlineStr">
        <is>
          <t>ข้อสอบจริง</t>
        </is>
      </c>
      <c r="P50" s="35" t="inlineStr">
        <is>
          <t>ปี 2564</t>
        </is>
      </c>
    </row>
    <row r="51" ht="409.6" customHeight="1" s="49">
      <c r="A51" s="35" t="n">
        <v>49</v>
      </c>
      <c r="B51" s="34" t="inlineStr">
        <is>
          <t>propellant ที่นิยมใน MDI</t>
        </is>
      </c>
      <c r="C51" s="35" t="inlineStr">
        <is>
          <t>[แนบรูป: ข้อสอบ Product ปี 2564 รหัสรูปภาพ image77]</t>
        </is>
      </c>
      <c r="D51" s="34" t="inlineStr">
        <is>
          <t>N2O</t>
        </is>
      </c>
      <c r="E51" s="34" t="inlineStr">
        <is>
          <t>Propane</t>
        </is>
      </c>
      <c r="F51" s="34" t="inlineStr">
        <is>
          <t>Hydrocarbon</t>
        </is>
      </c>
      <c r="G51" s="34" t="inlineStr">
        <is>
          <t>Hydrofluoroalkane</t>
        </is>
      </c>
      <c r="H51" s="34" t="inlineStr">
        <is>
          <t>Hydrofluorocarbon</t>
        </is>
      </c>
      <c r="I51" s="35" t="n">
        <v>1</v>
      </c>
      <c r="J51" s="34"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35" t="n"/>
      <c r="L51" s="34" t="inlineStr">
        <is>
          <t>Pharmaceutical Technology General</t>
        </is>
      </c>
      <c r="M51" s="35" t="inlineStr">
        <is>
          <t>Product</t>
        </is>
      </c>
      <c r="N51" s="34" t="inlineStr">
        <is>
          <t>ข้อสอบจริง Product ปี 2564 ข้อ 48</t>
        </is>
      </c>
      <c r="O51" s="35" t="inlineStr">
        <is>
          <t>ข้อสอบจริง</t>
        </is>
      </c>
      <c r="P51" s="35" t="inlineStr">
        <is>
          <t>ปี 2564</t>
        </is>
      </c>
    </row>
    <row r="52" ht="409.6" customHeight="1" s="49">
      <c r="A52" s="35" t="n">
        <v>50</v>
      </c>
      <c r="B52" s="34" t="inlineStr">
        <is>
          <t>Ringer's ผสมกับ ceftriaxone จะเกิดอะไรขึ้น</t>
        </is>
      </c>
      <c r="C52" s="35" t="n"/>
      <c r="D52" s="34" t="inlineStr">
        <is>
          <t>ตกตะกอน</t>
        </is>
      </c>
      <c r="E52" s="34" t="inlineStr">
        <is>
          <t>pH เปลี่ยน</t>
        </is>
      </c>
      <c r="F52" s="34" t="inlineStr">
        <is>
          <t>เกิดกลิ่นไม่พึงประสงค์</t>
        </is>
      </c>
      <c r="G52" s="34" t="inlineStr">
        <is>
          <t>เกิดฟอง</t>
        </is>
      </c>
      <c r="H52" s="34" t="inlineStr">
        <is>
          <t>หนืดขึ้น</t>
        </is>
      </c>
      <c r="I52" s="35" t="n">
        <v>1</v>
      </c>
      <c r="J52" s="34"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35" t="n"/>
      <c r="L52" s="34" t="inlineStr">
        <is>
          <t>Pharmaceutical Technology General</t>
        </is>
      </c>
      <c r="M52" s="35" t="inlineStr">
        <is>
          <t>Product</t>
        </is>
      </c>
      <c r="N52" s="34" t="inlineStr">
        <is>
          <t>ข้อสอบจริง Product ปี 2564 ข้อ 55</t>
        </is>
      </c>
      <c r="O52" s="35" t="inlineStr">
        <is>
          <t>ข้อสอบจริง</t>
        </is>
      </c>
      <c r="P52" s="35" t="inlineStr">
        <is>
          <t>ปี 2564</t>
        </is>
      </c>
    </row>
    <row r="53" ht="409.6" customHeight="1" s="49">
      <c r="A53" s="35" t="n">
        <v>51</v>
      </c>
      <c r="B53" s="34" t="inlineStr">
        <is>
          <t>ทำ calcium effervescent ข้อใดถูกต้อง</t>
        </is>
      </c>
      <c r="C53" s="35" t="n"/>
      <c r="D53" s="34" t="inlineStr">
        <is>
          <t>Moisture content ไมเกิน 50%</t>
        </is>
      </c>
      <c r="E53" s="34" t="inlineStr">
        <is>
          <t>มี sodium bicarb \+ ascorbic acid</t>
        </is>
      </c>
      <c r="F53" s="34" t="inlineStr">
        <is>
          <t>มี low key resisted content</t>
        </is>
      </c>
      <c r="G53" s="34" t="inlineStr">
        <is>
          <t>- ตอบ ไม่มีคำตอบ choice ไม่ครบ</t>
        </is>
      </c>
      <c r="H53" s="34" t="n"/>
      <c r="I53" s="35" t="n">
        <v>3</v>
      </c>
      <c r="J53" s="34"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35" t="n"/>
      <c r="L53" s="34" t="inlineStr">
        <is>
          <t>Pharmaceutical Technology General</t>
        </is>
      </c>
      <c r="M53" s="35" t="inlineStr">
        <is>
          <t>Product</t>
        </is>
      </c>
      <c r="N53" s="34" t="inlineStr">
        <is>
          <t>ข้อสอบจริง Product ปี 2564 ข้อ 56</t>
        </is>
      </c>
      <c r="O53" s="35" t="inlineStr">
        <is>
          <t>ข้อสอบจริง</t>
        </is>
      </c>
      <c r="P53" s="35" t="inlineStr">
        <is>
          <t>ปี 2564</t>
        </is>
      </c>
    </row>
    <row r="54" ht="409.6" customHeight="1" s="49">
      <c r="A54" s="35" t="n">
        <v>52</v>
      </c>
      <c r="B54" s="34" t="inlineStr">
        <is>
          <t>จากสูตรตำรับนี้ bentonite ทำหน้าที่อะไร Calamine 15 g Zn oxide 5 g Bentonite 3 g Sodium citrate 0.3 g Glycerin 5 ml Purified water 100 ml</t>
        </is>
      </c>
      <c r="C54" s="35" t="n"/>
      <c r="D54" s="34" t="inlineStr">
        <is>
          <t>Suspending agent</t>
        </is>
      </c>
      <c r="E54" s="34" t="inlineStr">
        <is>
          <t>Antioxidant</t>
        </is>
      </c>
      <c r="F54" s="34" t="inlineStr">
        <is>
          <t>Chelating agent</t>
        </is>
      </c>
      <c r="G54" s="34" t="inlineStr">
        <is>
          <t>Coloring agent</t>
        </is>
      </c>
      <c r="H54" s="34" t="inlineStr">
        <is>
          <t>Emulsifying agent</t>
        </is>
      </c>
      <c r="I54" s="35" t="n">
        <v>1</v>
      </c>
      <c r="J54" s="34"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35" t="n"/>
      <c r="L54" s="34" t="inlineStr">
        <is>
          <t>Pharmaceutical Technology General</t>
        </is>
      </c>
      <c r="M54" s="35" t="inlineStr">
        <is>
          <t>Product</t>
        </is>
      </c>
      <c r="N54" s="34" t="inlineStr">
        <is>
          <t>ข้อสอบจริง Product ปี 2564 ข้อ 60</t>
        </is>
      </c>
      <c r="O54" s="35" t="inlineStr">
        <is>
          <t>ข้อสอบจริง</t>
        </is>
      </c>
      <c r="P54" s="35" t="inlineStr">
        <is>
          <t>ปี 2564</t>
        </is>
      </c>
    </row>
    <row r="55" ht="409.6" customHeight="1" s="49">
      <c r="A55" s="35" t="n">
        <v>53</v>
      </c>
      <c r="B55" s="34" t="inlineStr">
        <is>
          <t>หากยาเคลือบมีปัญหา bridging of logo จะมีวิธีแก้ปัญหาอย่างไร</t>
        </is>
      </c>
      <c r="C55" s="35" t="n"/>
      <c r="D55" s="34" t="inlineStr">
        <is>
          <t>เพิ่ม talcum ❌ ช่วยลดการติด (anti-tacking) ไม่แก้ bridging</t>
        </is>
      </c>
      <c r="E55" s="34" t="inlineStr">
        <is>
          <t>ทำให้ตัวอักษรลึกขึ้น</t>
        </is>
      </c>
      <c r="F55" s="34" t="inlineStr">
        <is>
          <t>เพิ่ม plasticizer ❌ ช่วยให้ฟิล์มยืดหยุ่น ไม่ได้แก้ปัญหาโลโก้ถูกปิด</t>
        </is>
      </c>
      <c r="G55" s="34" t="inlineStr">
        <is>
          <t>เพิ่ม opacifier ❌ เปลี่ยนความทึบแสง ไม่เกี่ยวกับ bridging</t>
        </is>
      </c>
      <c r="H55" s="34" t="inlineStr">
        <is>
          <t>เพิ่มอุณหภูมิของหม้อเคลือบ ❌ อาจช่วยให้แห้งเร็วขึ้น แต่ไม่ใช่วิธีหลักในการแก้ bridging</t>
        </is>
      </c>
      <c r="I55" s="35" t="n">
        <v>1</v>
      </c>
      <c r="J55" s="34"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35" t="n"/>
      <c r="L55" s="34" t="inlineStr">
        <is>
          <t>Pharmaceutical Technology General</t>
        </is>
      </c>
      <c r="M55" s="35" t="inlineStr">
        <is>
          <t>Product</t>
        </is>
      </c>
      <c r="N55" s="34" t="inlineStr">
        <is>
          <t>ข้อสอบจริง Product ปี 2564 ข้อ 68</t>
        </is>
      </c>
      <c r="O55" s="35" t="inlineStr">
        <is>
          <t>ข้อสอบจริง</t>
        </is>
      </c>
      <c r="P55" s="35" t="inlineStr">
        <is>
          <t>ปี 2564</t>
        </is>
      </c>
    </row>
    <row r="56" ht="409.6" customHeight="1" s="49">
      <c r="A56" s="35" t="n">
        <v>54</v>
      </c>
      <c r="B56" s="34" t="inlineStr">
        <is>
          <t>FeSO4 มีมวลโมเลกุล 152 ต้องการเตรียมสารความเข้มข้น 0.2 Molar ปริมาตร 1 ลิตร ต้องใช้ FeSO4 กี่กรัม</t>
        </is>
      </c>
      <c r="C56" s="35" t="n"/>
      <c r="D56" s="34" t="inlineStr">
        <is>
          <t>304</t>
        </is>
      </c>
      <c r="E56" s="34" t="inlineStr">
        <is>
          <t>152</t>
        </is>
      </c>
      <c r="F56" s="34" t="inlineStr">
        <is>
          <t>28.83</t>
        </is>
      </c>
      <c r="G56" s="34" t="inlineStr">
        <is>
          <t>30.4</t>
        </is>
      </c>
      <c r="H56" s="34" t="inlineStr">
        <is>
          <t>15.2</t>
        </is>
      </c>
      <c r="I56" s="35" t="n">
        <v>1</v>
      </c>
      <c r="J56" s="34"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35" t="n"/>
      <c r="L56" s="34" t="inlineStr">
        <is>
          <t>Pharmaceutical Technology General</t>
        </is>
      </c>
      <c r="M56" s="35" t="inlineStr">
        <is>
          <t>Product</t>
        </is>
      </c>
      <c r="N56" s="34" t="inlineStr">
        <is>
          <t>ข้อสอบจริง Product ปี 2564 ข้อ 76</t>
        </is>
      </c>
      <c r="O56" s="35" t="inlineStr">
        <is>
          <t>ข้อสอบจริง</t>
        </is>
      </c>
      <c r="P56" s="35" t="inlineStr">
        <is>
          <t>ปี 2564</t>
        </is>
      </c>
    </row>
    <row r="57" ht="409.6" customHeight="1" s="49">
      <c r="A57" s="35" t="n">
        <v>55</v>
      </c>
      <c r="B57" s="34" t="inlineStr">
        <is>
          <t>ยา X ปริมาณ 150 mg มีปริมาณตัวยาสาคัญ 142 mg มีปริมาณน้ำ 4.72% จะมี %label amount ของตัวยาที่ไม่มีน้ำเท่าไหร่</t>
        </is>
      </c>
      <c r="C57" s="35" t="inlineStr">
        <is>
          <t>[แนบรูป: ข้อสอบ Product ปี 2564 รหัสรูปภาพ image86]</t>
        </is>
      </c>
      <c r="D57" s="34" t="inlineStr">
        <is>
          <t>90.4</t>
        </is>
      </c>
      <c r="E57" s="34" t="inlineStr">
        <is>
          <t>94.7</t>
        </is>
      </c>
      <c r="F57" s="34" t="inlineStr">
        <is>
          <t>95.7</t>
        </is>
      </c>
      <c r="G57" s="34" t="inlineStr">
        <is>
          <t>98.9</t>
        </is>
      </c>
      <c r="H57" s="34" t="inlineStr">
        <is>
          <t>100.5</t>
        </is>
      </c>
      <c r="I57" s="35" t="n">
        <v>1</v>
      </c>
      <c r="J57" s="34"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35" t="n"/>
      <c r="L57" s="34" t="inlineStr">
        <is>
          <t>Pharmaceutical Technology General</t>
        </is>
      </c>
      <c r="M57" s="35" t="inlineStr">
        <is>
          <t>Product</t>
        </is>
      </c>
      <c r="N57" s="34" t="inlineStr">
        <is>
          <t>ข้อสอบจริง Product ปี 2564 ข้อ 94</t>
        </is>
      </c>
      <c r="O57" s="35" t="inlineStr">
        <is>
          <t>ข้อสอบจริง</t>
        </is>
      </c>
      <c r="P57" s="35" t="inlineStr">
        <is>
          <t>ปี 2564</t>
        </is>
      </c>
    </row>
    <row r="58" ht="409.6" customHeight="1" s="49">
      <c r="A58" s="35" t="n">
        <v>56</v>
      </c>
      <c r="B58" s="34" t="inlineStr">
        <is>
          <t>ข้อใดเป็น preservatives ในตำรับนี้</t>
        </is>
      </c>
      <c r="C58" s="35" t="n"/>
      <c r="D58" s="34" t="inlineStr">
        <is>
          <t>Dexamethasone ❌ → ตัวยาสำคัญ (corticosteroid)</t>
        </is>
      </c>
      <c r="E58" s="34" t="inlineStr">
        <is>
          <t>Benzyl alcohol ✅ → Preservative</t>
        </is>
      </c>
      <c r="F58" s="34" t="inlineStr">
        <is>
          <t>Sodium chloride ❌ → ปรับความเป็น isotonic</t>
        </is>
      </c>
      <c r="G58" s="34" t="inlineStr">
        <is>
          <t>Sodium hydroxide ❌ → ปรับ pH</t>
        </is>
      </c>
      <c r="H58" s="34" t="inlineStr">
        <is>
          <t>Polysorbate 80 ❌ → Surfactant / Emulsifier / Solubilizer</t>
        </is>
      </c>
      <c r="I58" s="35" t="n">
        <v>1</v>
      </c>
      <c r="J58" s="34"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35" t="n"/>
      <c r="L58" s="34" t="inlineStr">
        <is>
          <t>Pharmaceutical Technology General</t>
        </is>
      </c>
      <c r="M58" s="35" t="inlineStr">
        <is>
          <t>Product</t>
        </is>
      </c>
      <c r="N58" s="34" t="inlineStr">
        <is>
          <t>ข้อสอบจริง Product ปี 2564 ข้อ 104</t>
        </is>
      </c>
      <c r="O58" s="35" t="inlineStr">
        <is>
          <t>ข้อสอบจริง</t>
        </is>
      </c>
      <c r="P58" s="35" t="inlineStr">
        <is>
          <t>ปี 2564</t>
        </is>
      </c>
    </row>
    <row r="59" ht="409.6" customHeight="1" s="49">
      <c r="A59" s="35" t="n">
        <v>57</v>
      </c>
      <c r="B59" s="34" t="inlineStr">
        <is>
          <t>ครีม betamethasone valerate 0.1% คิด %label amout ได้ 100 ถ้าในครีม 1 g จะมียาเท่าไร</t>
        </is>
      </c>
      <c r="C59" s="35" t="n"/>
      <c r="D59" s="34" t="inlineStr">
        <is>
          <t>betamethasone 1 mg</t>
        </is>
      </c>
      <c r="E59" s="34" t="inlineStr">
        <is>
          <t>betamethasone 10 mg</t>
        </is>
      </c>
      <c r="F59" s="34" t="inlineStr">
        <is>
          <t>betamethasone valerate 0.1 mg</t>
        </is>
      </c>
      <c r="G59" s="34" t="inlineStr">
        <is>
          <t>betamethasone valerate 1 mg</t>
        </is>
      </c>
      <c r="H59" s="34" t="inlineStr">
        <is>
          <t>betamethasone valerate 10 mg</t>
        </is>
      </c>
      <c r="I59" s="35" t="n">
        <v>1</v>
      </c>
      <c r="J59" s="34"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35" t="n"/>
      <c r="L59" s="34" t="inlineStr">
        <is>
          <t>Pharmaceutical Technology General</t>
        </is>
      </c>
      <c r="M59" s="35" t="inlineStr">
        <is>
          <t>Product</t>
        </is>
      </c>
      <c r="N59" s="34" t="inlineStr">
        <is>
          <t>ข้อสอบจริง Product ปี 2564 ข้อ 106</t>
        </is>
      </c>
      <c r="O59" s="35" t="inlineStr">
        <is>
          <t>ข้อสอบจริง</t>
        </is>
      </c>
      <c r="P59" s="35" t="inlineStr">
        <is>
          <t>ปี 2564</t>
        </is>
      </c>
    </row>
    <row r="60" ht="409.6" customHeight="1" s="49">
      <c r="A60" s="35" t="n">
        <v>58</v>
      </c>
      <c r="B60" s="34" t="inlineStr">
        <is>
          <t>จะหา corticosteroids systemic equivalency ได้จากหนังสือใด</t>
        </is>
      </c>
      <c r="C60" s="35" t="n"/>
      <c r="D60" s="34" t="inlineStr">
        <is>
          <t>Drug information handbook</t>
        </is>
      </c>
      <c r="E60" s="34" t="inlineStr">
        <is>
          <t>British Formula (BNF) ❌ เน้นแนวทางการใช้ยาและการสั่งใช้ ไม่ใช่แหล่งหลักของตารางนี้</t>
        </is>
      </c>
      <c r="F60" s="34" t="inlineStr">
        <is>
          <t>Martindale ❌ ข้อมูลยาละเอียด แต่ไม่ใช่แหล่งที่นิยมเปิดหาตาราง equivalency</t>
        </is>
      </c>
      <c r="G60" s="34" t="inlineStr">
        <is>
          <t>USP ❌ มาตรฐานคุณภาพยา ไม่ใช่ข้อมูลทางคลินิก</t>
        </is>
      </c>
      <c r="H60" s="34" t="inlineStr">
        <is>
          <t>MIMS ❌ เน้นข้อมูลผลิตภัณฑ์และข้อบ่งใช้</t>
        </is>
      </c>
      <c r="I60" s="35" t="n">
        <v>1</v>
      </c>
      <c r="J60" s="34"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35" t="n"/>
      <c r="L60" s="34" t="inlineStr">
        <is>
          <t>Pharmaceutical Technology General</t>
        </is>
      </c>
      <c r="M60" s="35" t="inlineStr">
        <is>
          <t>Product</t>
        </is>
      </c>
      <c r="N60" s="34" t="inlineStr">
        <is>
          <t>ข้อสอบจริง Product ปี 2564 ข้อ 122</t>
        </is>
      </c>
      <c r="O60" s="35" t="inlineStr">
        <is>
          <t>ข้อสอบจริง</t>
        </is>
      </c>
      <c r="P60" s="35" t="inlineStr">
        <is>
          <t>ปี 2564</t>
        </is>
      </c>
    </row>
    <row r="61" ht="409.6" customHeight="1" s="49">
      <c r="A61" s="35" t="n">
        <v>59</v>
      </c>
      <c r="B61" s="34" t="inlineStr">
        <is>
          <t>ต้องการค้นข้อมูลเกี่ยวกับยาที่เป็นปัจจุบันควรค้นจากฐานข้อมูลใดดีที่สุด</t>
        </is>
      </c>
      <c r="C61" s="35" t="n"/>
      <c r="D61" s="34" t="inlineStr">
        <is>
          <t>Drug Information Handbook ❌ เป็นตำราอ้างอิง ใช้ง่าย แต่ไม่ได้อัปเดตเร็วเท่างานวิจัย</t>
        </is>
      </c>
      <c r="E61" s="34" t="inlineStr">
        <is>
          <t>Drug Facts and Comparisons ❌ เน้นข้อมูลเปรียบเทียบยา ไม่ใช่ฐานข้อมูลงานวิจัยล่าสุด</t>
        </is>
      </c>
      <c r="F61" s="34" t="inlineStr">
        <is>
          <t>AHFS (American Hospital Formulary Service) ❌ เป็นแหล่งข้อมูลยาแบบ monograph แต่ไม่ใช่ฐานข้อมูลงานวิจัยล่าสุด</t>
        </is>
      </c>
      <c r="G61" s="34" t="inlineStr">
        <is>
          <t>PubMed ✅ ฐานข้อมูลบทความวิจัยทางการแพทย์ที่ทันสมัย</t>
        </is>
      </c>
      <c r="H61" s="34" t="inlineStr">
        <is>
          <t>Pharmacotherapy Handbook ❌ ตำราเรียนด้านการรักษา</t>
        </is>
      </c>
      <c r="I61" s="35" t="n">
        <v>1</v>
      </c>
      <c r="J61" s="34"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35" t="n"/>
      <c r="L61" s="34" t="inlineStr">
        <is>
          <t>Pharmaceutical Technology General</t>
        </is>
      </c>
      <c r="M61" s="35" t="inlineStr">
        <is>
          <t>Product</t>
        </is>
      </c>
      <c r="N61" s="34" t="inlineStr">
        <is>
          <t>ข้อสอบจริง Product ปี 2564 ข้อ 128</t>
        </is>
      </c>
      <c r="O61" s="35" t="inlineStr">
        <is>
          <t>ข้อสอบจริง</t>
        </is>
      </c>
      <c r="P61" s="35" t="inlineStr">
        <is>
          <t>ปี 2564</t>
        </is>
      </c>
    </row>
    <row r="62" ht="409.6" customHeight="1" s="49">
      <c r="A62" s="35" t="n">
        <v>60</v>
      </c>
      <c r="B62" s="34" t="inlineStr">
        <is>
          <t>ข้อใดไม่ใช่คุณสมบัติในการออกแบบ Ideal inhale corticosteroid</t>
        </is>
      </c>
      <c r="C62" s="35" t="n"/>
      <c r="D62" s="34" t="inlineStr">
        <is>
          <t>High lipophilicity</t>
        </is>
      </c>
      <c r="E62" s="34" t="inlineStr">
        <is>
          <t>High affinity steroid receptor</t>
        </is>
      </c>
      <c r="F62" s="34" t="inlineStr">
        <is>
          <t>High systemic absorption</t>
        </is>
      </c>
      <c r="G62" s="34" t="inlineStr">
        <is>
          <t>Topical action</t>
        </is>
      </c>
      <c r="H62" s="34" t="inlineStr">
        <is>
          <t>Less side effect</t>
        </is>
      </c>
      <c r="I62" s="35" t="n">
        <v>1</v>
      </c>
      <c r="J62" s="34"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35" t="n"/>
      <c r="L62" s="34" t="inlineStr">
        <is>
          <t>Pharmaceutical Technology General</t>
        </is>
      </c>
      <c r="M62" s="35" t="inlineStr">
        <is>
          <t>Product</t>
        </is>
      </c>
      <c r="N62" s="34" t="inlineStr">
        <is>
          <t>ข้อสอบจริง Product ปี 2564 ข้อ 133</t>
        </is>
      </c>
      <c r="O62" s="35" t="inlineStr">
        <is>
          <t>ข้อสอบจริง</t>
        </is>
      </c>
      <c r="P62" s="35" t="inlineStr">
        <is>
          <t>ปี 2564</t>
        </is>
      </c>
    </row>
    <row r="63" ht="409.6" customHeight="1" s="49">
      <c r="A63" s="35" t="n">
        <v>61</v>
      </c>
      <c r="B63" s="34" t="inlineStr">
        <is>
          <t>ยาเปลี่ยนสีจากปฏิกิริยา oxidation ควรเติมสารใด</t>
        </is>
      </c>
      <c r="C63" s="35" t="n"/>
      <c r="D63" s="34" t="inlineStr">
        <is>
          <t>PEG ❌ Cosolvent / base</t>
        </is>
      </c>
      <c r="E63" s="34" t="inlineStr">
        <is>
          <t>Glycerin ❌ Humectant / cosolvent</t>
        </is>
      </c>
      <c r="F63" s="34" t="inlineStr">
        <is>
          <t>Sodium metabisulfite ✅ Antioxidant</t>
        </is>
      </c>
      <c r="G63" s="34" t="inlineStr">
        <is>
          <t>Benzalkonium chloride ❌ Preservative</t>
        </is>
      </c>
      <c r="H63" s="34" t="inlineStr">
        <is>
          <t>Cyclodextrin ❌ ช่วยเพิ่มการละลายและความคงตัวของยา ไม่ใช่ antioxidant</t>
        </is>
      </c>
      <c r="I63" s="35" t="n">
        <v>1</v>
      </c>
      <c r="J63" s="34"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35" t="n"/>
      <c r="L63" s="34" t="inlineStr">
        <is>
          <t>Pharmaceutical Technology General</t>
        </is>
      </c>
      <c r="M63" s="35" t="inlineStr">
        <is>
          <t>Product</t>
        </is>
      </c>
      <c r="N63" s="34" t="inlineStr">
        <is>
          <t>ข้อสอบจริง Product ปี 2564 ข้อ 141</t>
        </is>
      </c>
      <c r="O63" s="35" t="inlineStr">
        <is>
          <t>ข้อสอบจริง</t>
        </is>
      </c>
      <c r="P63" s="35" t="inlineStr">
        <is>
          <t>ปี 2564</t>
        </is>
      </c>
    </row>
    <row r="64" ht="409.6" customHeight="1" s="49">
      <c r="A64" s="35" t="n">
        <v>62</v>
      </c>
      <c r="B64" s="34" t="inlineStr">
        <is>
          <t>เตรียม atenolol 0.2% 50 ml ต้องใช้ atenolol (25 mg/tab) กี่เม็ด</t>
        </is>
      </c>
      <c r="C64" s="35" t="n"/>
      <c r="D64" s="34" t="inlineStr">
        <is>
          <t>2</t>
        </is>
      </c>
      <c r="E64" s="34" t="inlineStr">
        <is>
          <t>3</t>
        </is>
      </c>
      <c r="F64" s="34" t="inlineStr">
        <is>
          <t>4</t>
        </is>
      </c>
      <c r="G64" s="34" t="inlineStr">
        <is>
          <t>5</t>
        </is>
      </c>
      <c r="H64" s="34" t="inlineStr">
        <is>
          <t>6</t>
        </is>
      </c>
      <c r="I64" s="35" t="n">
        <v>1</v>
      </c>
      <c r="J64" s="34"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35" t="n"/>
      <c r="L64" s="34" t="inlineStr">
        <is>
          <t>Pharmaceutical Technology General</t>
        </is>
      </c>
      <c r="M64" s="35" t="inlineStr">
        <is>
          <t>Product</t>
        </is>
      </c>
      <c r="N64" s="34" t="inlineStr">
        <is>
          <t>ข้อสอบจริง Product ปี 2564 ข้อ 142</t>
        </is>
      </c>
      <c r="O64" s="35" t="inlineStr">
        <is>
          <t>ข้อสอบจริง</t>
        </is>
      </c>
      <c r="P64" s="35" t="inlineStr">
        <is>
          <t>ปี 2564</t>
        </is>
      </c>
    </row>
    <row r="65" ht="409.6" customHeight="1" s="49">
      <c r="A65" s="35" t="n">
        <v>63</v>
      </c>
      <c r="B65" s="34" t="inlineStr">
        <is>
          <t>ข้อใดคือวิธีแก้ไขปัญหาสารนอนก้นเร็วของตำรับยาน้ำแขวนตะกอน</t>
        </is>
      </c>
      <c r="C65" s="35" t="n"/>
      <c r="D65" s="34" t="inlineStr">
        <is>
          <t>เพิ่มความหนืด ✅ ลดอัตราการตกตะกอน</t>
        </is>
      </c>
      <c r="E65" s="34" t="inlineStr">
        <is>
          <t>เพิ่มขนาดอนุภาค ❌ อนุภาคใหญ่ตกเร็วขึ้น</t>
        </is>
      </c>
      <c r="F65" s="34" t="inlineStr">
        <is>
          <t>เพิ่มสารช่วยเปียก ❌ ช่วยให้ผงกระจายตัว ไม่ได้ลดการตกตะกอนโดยตรง</t>
        </is>
      </c>
      <c r="G65" s="34" t="inlineStr">
        <is>
          <t>เพิ่มอุณหภูมิของตำรับ ❌ ความหนืดลดลง ทำให้ตกเร็วขึ้น</t>
        </is>
      </c>
      <c r="H65" s="34" t="inlineStr">
        <is>
          <t>ทำให้ความหนาแน่นของ 2 วัฏภาคต่างกันมาก ๆ ❌ ยิ่งต่างกันมาก ยิ่งตกเร็ว</t>
        </is>
      </c>
      <c r="I65" s="35" t="n">
        <v>1</v>
      </c>
      <c r="J65" s="34"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35" t="n"/>
      <c r="L65" s="34" t="inlineStr">
        <is>
          <t>Pharmaceutical Technology General</t>
        </is>
      </c>
      <c r="M65" s="35" t="inlineStr">
        <is>
          <t>Product</t>
        </is>
      </c>
      <c r="N65" s="34" t="inlineStr">
        <is>
          <t>ข้อสอบจริง Product ปี 2564 ข้อ 155</t>
        </is>
      </c>
      <c r="O65" s="35" t="inlineStr">
        <is>
          <t>ข้อสอบจริง</t>
        </is>
      </c>
      <c r="P65" s="35" t="inlineStr">
        <is>
          <t>ปี 2564</t>
        </is>
      </c>
    </row>
    <row r="66" ht="409.6" customHeight="1" s="49">
      <c r="A66" s="35" t="n">
        <v>64</v>
      </c>
      <c r="B66" s="34" t="inlineStr">
        <is>
          <t>ในการผลิตยาต้านวัณโรค การควบคุมคุณภาพตาม USP กำหนดว่าห้ามพบเชื้อใด</t>
        </is>
      </c>
      <c r="C66" s="35" t="n"/>
      <c r="D66" s="34" t="inlineStr">
        <is>
          <t>E. coli</t>
        </is>
      </c>
      <c r="E66" s="34" t="inlineStr">
        <is>
          <t>Candida albican</t>
        </is>
      </c>
      <c r="F66" s="34" t="inlineStr">
        <is>
          <t>Bacillus subtilis</t>
        </is>
      </c>
      <c r="G66" s="34" t="inlineStr">
        <is>
          <t>Aspergillus niger</t>
        </is>
      </c>
      <c r="H66" s="34" t="inlineStr">
        <is>
          <t>Enterobacter spp.</t>
        </is>
      </c>
      <c r="I66" s="35" t="n">
        <v>1</v>
      </c>
      <c r="J66" s="34"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35" t="n"/>
      <c r="L66" s="34" t="inlineStr">
        <is>
          <t>Pharmaceutical Technology General</t>
        </is>
      </c>
      <c r="M66" s="35" t="inlineStr">
        <is>
          <t>Product</t>
        </is>
      </c>
      <c r="N66" s="34" t="inlineStr">
        <is>
          <t>ข้อสอบจริง Product ปี 2564 ข้อ 163</t>
        </is>
      </c>
      <c r="O66" s="35" t="inlineStr">
        <is>
          <t>ข้อสอบจริง</t>
        </is>
      </c>
      <c r="P66" s="35" t="inlineStr">
        <is>
          <t>ปี 2564</t>
        </is>
      </c>
    </row>
    <row r="67" ht="409.6" customHeight="1" s="49">
      <c r="A67" s="35" t="n">
        <v>65</v>
      </c>
      <c r="B67" s="34" t="inlineStr">
        <is>
          <t>ในขั้นตอน method validation ควรทดสอบใดเป็นอันดับแรก</t>
        </is>
      </c>
      <c r="C67" s="35" t="n"/>
      <c r="D67" s="34" t="inlineStr">
        <is>
          <t>Accuracy</t>
        </is>
      </c>
      <c r="E67" s="34" t="inlineStr">
        <is>
          <t>Precisions</t>
        </is>
      </c>
      <c r="F67" s="34" t="inlineStr">
        <is>
          <t>Specificity</t>
        </is>
      </c>
      <c r="G67" s="34" t="inlineStr">
        <is>
          <t>Linearity</t>
        </is>
      </c>
      <c r="H67" s="34" t="inlineStr">
        <is>
          <t>Range</t>
        </is>
      </c>
      <c r="I67" s="35" t="n">
        <v>1</v>
      </c>
      <c r="J67" s="34"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35" t="n"/>
      <c r="L67" s="34" t="inlineStr">
        <is>
          <t>Preformulation &amp; Good Manufacturing Practice</t>
        </is>
      </c>
      <c r="M67" s="35" t="inlineStr">
        <is>
          <t>Product</t>
        </is>
      </c>
      <c r="N67" s="34" t="inlineStr">
        <is>
          <t>ข้อสอบจริง Product ปี 2564 ข้อ 168</t>
        </is>
      </c>
      <c r="O67" s="35" t="inlineStr">
        <is>
          <t>ข้อสอบจริง</t>
        </is>
      </c>
      <c r="P67" s="35" t="inlineStr">
        <is>
          <t>ปี 2564</t>
        </is>
      </c>
    </row>
    <row r="68" ht="409.6" customHeight="1" s="49">
      <c r="A68" s="35" t="n">
        <v>66</v>
      </c>
      <c r="B68" s="34" t="inlineStr">
        <is>
          <t>พืชที่ประกอบด้วย sulfur-containing compound หลายชนิด ข้อใดน่าจะเกิด herb-drug interaction กับกลุ่มยาต้านเกล็ดเลือดมากที่สุด?</t>
        </is>
      </c>
      <c r="C68" s="35" t="n"/>
      <c r="D68" s="34" t="inlineStr">
        <is>
          <t>ขิง ❌ มีฤทธิ์ต้านเกล็ดเลือดได้เล็กน้อย แต่ไม่เด่นด้าน sulfur compound</t>
        </is>
      </c>
      <c r="E68" s="34" t="inlineStr">
        <is>
          <t>แปะก๊วย ❌ มีผลต่อ platelet ได้ แต่สารสำคัญเป็น flavonoids/terpenoids</t>
        </is>
      </c>
      <c r="F68" s="34" t="inlineStr">
        <is>
          <t>กระเทียม ✅ มี sulfur compounds → antiplatelet effect</t>
        </is>
      </c>
      <c r="G68" s="34" t="inlineStr">
        <is>
          <t>ชุมเห็ดเทศ ❌ ใช้เป็นยาระบาย</t>
        </is>
      </c>
      <c r="H68" s="34"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35" t="n">
        <v>1</v>
      </c>
      <c r="J68" s="34"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35" t="n"/>
      <c r="L68" s="34" t="inlineStr">
        <is>
          <t>Pharmaceutical Technology General</t>
        </is>
      </c>
      <c r="M68" s="35" t="inlineStr">
        <is>
          <t>Product</t>
        </is>
      </c>
      <c r="N68" s="34" t="inlineStr">
        <is>
          <t>ข้อสอบจริง Product ปี 2564 ข้อ 183</t>
        </is>
      </c>
      <c r="O68" s="35" t="inlineStr">
        <is>
          <t>ข้อสอบจริง</t>
        </is>
      </c>
      <c r="P68" s="35" t="inlineStr">
        <is>
          <t>ปี 2564</t>
        </is>
      </c>
    </row>
    <row r="69" ht="409.6" customHeight="1" s="49">
      <c r="A69" s="35" t="n">
        <v>67</v>
      </c>
      <c r="B69" s="34" t="inlineStr">
        <is>
          <t>FeSO4 มีมวลโมเลกุล 152 ต้องการเตรียมสารความเข้มข้น 0.2 Molar ปริมาตร 1 ลิตร ต้องใช้ FeSO4 กี่กรัม ต้นฉบับ: Day 2 ข้อ 53</t>
        </is>
      </c>
      <c r="C69" s="35" t="n"/>
      <c r="D69" s="34" t="inlineStr">
        <is>
          <t>304</t>
        </is>
      </c>
      <c r="E69" s="34" t="inlineStr">
        <is>
          <t>152</t>
        </is>
      </c>
      <c r="F69" s="34" t="inlineStr">
        <is>
          <t>28.83</t>
        </is>
      </c>
      <c r="G69" s="34" t="inlineStr">
        <is>
          <t>30.4</t>
        </is>
      </c>
      <c r="H69" s="34" t="inlineStr">
        <is>
          <t>15.2</t>
        </is>
      </c>
      <c r="I69" s="35" t="n">
        <v>4</v>
      </c>
      <c r="J69" s="34"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35" t="n"/>
      <c r="L69" s="34" t="inlineStr">
        <is>
          <t>Pharmaceutical Technology General</t>
        </is>
      </c>
      <c r="M69" s="35" t="inlineStr">
        <is>
          <t>Product</t>
        </is>
      </c>
      <c r="N69" s="34" t="inlineStr">
        <is>
          <t>ข้อสอบจริง Product ปี 2563 ข้อ 4</t>
        </is>
      </c>
      <c r="O69" s="35" t="inlineStr">
        <is>
          <t>ข้อสอบจริง</t>
        </is>
      </c>
      <c r="P69" s="35" t="inlineStr">
        <is>
          <t>ปี 2563</t>
        </is>
      </c>
    </row>
    <row r="70" ht="409.6" customHeight="1" s="49">
      <c r="A70" s="35" t="n">
        <v>68</v>
      </c>
      <c r="B70" s="34" t="inlineStr">
        <is>
          <t>ข้อใดเป็นการทดสอบ Specific test สำหรับ risedronate ต้นฉบับ: Day 1 ข้อ 65</t>
        </is>
      </c>
      <c r="C70" s="35" t="n"/>
      <c r="D70" s="34" t="inlineStr">
        <is>
          <t>Identification</t>
        </is>
      </c>
      <c r="E70" s="34" t="inlineStr">
        <is>
          <t>Assay</t>
        </is>
      </c>
      <c r="F70" s="34" t="inlineStr">
        <is>
          <t>Impurity</t>
        </is>
      </c>
      <c r="G70" s="34" t="inlineStr">
        <is>
          <t>Water determination</t>
        </is>
      </c>
      <c r="H70" s="34" t="inlineStr">
        <is>
          <t>pH</t>
        </is>
      </c>
      <c r="I70" s="35" t="n">
        <v>4</v>
      </c>
      <c r="J70" s="34"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35" t="n"/>
      <c r="L70" s="34" t="inlineStr">
        <is>
          <t>Pharmaceutical Technology General</t>
        </is>
      </c>
      <c r="M70" s="35" t="inlineStr">
        <is>
          <t>Product</t>
        </is>
      </c>
      <c r="N70" s="34" t="inlineStr">
        <is>
          <t>ข้อสอบจริง Product ปี 2563 ข้อ 8</t>
        </is>
      </c>
      <c r="O70" s="35" t="inlineStr">
        <is>
          <t>ข้อสอบจริง</t>
        </is>
      </c>
      <c r="P70" s="35" t="inlineStr">
        <is>
          <t>ปี 2563</t>
        </is>
      </c>
    </row>
    <row r="71" ht="409.6" customHeight="1" s="49">
      <c r="A71" s="35" t="n">
        <v>69</v>
      </c>
      <c r="B71" s="34" t="inlineStr">
        <is>
          <t>Metformin ฟิล์มเคลือบแตก (film cracking) เกิดจากสาเหตุใด ต้นฉบับ: Day 1 ข้อ 11</t>
        </is>
      </c>
      <c r="C71" s="35" t="n"/>
      <c r="D71" s="34" t="inlineStr">
        <is>
          <t>สารให้ความยืดหยุ่นน้อยเกินไป</t>
        </is>
      </c>
      <c r="E71" s="34" t="inlineStr">
        <is>
          <t>อุณหภูมิต่ำเกินไป</t>
        </is>
      </c>
      <c r="F71" s="34" t="inlineStr">
        <is>
          <t>หมุนหม้อเร็วเกิน</t>
        </is>
      </c>
      <c r="G71" s="34" t="inlineStr">
        <is>
          <t>พ่นสารเคลือบช้าเกิน</t>
        </is>
      </c>
      <c r="H71" s="34" t="inlineStr">
        <is>
          <t>สารเคลือบที่พ่นหนืดเกิน</t>
        </is>
      </c>
      <c r="I71" s="35" t="n">
        <v>1</v>
      </c>
      <c r="J71" s="34"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35" t="n"/>
      <c r="L71" s="34" t="inlineStr">
        <is>
          <t>Pharmaceutical Technology General</t>
        </is>
      </c>
      <c r="M71" s="35" t="inlineStr">
        <is>
          <t>Product</t>
        </is>
      </c>
      <c r="N71" s="34" t="inlineStr">
        <is>
          <t>ข้อสอบจริง Product ปี 2563 ข้อ 17</t>
        </is>
      </c>
      <c r="O71" s="35" t="inlineStr">
        <is>
          <t>ข้อสอบจริง</t>
        </is>
      </c>
      <c r="P71" s="35" t="inlineStr">
        <is>
          <t>ปี 2563</t>
        </is>
      </c>
    </row>
    <row r="72" ht="409.6" customHeight="1" s="49">
      <c r="A72" s="35" t="n">
        <v>70</v>
      </c>
      <c r="B72" s="34" t="inlineStr">
        <is>
          <t>หากยาเคลือบมีปัญหา bridging of logo จะมีวิธีการแก้ปัญหาอย่างไร ต้นฉบับ: Day 2 ข้อ 26</t>
        </is>
      </c>
      <c r="C72" s="35" t="n"/>
      <c r="D72" s="34" t="inlineStr">
        <is>
          <t>เพิ่ม talcum</t>
        </is>
      </c>
      <c r="E72" s="34" t="inlineStr">
        <is>
          <t>ทำให้ตัวอักษรลึกขึ้น</t>
        </is>
      </c>
      <c r="F72" s="34" t="inlineStr">
        <is>
          <t>เพิ่มปริมาณ plasticizer</t>
        </is>
      </c>
      <c r="G72" s="34" t="inlineStr">
        <is>
          <t>เพิ่มปริมาณ opacifier</t>
        </is>
      </c>
      <c r="H72" s="34" t="inlineStr">
        <is>
          <t>เพิ่มอุณหภูมิของหม้อเคลือบ</t>
        </is>
      </c>
      <c r="I72" s="35" t="n">
        <v>3</v>
      </c>
      <c r="J72" s="34"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35" t="n"/>
      <c r="L72" s="34" t="inlineStr">
        <is>
          <t>Pharmaceutical Technology General</t>
        </is>
      </c>
      <c r="M72" s="35" t="inlineStr">
        <is>
          <t>Product</t>
        </is>
      </c>
      <c r="N72" s="34" t="inlineStr">
        <is>
          <t>ข้อสอบจริง Product ปี 2563 ข้อ 31</t>
        </is>
      </c>
      <c r="O72" s="35" t="inlineStr">
        <is>
          <t>ข้อสอบจริง</t>
        </is>
      </c>
      <c r="P72" s="35" t="inlineStr">
        <is>
          <t>ปี 2563</t>
        </is>
      </c>
    </row>
    <row r="73" ht="409.6" customHeight="1" s="49">
      <c r="A73" s="35" t="n">
        <v>71</v>
      </c>
      <c r="B73" s="34"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35" t="inlineStr">
        <is>
          <t>[แนบรูป: ข้อสอบ Product ปี 2563 รหัสรูปภาพ image99]</t>
        </is>
      </c>
      <c r="D73" s="34" t="inlineStr">
        <is>
          <t>A และ B</t>
        </is>
      </c>
      <c r="E73" s="34" t="inlineStr">
        <is>
          <t>B และ C</t>
        </is>
      </c>
      <c r="F73" s="34" t="inlineStr">
        <is>
          <t>C และ D</t>
        </is>
      </c>
      <c r="G73" s="34" t="inlineStr">
        <is>
          <t>D และ A</t>
        </is>
      </c>
      <c r="H73" s="34" t="inlineStr">
        <is>
          <t>B และ D</t>
        </is>
      </c>
      <c r="I73" s="35" t="n">
        <v>3</v>
      </c>
      <c r="J73" s="34"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35" t="n"/>
      <c r="L73" s="34" t="inlineStr">
        <is>
          <t>Pharmaceutical Technology General</t>
        </is>
      </c>
      <c r="M73" s="35" t="inlineStr">
        <is>
          <t>Product</t>
        </is>
      </c>
      <c r="N73" s="34" t="inlineStr">
        <is>
          <t>ข้อสอบจริง Product ปี 2563 ข้อ 35</t>
        </is>
      </c>
      <c r="O73" s="35" t="inlineStr">
        <is>
          <t>ข้อสอบจริง</t>
        </is>
      </c>
      <c r="P73" s="35" t="inlineStr">
        <is>
          <t>ปี 2563</t>
        </is>
      </c>
    </row>
    <row r="74" ht="409.6" customHeight="1" s="49">
      <c r="A74" s="35" t="n">
        <v>72</v>
      </c>
      <c r="B74" s="34" t="inlineStr">
        <is>
          <t>ระบบ osmotic-controlled drug delivery ข้อใดถูก ต้นฉบับ: Day 2 ข้อ 112</t>
        </is>
      </c>
      <c r="C74" s="35" t="n"/>
      <c r="D74" s="34" t="inlineStr">
        <is>
          <t>ปล่อยยาแบบ Zero order</t>
        </is>
      </c>
      <c r="E74" s="34" t="inlineStr">
        <is>
          <t>การผลิตใช้ราคาถูกกว่า</t>
        </is>
      </c>
      <c r="F74" s="34" t="inlineStr">
        <is>
          <t>เป็นระบบที่สามารถย่อยสลายได้ในร่างกาย</t>
        </is>
      </c>
      <c r="G74" s="34" t="inlineStr">
        <is>
          <t>เป็นระบบที่สามารถบรรจุยาในปริมาณมากๆได้</t>
        </is>
      </c>
      <c r="H74" s="34" t="n"/>
      <c r="I74" s="35" t="n">
        <v>1</v>
      </c>
      <c r="J74" s="34"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35" t="n"/>
      <c r="L74" s="34" t="inlineStr">
        <is>
          <t>Pharmaceutical Technology General</t>
        </is>
      </c>
      <c r="M74" s="35" t="inlineStr">
        <is>
          <t>Product</t>
        </is>
      </c>
      <c r="N74" s="34" t="inlineStr">
        <is>
          <t>ข้อสอบจริง Product ปี 2563 ข้อ 37</t>
        </is>
      </c>
      <c r="O74" s="35" t="inlineStr">
        <is>
          <t>ข้อสอบจริง</t>
        </is>
      </c>
      <c r="P74" s="35" t="inlineStr">
        <is>
          <t>ปี 2563</t>
        </is>
      </c>
    </row>
    <row r="75" ht="409.6" customHeight="1" s="49">
      <c r="A75" s="35" t="n">
        <v>73</v>
      </c>
      <c r="B75" s="34" t="inlineStr">
        <is>
          <t>วัคซีน Dengue เป็นเชื้อเป็นอ่อนฤทธิ์ ทำโดยวิธี lyophilization สารใดช่วยรักษาความคงตัวของแอนติเจน ต้นฉบับ: Day 1 ข้อ 55</t>
        </is>
      </c>
      <c r="C75" s="35" t="n"/>
      <c r="D75" s="34" t="inlineStr">
        <is>
          <t>Aluminium hydroxide</t>
        </is>
      </c>
      <c r="E75" s="34" t="inlineStr">
        <is>
          <t>Beta propiolactone</t>
        </is>
      </c>
      <c r="F75" s="34" t="inlineStr">
        <is>
          <t>Thimerosal</t>
        </is>
      </c>
      <c r="G75" s="34" t="inlineStr">
        <is>
          <t>Neomycin</t>
        </is>
      </c>
      <c r="H75" s="34" t="inlineStr">
        <is>
          <t>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t>
        </is>
      </c>
      <c r="I75" s="35" t="n">
        <v>1</v>
      </c>
      <c r="J75" s="34"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35" t="n"/>
      <c r="L75" s="34" t="inlineStr">
        <is>
          <t>Pharmaceutical Technology General</t>
        </is>
      </c>
      <c r="M75" s="35" t="inlineStr">
        <is>
          <t>Product</t>
        </is>
      </c>
      <c r="N75" s="34" t="inlineStr">
        <is>
          <t>ข้อสอบจริง Product ปี 2563 ข้อ 65</t>
        </is>
      </c>
      <c r="O75" s="35" t="inlineStr">
        <is>
          <t>ข้อสอบจริง</t>
        </is>
      </c>
      <c r="P75" s="35" t="inlineStr">
        <is>
          <t>ปี 2563</t>
        </is>
      </c>
    </row>
    <row r="76" ht="409.6" customHeight="1" s="49">
      <c r="A76" s="35" t="n">
        <v>74</v>
      </c>
      <c r="B76" s="34" t="inlineStr">
        <is>
          <t>ยาที่จะทำให้อยู่ในรูปของ control release จะต้องมีคุณสมบัติอย่างไร</t>
        </is>
      </c>
      <c r="C76" s="35" t="n"/>
      <c r="D76" s="34" t="inlineStr">
        <is>
          <t>ยาละลายน้ำได้ดี</t>
        </is>
      </c>
      <c r="E76" s="34" t="inlineStr">
        <is>
          <t>มีค่าครึ่งชีวิตยาว</t>
        </is>
      </c>
      <c r="F76" s="34" t="inlineStr">
        <is>
          <t>มีดัชนีการรักษาแคบ</t>
        </is>
      </c>
      <c r="G76" s="34" t="inlineStr">
        <is>
          <t>สลายตัวได้ง่ายที่สภาวะเป็นกรด</t>
        </is>
      </c>
      <c r="H76" s="34" t="inlineStr">
        <is>
          <t>เหมาะกับยาที่มีโมเลกุลขนาดใหญ่</t>
        </is>
      </c>
      <c r="I76" s="35" t="n">
        <v>1</v>
      </c>
      <c r="J76" s="34"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35" t="n"/>
      <c r="L76" s="34" t="inlineStr">
        <is>
          <t>Pharmaceutical Technology General</t>
        </is>
      </c>
      <c r="M76" s="35" t="inlineStr">
        <is>
          <t>Product</t>
        </is>
      </c>
      <c r="N76" s="34" t="inlineStr">
        <is>
          <t>ข้อสอบจริง Product ปี 2561 ข้อ 3</t>
        </is>
      </c>
      <c r="O76" s="35" t="inlineStr">
        <is>
          <t>ข้อสอบจริง</t>
        </is>
      </c>
      <c r="P76" s="35" t="inlineStr">
        <is>
          <t>ปี 2561</t>
        </is>
      </c>
    </row>
    <row r="77" ht="409.6" customHeight="1" s="49">
      <c r="A77" s="35" t="n">
        <v>75</v>
      </c>
      <c r="B77" s="34" t="inlineStr">
        <is>
          <t>ส่วนประกอบของสูตรเคลือบฟิล์มของยา ferrous sulfate ข้อใดถูกต้อง</t>
        </is>
      </c>
      <c r="C77" s="35" t="n"/>
      <c r="D77" s="34" t="inlineStr">
        <is>
          <t>Talcum ทำหน้าที่เป็นสารก่อฟิล์ม</t>
        </is>
      </c>
      <c r="E77" s="34" t="inlineStr">
        <is>
          <t>Ethyl alcohol ทำหน้าที่เป็น antioxidant</t>
        </is>
      </c>
      <c r="F77" s="34" t="inlineStr">
        <is>
          <t>Propylene glycol ทำหน้าที่เป็น plasticizer</t>
        </is>
      </c>
      <c r="G77" s="34" t="inlineStr">
        <is>
          <t>Titanium dioxide ทำหน้าที่เป็นสารก่อฟิล์ม</t>
        </is>
      </c>
      <c r="H77" s="34" t="inlineStr">
        <is>
          <t>Hydroxymethylpropyl cellulose ทำหน้าที่เป็นสารทึบแสง</t>
        </is>
      </c>
      <c r="I77" s="35" t="n">
        <v>1</v>
      </c>
      <c r="J77" s="34"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35" t="n"/>
      <c r="L77" s="34" t="inlineStr">
        <is>
          <t>Pharmaceutical Technology General</t>
        </is>
      </c>
      <c r="M77" s="35" t="inlineStr">
        <is>
          <t>Product</t>
        </is>
      </c>
      <c r="N77" s="34" t="inlineStr">
        <is>
          <t>ข้อสอบจริง Product ปี 2561 ข้อ 4</t>
        </is>
      </c>
      <c r="O77" s="35" t="inlineStr">
        <is>
          <t>ข้อสอบจริง</t>
        </is>
      </c>
      <c r="P77" s="35" t="inlineStr">
        <is>
          <t>ปี 2561</t>
        </is>
      </c>
    </row>
    <row r="78" ht="409.6" customHeight="1" s="49">
      <c r="A78" s="35" t="n">
        <v>76</v>
      </c>
      <c r="B78" s="34" t="inlineStr">
        <is>
          <t>จากระบบยาข้อ 59 ตัวยามีการปลดปล่อยด้วยปฏิกิริยาลำดับใด</t>
        </is>
      </c>
      <c r="C78" s="35" t="n"/>
      <c r="D78" s="34" t="inlineStr">
        <is>
          <t>First order</t>
        </is>
      </c>
      <c r="E78" s="34" t="inlineStr">
        <is>
          <t>Zero order</t>
        </is>
      </c>
      <c r="F78" s="34" t="inlineStr">
        <is>
          <t>Second order</t>
        </is>
      </c>
      <c r="G78" s="34" t="inlineStr">
        <is>
          <t>Pseudo first order</t>
        </is>
      </c>
      <c r="H78" s="34" t="inlineStr">
        <is>
          <t>Pseudo zero order</t>
        </is>
      </c>
      <c r="I78" s="35" t="n">
        <v>1</v>
      </c>
      <c r="J78" s="34"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35" t="n"/>
      <c r="L78" s="34" t="inlineStr">
        <is>
          <t>Pharmaceutical Technology General</t>
        </is>
      </c>
      <c r="M78" s="35" t="inlineStr">
        <is>
          <t>Product</t>
        </is>
      </c>
      <c r="N78" s="34" t="inlineStr">
        <is>
          <t>ข้อสอบจริง Product ปี 2561 ข้อ 14</t>
        </is>
      </c>
      <c r="O78" s="35" t="inlineStr">
        <is>
          <t>ข้อสอบจริง</t>
        </is>
      </c>
      <c r="P78" s="35" t="inlineStr">
        <is>
          <t>ปี 2561</t>
        </is>
      </c>
    </row>
    <row r="79" ht="409.6" customHeight="1" s="49">
      <c r="A79" s="35" t="n">
        <v>77</v>
      </c>
      <c r="B79" s="34" t="inlineStr">
        <is>
          <t>Polysorbate 80 ทำหน้าที่ใดในตำรับ</t>
        </is>
      </c>
      <c r="C79" s="35" t="n"/>
      <c r="D79" s="34" t="inlineStr">
        <is>
          <t>Anti-oxidant</t>
        </is>
      </c>
      <c r="E79" s="34" t="inlineStr">
        <is>
          <t>Wetting agent</t>
        </is>
      </c>
      <c r="F79" s="34" t="inlineStr">
        <is>
          <t>Reducing agent</t>
        </is>
      </c>
      <c r="G79" s="34" t="inlineStr">
        <is>
          <t>Solubilizing agent</t>
        </is>
      </c>
      <c r="H79" s="34" t="inlineStr">
        <is>
          <t>Emulsifying agent</t>
        </is>
      </c>
      <c r="I79" s="35" t="n">
        <v>1</v>
      </c>
      <c r="J79" s="34"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35" t="n"/>
      <c r="L79" s="34" t="inlineStr">
        <is>
          <t>Pharmaceutical Technology General</t>
        </is>
      </c>
      <c r="M79" s="35" t="inlineStr">
        <is>
          <t>Product</t>
        </is>
      </c>
      <c r="N79" s="34" t="inlineStr">
        <is>
          <t>ข้อสอบจริง Product ปี 2561 ข้อ 23</t>
        </is>
      </c>
      <c r="O79" s="35" t="inlineStr">
        <is>
          <t>ข้อสอบจริง</t>
        </is>
      </c>
      <c r="P79" s="35" t="inlineStr">
        <is>
          <t>ปี 2561</t>
        </is>
      </c>
    </row>
    <row r="80" ht="409.6" customHeight="1" s="49">
      <c r="A80" s="35" t="n">
        <v>78</v>
      </c>
      <c r="B80" s="34" t="inlineStr">
        <is>
          <t>หากต้องการเพาะเชื้อเพื่อนับจำนวนเชื้อวิธีใดเหมาะสมที่สุด</t>
        </is>
      </c>
      <c r="C80" s="35" t="n"/>
      <c r="D80" s="34" t="inlineStr">
        <is>
          <t>Pour plate</t>
        </is>
      </c>
      <c r="E80" s="34" t="inlineStr">
        <is>
          <t>Spread plate</t>
        </is>
      </c>
      <c r="F80" s="34" t="inlineStr">
        <is>
          <t>Agar slant</t>
        </is>
      </c>
      <c r="G80" s="34" t="inlineStr">
        <is>
          <t>Three sector streak</t>
        </is>
      </c>
      <c r="H80" s="34" t="inlineStr">
        <is>
          <t>Quadrant streak</t>
        </is>
      </c>
      <c r="I80" s="35" t="n">
        <v>1</v>
      </c>
      <c r="J80" s="34"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35" t="n"/>
      <c r="L80" s="34" t="inlineStr">
        <is>
          <t>Pharmaceutical Technology General</t>
        </is>
      </c>
      <c r="M80" s="35" t="inlineStr">
        <is>
          <t>Product</t>
        </is>
      </c>
      <c r="N80" s="34" t="inlineStr">
        <is>
          <t>ข้อสอบจริง Product ปี 2561 ข้อ 27</t>
        </is>
      </c>
      <c r="O80" s="35" t="inlineStr">
        <is>
          <t>ข้อสอบจริง</t>
        </is>
      </c>
      <c r="P80" s="35" t="inlineStr">
        <is>
          <t>ปี 2561</t>
        </is>
      </c>
    </row>
    <row r="81" ht="409.6" customHeight="1" s="49">
      <c r="A81" s="35" t="n">
        <v>79</v>
      </c>
      <c r="B81" s="34" t="inlineStr">
        <is>
          <t>หากเพาะเชื้อโดยใช้อาหาร aerobic bacteria จะไม่สามารถตรวจพบเชื้อใด</t>
        </is>
      </c>
      <c r="C81" s="35" t="n"/>
      <c r="D81" s="34" t="inlineStr">
        <is>
          <t>S. aureaus</t>
        </is>
      </c>
      <c r="E81" s="34" t="inlineStr">
        <is>
          <t>H. influenzae</t>
        </is>
      </c>
      <c r="F81" s="34" t="inlineStr">
        <is>
          <t>Escherichia coli</t>
        </is>
      </c>
      <c r="G81" s="34" t="inlineStr">
        <is>
          <t>Klebsiella pneumoniae</t>
        </is>
      </c>
      <c r="H81" s="34" t="inlineStr">
        <is>
          <t>Clostridium botulinum</t>
        </is>
      </c>
      <c r="I81" s="35" t="n">
        <v>1</v>
      </c>
      <c r="J81" s="34"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35" t="n"/>
      <c r="L81" s="34" t="inlineStr">
        <is>
          <t>Pharmaceutical Technology General</t>
        </is>
      </c>
      <c r="M81" s="35" t="inlineStr">
        <is>
          <t>Product</t>
        </is>
      </c>
      <c r="N81" s="34" t="inlineStr">
        <is>
          <t>ข้อสอบจริง Product ปี 2561 ข้อ 28</t>
        </is>
      </c>
      <c r="O81" s="35" t="inlineStr">
        <is>
          <t>ข้อสอบจริง</t>
        </is>
      </c>
      <c r="P81" s="35" t="inlineStr">
        <is>
          <t>ปี 2561</t>
        </is>
      </c>
    </row>
    <row r="82" ht="409.6" customHeight="1" s="49">
      <c r="A82" s="35" t="n">
        <v>80</v>
      </c>
      <c r="B82" s="34"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35" t="inlineStr">
        <is>
          <t>[แนบรูป: ข้อสอบ Product ปี 2561 รหัสรูปภาพ image107]</t>
        </is>
      </c>
      <c r="D82" s="34" t="inlineStr">
        <is>
          <t>3 เดือน</t>
        </is>
      </c>
      <c r="E82" s="34" t="inlineStr">
        <is>
          <t>6 เดือน</t>
        </is>
      </c>
      <c r="F82" s="34" t="inlineStr">
        <is>
          <t>1 ปี</t>
        </is>
      </c>
      <c r="G82" s="34" t="inlineStr">
        <is>
          <t>2 ปี</t>
        </is>
      </c>
      <c r="H82" s="34" t="inlineStr">
        <is>
          <t>3 ปี</t>
        </is>
      </c>
      <c r="I82" s="35" t="n">
        <v>1</v>
      </c>
      <c r="J82" s="34"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35" t="n"/>
      <c r="L82" s="34" t="inlineStr">
        <is>
          <t>Pharmaceutical Technology General</t>
        </is>
      </c>
      <c r="M82" s="35" t="inlineStr">
        <is>
          <t>Product</t>
        </is>
      </c>
      <c r="N82" s="34" t="inlineStr">
        <is>
          <t>ข้อสอบจริง Product ปี 2561 ข้อ 29</t>
        </is>
      </c>
      <c r="O82" s="35" t="inlineStr">
        <is>
          <t>ข้อสอบจริง</t>
        </is>
      </c>
      <c r="P82" s="35" t="inlineStr">
        <is>
          <t>ปี 2561</t>
        </is>
      </c>
    </row>
    <row r="83" ht="409.6" customHeight="1" s="49">
      <c r="A83" s="35" t="n">
        <v>81</v>
      </c>
      <c r="B83" s="34" t="inlineStr">
        <is>
          <t>ยา HCTZ 25 mg/tab น้ำหนักเม็ดยา 1 เม็ดเท่ากับ 100 mg ควรทดสอบในหัวข้อ uniformity of dosage unit USP41 อย่างไร</t>
        </is>
      </c>
      <c r="C83" s="35" t="n"/>
      <c r="D83" s="34" t="inlineStr">
        <is>
          <t>WV เพราะตัวยาสำคัญตั้งแต่ 25 mg ขึ้นไป</t>
        </is>
      </c>
      <c r="E83" s="34" t="inlineStr">
        <is>
          <t>CU เพราะตัวยาสำคัญ น้อยกว่า 25 mg และสัดส่วนตัวยาสำคัญ คิดเป็น 25%</t>
        </is>
      </c>
      <c r="F83" s="34" t="inlineStr">
        <is>
          <t>CU เพราะตัวยาสำคัญ น้อยกว่า 25 mg หรือสัดส่วนตัวยาสำคัญ คิดเป็น 25%</t>
        </is>
      </c>
      <c r="G83" s="34" t="inlineStr">
        <is>
          <t>WV เพราะตัวยาสำคัญตั้งแต่ 25 mg และสัดส่วนตัวยาสำคัญ คิดเป็น 25%</t>
        </is>
      </c>
      <c r="H83" s="34" t="inlineStr">
        <is>
          <t>WV เพราะตัวยาสำคัญตั้งแต่ 25 mg หรือสัดส่วนตัวยาสำคัญ คิดเป็น 25%</t>
        </is>
      </c>
      <c r="I83" s="35" t="n">
        <v>1</v>
      </c>
      <c r="J83" s="34"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35" t="n"/>
      <c r="L83" s="34" t="inlineStr">
        <is>
          <t>Pharmaceutical Technology General</t>
        </is>
      </c>
      <c r="M83" s="35" t="inlineStr">
        <is>
          <t>Product</t>
        </is>
      </c>
      <c r="N83" s="34" t="inlineStr">
        <is>
          <t>ข้อสอบจริง Product ปี 2561 ข้อ 32</t>
        </is>
      </c>
      <c r="O83" s="35" t="inlineStr">
        <is>
          <t>ข้อสอบจริง</t>
        </is>
      </c>
      <c r="P83" s="35" t="inlineStr">
        <is>
          <t>ปี 2561</t>
        </is>
      </c>
    </row>
    <row r="84" ht="409.6" customHeight="1" s="49">
      <c r="A84" s="35" t="n">
        <v>82</v>
      </c>
      <c r="B84" s="34" t="inlineStr">
        <is>
          <t>ข้อใดไม่ใช่คุณสมบัติในการออกแบบ ideal inhale corticosteroid</t>
        </is>
      </c>
      <c r="C84" s="35" t="n"/>
      <c r="D84" s="34" t="inlineStr">
        <is>
          <t>High lipophilicity</t>
        </is>
      </c>
      <c r="E84" s="34" t="inlineStr">
        <is>
          <t>High system absorption</t>
        </is>
      </c>
      <c r="F84" s="34" t="inlineStr">
        <is>
          <t>High affinity steroid receptor</t>
        </is>
      </c>
      <c r="G84" s="34" t="inlineStr">
        <is>
          <t>Topical action</t>
        </is>
      </c>
      <c r="H84" s="34" t="inlineStr">
        <is>
          <t>Less side effect</t>
        </is>
      </c>
      <c r="I84" s="35" t="n">
        <v>1</v>
      </c>
      <c r="J84" s="34"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35" t="n"/>
      <c r="L84" s="34" t="inlineStr">
        <is>
          <t>Pharmaceutical Technology General</t>
        </is>
      </c>
      <c r="M84" s="35" t="inlineStr">
        <is>
          <t>Product</t>
        </is>
      </c>
      <c r="N84" s="34" t="inlineStr">
        <is>
          <t>ข้อสอบจริง Product ปี 2561 ข้อ 33</t>
        </is>
      </c>
      <c r="O84" s="35" t="inlineStr">
        <is>
          <t>ข้อสอบจริง</t>
        </is>
      </c>
      <c r="P84" s="35" t="inlineStr">
        <is>
          <t>ปี 2561</t>
        </is>
      </c>
    </row>
    <row r="85" ht="409.6" customHeight="1" s="49">
      <c r="A85" s="35" t="n">
        <v>83</v>
      </c>
      <c r="B85" s="34" t="inlineStr">
        <is>
          <t>ข้อใดไม่ใช่เทคนิค ในการทำยาที่ดูดซึมผ่านผิวหนัง</t>
        </is>
      </c>
      <c r="C85" s="35" t="n"/>
      <c r="D85" s="34" t="inlineStr">
        <is>
          <t>Microneedle</t>
        </is>
      </c>
      <c r="E85" s="34" t="inlineStr">
        <is>
          <t>Iontophoresis</t>
        </is>
      </c>
      <c r="F85" s="34" t="inlineStr">
        <is>
          <t>Gamma radiation</t>
        </is>
      </c>
      <c r="G85" s="34" t="inlineStr">
        <is>
          <t>Passive diffusion</t>
        </is>
      </c>
      <c r="H85" s="34" t="inlineStr">
        <is>
          <t>Permeable enhancer</t>
        </is>
      </c>
      <c r="I85" s="35" t="n">
        <v>1</v>
      </c>
      <c r="J85" s="34"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35" t="n"/>
      <c r="L85" s="34" t="inlineStr">
        <is>
          <t>Pharmaceutical Technology General</t>
        </is>
      </c>
      <c r="M85" s="35" t="inlineStr">
        <is>
          <t>Product</t>
        </is>
      </c>
      <c r="N85" s="34" t="inlineStr">
        <is>
          <t>ข้อสอบจริง Product ปี 2561 ข้อ 38</t>
        </is>
      </c>
      <c r="O85" s="35" t="inlineStr">
        <is>
          <t>ข้อสอบจริง</t>
        </is>
      </c>
      <c r="P85" s="35" t="inlineStr">
        <is>
          <t>ปี 2561</t>
        </is>
      </c>
    </row>
    <row r="86" ht="409.6" customHeight="1" s="49">
      <c r="A86" s="35" t="n">
        <v>84</v>
      </c>
      <c r="B86" s="34" t="inlineStr">
        <is>
          <t>หากต้องการเตรียม atenolol 0.2%w/v ปริมาตร 50 ml จะต้องใช้ atenolol 25 mg/tab จำนวนกี่เม็ด</t>
        </is>
      </c>
      <c r="C86" s="35" t="n"/>
      <c r="D86" s="34" t="inlineStr">
        <is>
          <t>2</t>
        </is>
      </c>
      <c r="E86" s="34" t="inlineStr">
        <is>
          <t>3</t>
        </is>
      </c>
      <c r="F86" s="34" t="inlineStr">
        <is>
          <t>4</t>
        </is>
      </c>
      <c r="G86" s="34" t="inlineStr">
        <is>
          <t>5</t>
        </is>
      </c>
      <c r="H86" s="34" t="inlineStr">
        <is>
          <t>6</t>
        </is>
      </c>
      <c r="I86" s="35" t="n">
        <v>1</v>
      </c>
      <c r="J86" s="34"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35" t="n"/>
      <c r="L86" s="34" t="inlineStr">
        <is>
          <t>Pharmaceutical Technology General</t>
        </is>
      </c>
      <c r="M86" s="35" t="inlineStr">
        <is>
          <t>Product</t>
        </is>
      </c>
      <c r="N86" s="34" t="inlineStr">
        <is>
          <t>ข้อสอบจริง Product ปี 2561 ข้อ 43</t>
        </is>
      </c>
      <c r="O86" s="35" t="inlineStr">
        <is>
          <t>ข้อสอบจริง</t>
        </is>
      </c>
      <c r="P86" s="35" t="inlineStr">
        <is>
          <t>ปี 2561</t>
        </is>
      </c>
    </row>
    <row r="87" ht="409.6" customHeight="1" s="49">
      <c r="A87" s="35" t="n">
        <v>85</v>
      </c>
      <c r="B87" s="34" t="inlineStr">
        <is>
          <t>ข้อใดคือสภาวะในการทดสอบความคงตัวของยาในประเทศไทย</t>
        </is>
      </c>
      <c r="C87" s="35" t="n"/>
      <c r="D87" s="34" t="inlineStr">
        <is>
          <t>25°C / 70% RH</t>
        </is>
      </c>
      <c r="E87" s="34" t="inlineStr">
        <is>
          <t>25°C / 75% RH</t>
        </is>
      </c>
      <c r="F87" s="34" t="inlineStr">
        <is>
          <t>30°C / 70% RH</t>
        </is>
      </c>
      <c r="G87" s="34" t="inlineStr">
        <is>
          <t>30°C / 75% RH</t>
        </is>
      </c>
      <c r="H87" s="34" t="inlineStr">
        <is>
          <t>40°C / 70% RH</t>
        </is>
      </c>
      <c r="I87" s="35" t="n">
        <v>1</v>
      </c>
      <c r="J87" s="34"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35" t="n"/>
      <c r="L87" s="34" t="inlineStr">
        <is>
          <t>Pharmaceutical Technology General</t>
        </is>
      </c>
      <c r="M87" s="35" t="inlineStr">
        <is>
          <t>Product</t>
        </is>
      </c>
      <c r="N87" s="34" t="inlineStr">
        <is>
          <t>ข้อสอบจริง Product ปี 2561 ข้อ 44</t>
        </is>
      </c>
      <c r="O87" s="35" t="inlineStr">
        <is>
          <t>ข้อสอบจริง</t>
        </is>
      </c>
      <c r="P87" s="35" t="inlineStr">
        <is>
          <t>ปี 2561</t>
        </is>
      </c>
    </row>
    <row r="88" ht="409.6" customHeight="1" s="49">
      <c r="A88" s="35" t="n">
        <v>86</v>
      </c>
      <c r="B88" s="34" t="inlineStr">
        <is>
          <t>การบรรจุ diazepam IV ควรทำในห้องสะอาดระดับใด</t>
        </is>
      </c>
      <c r="C88" s="35" t="n"/>
      <c r="D88" s="34" t="inlineStr">
        <is>
          <t>A</t>
        </is>
      </c>
      <c r="E88" s="34" t="inlineStr">
        <is>
          <t>B</t>
        </is>
      </c>
      <c r="F88" s="34" t="inlineStr">
        <is>
          <t>C</t>
        </is>
      </c>
      <c r="G88" s="34" t="inlineStr">
        <is>
          <t>D</t>
        </is>
      </c>
      <c r="H88" s="34" t="inlineStr">
        <is>
          <t>E</t>
        </is>
      </c>
      <c r="I88" s="35" t="n">
        <v>1</v>
      </c>
      <c r="J88" s="34"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35" t="n"/>
      <c r="L88" s="34" t="inlineStr">
        <is>
          <t>Pharmaceutical Technology General</t>
        </is>
      </c>
      <c r="M88" s="35" t="inlineStr">
        <is>
          <t>Product</t>
        </is>
      </c>
      <c r="N88" s="34" t="inlineStr">
        <is>
          <t>ข้อสอบจริง Product ปี 2561 ข้อ 50</t>
        </is>
      </c>
      <c r="O88" s="35" t="inlineStr">
        <is>
          <t>ข้อสอบจริง</t>
        </is>
      </c>
      <c r="P88" s="35" t="inlineStr">
        <is>
          <t>ปี 2561</t>
        </is>
      </c>
    </row>
    <row r="89" ht="409.6" customHeight="1" s="49">
      <c r="A89" s="35" t="n">
        <v>87</v>
      </c>
      <c r="B89" s="34" t="inlineStr">
        <is>
          <t>บรรจุภัณฑ์ใดเหมาะกับยาที่ไม่ทนแสง และเชื้อ</t>
        </is>
      </c>
      <c r="C89" s="35" t="n"/>
      <c r="D89" s="34" t="inlineStr">
        <is>
          <t>PE bottle</t>
        </is>
      </c>
      <c r="E89" s="34" t="inlineStr">
        <is>
          <t>PVC bottle</t>
        </is>
      </c>
      <c r="F89" s="34" t="inlineStr">
        <is>
          <t>Glass amber type ll</t>
        </is>
      </c>
      <c r="G89" s="34" t="inlineStr">
        <is>
          <t>Glass amber type lll</t>
        </is>
      </c>
      <c r="H89" s="34" t="inlineStr">
        <is>
          <t>Hermetic tight light container</t>
        </is>
      </c>
      <c r="I89" s="35" t="n">
        <v>1</v>
      </c>
      <c r="J89" s="34"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35" t="n"/>
      <c r="L89" s="34" t="inlineStr">
        <is>
          <t>Preformulation &amp; Good Manufacturing Practice</t>
        </is>
      </c>
      <c r="M89" s="35" t="inlineStr">
        <is>
          <t>Product</t>
        </is>
      </c>
      <c r="N89" s="34" t="inlineStr">
        <is>
          <t>ข้อสอบจริง Product ปี 2561 ข้อ 61</t>
        </is>
      </c>
      <c r="O89" s="35" t="inlineStr">
        <is>
          <t>ข้อสอบจริง</t>
        </is>
      </c>
      <c r="P89" s="35" t="inlineStr">
        <is>
          <t>ปี 2561</t>
        </is>
      </c>
    </row>
    <row r="90" ht="409.6" customHeight="1" s="49">
      <c r="A90" s="35" t="n">
        <v>88</v>
      </c>
      <c r="B90" s="34"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35" t="n"/>
      <c r="D90" s="34" t="inlineStr">
        <is>
          <t>Solubility</t>
        </is>
      </c>
      <c r="E90" s="34" t="inlineStr">
        <is>
          <t>Device shape</t>
        </is>
      </c>
      <c r="F90" s="34" t="inlineStr">
        <is>
          <t>Partition coefficient</t>
        </is>
      </c>
      <c r="G90" s="34" t="inlineStr">
        <is>
          <t>Diffusion coefficient of drug</t>
        </is>
      </c>
      <c r="H90" s="34" t="inlineStr">
        <is>
          <t>Physiological pH of implant site</t>
        </is>
      </c>
      <c r="I90" s="35" t="n">
        <v>1</v>
      </c>
      <c r="J90" s="34"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35" t="n"/>
      <c r="L90" s="34" t="inlineStr">
        <is>
          <t>Pharmaceutical Technology General</t>
        </is>
      </c>
      <c r="M90" s="35" t="inlineStr">
        <is>
          <t>Product</t>
        </is>
      </c>
      <c r="N90" s="34" t="inlineStr">
        <is>
          <t>ข้อสอบจริง Product ปี 2561 ข้อ 62</t>
        </is>
      </c>
      <c r="O90" s="35" t="inlineStr">
        <is>
          <t>ข้อสอบจริง</t>
        </is>
      </c>
      <c r="P90" s="35" t="inlineStr">
        <is>
          <t>ปี 2561</t>
        </is>
      </c>
    </row>
    <row r="91" ht="409.6" customHeight="1" s="49">
      <c r="A91" s="35" t="n">
        <v>89</v>
      </c>
      <c r="B91" s="34" t="inlineStr">
        <is>
          <t>สาร sodium metabisulfite ทำหน้าที่อะไร</t>
        </is>
      </c>
      <c r="C91" s="35" t="n"/>
      <c r="D91" s="34" t="inlineStr">
        <is>
          <t>ป้องกัน hydrolysis</t>
        </is>
      </c>
      <c r="E91" s="34" t="inlineStr">
        <is>
          <t>ป้องกัน oxidation</t>
        </is>
      </c>
      <c r="F91" s="34" t="inlineStr">
        <is>
          <t>ป้องกัน reduction</t>
        </is>
      </c>
      <c r="G91" s="34" t="inlineStr">
        <is>
          <t>ป้องกัน precipitation</t>
        </is>
      </c>
      <c r="H91" s="34" t="inlineStr">
        <is>
          <t>ป้องกัน microbial growth</t>
        </is>
      </c>
      <c r="I91" s="35" t="n">
        <v>1</v>
      </c>
      <c r="J91" s="34"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35" t="n"/>
      <c r="L91" s="34" t="inlineStr">
        <is>
          <t>Pharmaceutical Technology General</t>
        </is>
      </c>
      <c r="M91" s="35" t="inlineStr">
        <is>
          <t>Product</t>
        </is>
      </c>
      <c r="N91" s="34" t="inlineStr">
        <is>
          <t>ข้อสอบจริง Product ปี 2561 ข้อ 64</t>
        </is>
      </c>
      <c r="O91" s="35" t="inlineStr">
        <is>
          <t>ข้อสอบจริง</t>
        </is>
      </c>
      <c r="P91" s="35" t="inlineStr">
        <is>
          <t>ปี 2561</t>
        </is>
      </c>
    </row>
    <row r="92" ht="409.6" customHeight="1" s="49">
      <c r="A92" s="35" t="n">
        <v>90</v>
      </c>
      <c r="B92" s="34" t="inlineStr">
        <is>
          <t>หากต้องการเปลี่ยน sweetening agent จาก sucrose เป็นสารอื่นไม่ควรใช้สารใด</t>
        </is>
      </c>
      <c r="C92" s="35" t="n"/>
      <c r="D92" s="34" t="inlineStr">
        <is>
          <t>PG</t>
        </is>
      </c>
      <c r="E92" s="34" t="inlineStr">
        <is>
          <t>PEG</t>
        </is>
      </c>
      <c r="F92" s="34" t="inlineStr">
        <is>
          <t>Sorbitol</t>
        </is>
      </c>
      <c r="G92" s="34" t="inlineStr">
        <is>
          <t>Aspartame</t>
        </is>
      </c>
      <c r="H92" s="34" t="inlineStr">
        <is>
          <t>Saccharin sodium</t>
        </is>
      </c>
      <c r="I92" s="35" t="n">
        <v>1</v>
      </c>
      <c r="J92" s="34"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35" t="n"/>
      <c r="L92" s="34" t="inlineStr">
        <is>
          <t>Pharmaceutical Technology General</t>
        </is>
      </c>
      <c r="M92" s="35" t="inlineStr">
        <is>
          <t>Product</t>
        </is>
      </c>
      <c r="N92" s="34" t="inlineStr">
        <is>
          <t>ข้อสอบจริง Product ปี 2561 ข้อ 65</t>
        </is>
      </c>
      <c r="O92" s="35" t="inlineStr">
        <is>
          <t>ข้อสอบจริง</t>
        </is>
      </c>
      <c r="P92" s="35" t="inlineStr">
        <is>
          <t>ปี 2561</t>
        </is>
      </c>
    </row>
    <row r="93" ht="409.6" customHeight="1" s="49">
      <c r="A93" s="35" t="n">
        <v>91</v>
      </c>
      <c r="B93" s="34" t="inlineStr">
        <is>
          <t>จากสูตรยาถ้าต้องการเตรียม morphine sulphate ปริมาตร 2 L จะต้องใช้ morphine sulphate กี่กรัม</t>
        </is>
      </c>
      <c r="C93" s="35" t="n"/>
      <c r="D93" s="34" t="inlineStr">
        <is>
          <t>0.2 g</t>
        </is>
      </c>
      <c r="E93" s="34" t="inlineStr">
        <is>
          <t>0.4 g</t>
        </is>
      </c>
      <c r="F93" s="34" t="inlineStr">
        <is>
          <t>2 g</t>
        </is>
      </c>
      <c r="G93" s="34" t="inlineStr">
        <is>
          <t>4 g</t>
        </is>
      </c>
      <c r="H93" s="34" t="inlineStr">
        <is>
          <t>20 g</t>
        </is>
      </c>
      <c r="I93" s="35" t="n">
        <v>1</v>
      </c>
      <c r="J93" s="34"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35" t="n"/>
      <c r="L93" s="34" t="inlineStr">
        <is>
          <t>Pharmaceutical Technology General</t>
        </is>
      </c>
      <c r="M93" s="35" t="inlineStr">
        <is>
          <t>Product</t>
        </is>
      </c>
      <c r="N93" s="34" t="inlineStr">
        <is>
          <t>ข้อสอบจริง Product ปี 2561 ข้อ 66</t>
        </is>
      </c>
      <c r="O93" s="35" t="inlineStr">
        <is>
          <t>ข้อสอบจริง</t>
        </is>
      </c>
      <c r="P93" s="35" t="inlineStr">
        <is>
          <t>ปี 2561</t>
        </is>
      </c>
    </row>
    <row r="94" ht="409.6" customHeight="1" s="49">
      <c r="A94" s="35" t="n">
        <v>92</v>
      </c>
      <c r="B94" s="34" t="inlineStr">
        <is>
          <t>หากบริษัทต้องการทำการทดสอบ long term stability ของยา sitagliptin ต้องทำการทดสอบที่สภาวะใด อ้างอิงตาม ASEAN guideline</t>
        </is>
      </c>
      <c r="C94" s="35" t="n"/>
      <c r="D94" s="34" t="inlineStr">
        <is>
          <t>25°C/65%RH</t>
        </is>
      </c>
      <c r="E94" s="34" t="inlineStr">
        <is>
          <t>25°C/75%RH</t>
        </is>
      </c>
      <c r="F94" s="34" t="inlineStr">
        <is>
          <t>30°C/65%RH</t>
        </is>
      </c>
      <c r="G94" s="34" t="inlineStr">
        <is>
          <t>30°C/75%RH</t>
        </is>
      </c>
      <c r="H94" s="34" t="inlineStr">
        <is>
          <t>40°C/75%RH</t>
        </is>
      </c>
      <c r="I94" s="35" t="n">
        <v>1</v>
      </c>
      <c r="J94" s="34"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35" t="n"/>
      <c r="L94" s="34" t="inlineStr">
        <is>
          <t>Preformulation &amp; Good Manufacturing Practice</t>
        </is>
      </c>
      <c r="M94" s="35" t="inlineStr">
        <is>
          <t>Product</t>
        </is>
      </c>
      <c r="N94" s="34" t="inlineStr">
        <is>
          <t>ข้อสอบจริง Product ปี 2561 ข้อ 68</t>
        </is>
      </c>
      <c r="O94" s="35" t="inlineStr">
        <is>
          <t>ข้อสอบจริง</t>
        </is>
      </c>
      <c r="P94" s="35" t="inlineStr">
        <is>
          <t>ปี 2561</t>
        </is>
      </c>
    </row>
    <row r="95" ht="409.6" customHeight="1" s="49">
      <c r="A95" s="35" t="n">
        <v>93</v>
      </c>
      <c r="B95" s="34" t="inlineStr">
        <is>
          <t>Clonazepam 0.5 mg ควรใช้วิธีใดในการตอกเม็ด</t>
        </is>
      </c>
      <c r="C95" s="35" t="n"/>
      <c r="D95" s="34" t="inlineStr">
        <is>
          <t>Fusion method</t>
        </is>
      </c>
      <c r="E95" s="34" t="inlineStr">
        <is>
          <t>Melting method</t>
        </is>
      </c>
      <c r="F95" s="34" t="inlineStr">
        <is>
          <t>Dry granulation</t>
        </is>
      </c>
      <c r="G95" s="34" t="inlineStr">
        <is>
          <t>Wet granulation</t>
        </is>
      </c>
      <c r="H95" s="34" t="inlineStr">
        <is>
          <t>Direct compression</t>
        </is>
      </c>
      <c r="I95" s="35" t="n">
        <v>1</v>
      </c>
      <c r="J95" s="34"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35" t="n"/>
      <c r="L95" s="34" t="inlineStr">
        <is>
          <t>Pharmaceutical Technology General</t>
        </is>
      </c>
      <c r="M95" s="35" t="inlineStr">
        <is>
          <t>Product</t>
        </is>
      </c>
      <c r="N95" s="34" t="inlineStr">
        <is>
          <t>ข้อสอบจริง Product ปี 2561 ข้อ 70</t>
        </is>
      </c>
      <c r="O95" s="35" t="inlineStr">
        <is>
          <t>ข้อสอบจริง</t>
        </is>
      </c>
      <c r="P95" s="35" t="inlineStr">
        <is>
          <t>ปี 2561</t>
        </is>
      </c>
    </row>
    <row r="96" ht="409.6" customHeight="1" s="49">
      <c r="A96" s="35" t="n">
        <v>94</v>
      </c>
      <c r="B96" s="34" t="inlineStr">
        <is>
          <t>ข้อใดคือเครื่องวัดขนาดของ aerosol</t>
        </is>
      </c>
      <c r="C96" s="35" t="n"/>
      <c r="D96" s="34" t="inlineStr">
        <is>
          <t>XRPD</t>
        </is>
      </c>
      <c r="E96" s="34" t="inlineStr">
        <is>
          <t>Microscopy</t>
        </is>
      </c>
      <c r="F96" s="34" t="inlineStr">
        <is>
          <t>Cascade impactor</t>
        </is>
      </c>
      <c r="G96" s="34" t="inlineStr">
        <is>
          <t>Laser with labelling</t>
        </is>
      </c>
      <c r="H96" s="34" t="inlineStr">
        <is>
          <t>Dynamic light scattering</t>
        </is>
      </c>
      <c r="I96" s="35" t="n">
        <v>1</v>
      </c>
      <c r="J96" s="34"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35" t="n"/>
      <c r="L96" s="34" t="inlineStr">
        <is>
          <t>Pharmaceutical Technology General</t>
        </is>
      </c>
      <c r="M96" s="35" t="inlineStr">
        <is>
          <t>Product</t>
        </is>
      </c>
      <c r="N96" s="34" t="inlineStr">
        <is>
          <t>ข้อสอบจริง Product ปี 2561 ข้อ 74</t>
        </is>
      </c>
      <c r="O96" s="35" t="inlineStr">
        <is>
          <t>ข้อสอบจริง</t>
        </is>
      </c>
      <c r="P96" s="35" t="inlineStr">
        <is>
          <t>ปี 2561</t>
        </is>
      </c>
    </row>
    <row r="97" ht="409.6" customHeight="1" s="49">
      <c r="A97" s="35" t="n">
        <v>95</v>
      </c>
      <c r="B97" s="34" t="inlineStr">
        <is>
          <t>ยา sodium alendronate จัดอยู่ใน biopharmaceutical classification system (BCS) Class ใด</t>
        </is>
      </c>
      <c r="C97" s="35" t="n"/>
      <c r="D97" s="34" t="inlineStr">
        <is>
          <t>Non</t>
        </is>
      </c>
      <c r="E97" s="34" t="inlineStr">
        <is>
          <t>BCS I</t>
        </is>
      </c>
      <c r="F97" s="34" t="inlineStr">
        <is>
          <t>BCS II</t>
        </is>
      </c>
      <c r="G97" s="34" t="inlineStr">
        <is>
          <t>BCS III</t>
        </is>
      </c>
      <c r="H97" s="34" t="inlineStr">
        <is>
          <t>BCS IV</t>
        </is>
      </c>
      <c r="I97" s="35" t="n">
        <v>1</v>
      </c>
      <c r="J97" s="34"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35" t="n"/>
      <c r="L97" s="34" t="inlineStr">
        <is>
          <t>Pharmaceutical Technology General</t>
        </is>
      </c>
      <c r="M97" s="35" t="inlineStr">
        <is>
          <t>Product</t>
        </is>
      </c>
      <c r="N97" s="34" t="inlineStr">
        <is>
          <t>ข้อสอบจริง Product ปี 2561 ข้อ 78</t>
        </is>
      </c>
      <c r="O97" s="35" t="inlineStr">
        <is>
          <t>ข้อสอบจริง</t>
        </is>
      </c>
      <c r="P97" s="35" t="inlineStr">
        <is>
          <t>ปี 2561</t>
        </is>
      </c>
    </row>
    <row r="98" ht="409.6" customHeight="1" s="49">
      <c r="A98" s="35" t="n">
        <v>96</v>
      </c>
      <c r="B98" s="34" t="inlineStr">
        <is>
          <t>ยา A มี bulk density ต่ำ compressibility ไม่ดี และสลายโดยปฏิกิริยา hydrolysis ควรใช้วิธีการตอกอัดเม็ดแบบใด</t>
        </is>
      </c>
      <c r="C98" s="35" t="n"/>
      <c r="D98" s="34" t="inlineStr">
        <is>
          <t>Direct compression หรือ dry granulation</t>
        </is>
      </c>
      <c r="E98" s="34" t="inlineStr">
        <is>
          <t>Wet (organic solution) หรือ dry granulation</t>
        </is>
      </c>
      <c r="F98" s="34" t="inlineStr">
        <is>
          <t>Wet (aqueous solution) หรือ dry granulation</t>
        </is>
      </c>
      <c r="G98" s="34" t="inlineStr">
        <is>
          <t>Wet (aqueous solution) granulation หรือ direct compression</t>
        </is>
      </c>
      <c r="H98" s="34" t="inlineStr">
        <is>
          <t>Wet (aqueous solution) หรือ wet (organic solution) granulation</t>
        </is>
      </c>
      <c r="I98" s="35" t="n">
        <v>1</v>
      </c>
      <c r="J98" s="34"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35" t="n"/>
      <c r="L98" s="34" t="inlineStr">
        <is>
          <t>Pharmaceutical Technology General</t>
        </is>
      </c>
      <c r="M98" s="35" t="inlineStr">
        <is>
          <t>Product</t>
        </is>
      </c>
      <c r="N98" s="34" t="inlineStr">
        <is>
          <t>ข้อสอบจริง Product ปี 2561 ข้อ 80</t>
        </is>
      </c>
      <c r="O98" s="35" t="inlineStr">
        <is>
          <t>ข้อสอบจริง</t>
        </is>
      </c>
      <c r="P98" s="35" t="inlineStr">
        <is>
          <t>ปี 2561</t>
        </is>
      </c>
    </row>
    <row r="99" ht="409.6" customHeight="1" s="49">
      <c r="A99" s="35" t="n">
        <v>97</v>
      </c>
      <c r="B99" s="34"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35" t="n"/>
      <c r="D99" s="34" t="inlineStr">
        <is>
          <t>Sustained release</t>
        </is>
      </c>
      <c r="E99" s="34" t="inlineStr">
        <is>
          <t>Extended release</t>
        </is>
      </c>
      <c r="F99" s="34" t="inlineStr">
        <is>
          <t>Delayed release</t>
        </is>
      </c>
      <c r="G99" s="34" t="inlineStr">
        <is>
          <t>Prolong release</t>
        </is>
      </c>
      <c r="H99" s="34" t="inlineStr">
        <is>
          <t>Pump osmotic release</t>
        </is>
      </c>
      <c r="I99" s="35" t="n">
        <v>1</v>
      </c>
      <c r="J99" s="34"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35" t="n"/>
      <c r="L99" s="34" t="inlineStr">
        <is>
          <t>Pharmaceutical Technology General</t>
        </is>
      </c>
      <c r="M99" s="35" t="inlineStr">
        <is>
          <t>Product</t>
        </is>
      </c>
      <c r="N99" s="34" t="inlineStr">
        <is>
          <t>ข้อสอบจริง Product ปี 2561 ข้อ 81</t>
        </is>
      </c>
      <c r="O99" s="35" t="inlineStr">
        <is>
          <t>ข้อสอบจริง</t>
        </is>
      </c>
      <c r="P99" s="35" t="inlineStr">
        <is>
          <t>ปี 2561</t>
        </is>
      </c>
    </row>
    <row r="100" ht="409.6" customHeight="1" s="49">
      <c r="A100" s="35" t="n">
        <v>98</v>
      </c>
      <c r="B100" s="34" t="inlineStr">
        <is>
          <t>ข้อใดไม่ใช่ข้อดีของยาในรูปแบบที่ควบคุมการปลดปล่อย (sustained release)</t>
        </is>
      </c>
      <c r="C100" s="35" t="n"/>
      <c r="D100" s="34" t="inlineStr">
        <is>
          <t>ลดอาการข้างเคียง</t>
        </is>
      </c>
      <c r="E100" s="34" t="inlineStr">
        <is>
          <t>ปรับขนาดยาง่ายขึ้น</t>
        </is>
      </c>
      <c r="F100" s="34" t="inlineStr">
        <is>
          <t>ลดความถี่ในการใช้ยา</t>
        </is>
      </c>
      <c r="G100" s="34" t="inlineStr">
        <is>
          <t>เพิ่มการยอมรับของผู้ป่วย</t>
        </is>
      </c>
      <c r="H100" s="34" t="inlineStr">
        <is>
          <t>ลดความแกว่งของยาในเลือด</t>
        </is>
      </c>
      <c r="I100" s="35" t="n">
        <v>1</v>
      </c>
      <c r="J100" s="34"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35" t="n"/>
      <c r="L100" s="34" t="inlineStr">
        <is>
          <t>Pharmaceutical Technology General</t>
        </is>
      </c>
      <c r="M100" s="35" t="inlineStr">
        <is>
          <t>Product</t>
        </is>
      </c>
      <c r="N100" s="34" t="inlineStr">
        <is>
          <t>ข้อสอบจริง Product ปี 2561 ข้อ 82</t>
        </is>
      </c>
      <c r="O100" s="35" t="inlineStr">
        <is>
          <t>ข้อสอบจริง</t>
        </is>
      </c>
      <c r="P100" s="35" t="inlineStr">
        <is>
          <t>ปี 2561</t>
        </is>
      </c>
    </row>
    <row r="101" ht="409.6" customHeight="1" s="49">
      <c r="A101" s="35" t="n">
        <v>99</v>
      </c>
      <c r="B101" s="34" t="inlineStr">
        <is>
          <t>เคลือบ simvastatin แล้วมีรอยแบ่งและข้อความบนเม็ดยาไม่ชัดเจน คือลักษณะเม็ดยาในข้อใด</t>
        </is>
      </c>
      <c r="C101" s="35" t="n"/>
      <c r="D101" s="34" t="inlineStr">
        <is>
          <t>Pricking</t>
        </is>
      </c>
      <c r="E101" s="34" t="inlineStr">
        <is>
          <t>Bridging</t>
        </is>
      </c>
      <c r="F101" s="34" t="inlineStr">
        <is>
          <t>Blistering</t>
        </is>
      </c>
      <c r="G101" s="34" t="inlineStr">
        <is>
          <t>Cracking</t>
        </is>
      </c>
      <c r="H101" s="34" t="inlineStr">
        <is>
          <t>Orange peeling</t>
        </is>
      </c>
      <c r="I101" s="35" t="n">
        <v>1</v>
      </c>
      <c r="J101" s="34"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35" t="n"/>
      <c r="L101" s="34" t="inlineStr">
        <is>
          <t>Preformulation &amp; Good Manufacturing Practice</t>
        </is>
      </c>
      <c r="M101" s="35" t="inlineStr">
        <is>
          <t>Product</t>
        </is>
      </c>
      <c r="N101" s="34" t="inlineStr">
        <is>
          <t>ข้อสอบจริง Product ปี 2561 ข้อ 84</t>
        </is>
      </c>
      <c r="O101" s="35" t="inlineStr">
        <is>
          <t>ข้อสอบจริง</t>
        </is>
      </c>
      <c r="P101" s="35" t="inlineStr">
        <is>
          <t>ปี 2561</t>
        </is>
      </c>
    </row>
    <row r="102" ht="409.6" customHeight="1" s="49">
      <c r="A102" s="35" t="n">
        <v>100</v>
      </c>
      <c r="B102" s="34" t="inlineStr">
        <is>
          <t>จากตำรับข้อ 87 เมื่อนำมาหยด amaranth aqueous solution แล้วพบสีแดงเป็นพื้นแดงพบจุดขาวด้านใน</t>
        </is>
      </c>
      <c r="C102" s="35" t="n"/>
      <c r="D102" s="34" t="inlineStr">
        <is>
          <t>เป็นอิมัลชันแบบ W/O</t>
        </is>
      </c>
      <c r="E102" s="34" t="inlineStr">
        <is>
          <t>ตำรับสามารถนำไฟฟ้าได้</t>
        </is>
      </c>
      <c r="F102" s="34" t="inlineStr">
        <is>
          <t>เป็นอิมัลชันแบบ O/W</t>
        </is>
      </c>
      <c r="G102" s="34" t="inlineStr">
        <is>
          <t>เมื่อเติมน้ำเข้าไปแล้วตำรับเกิดการแยกชั้นขึ้น</t>
        </is>
      </c>
      <c r="H102" s="34" t="inlineStr">
        <is>
          <t>เมื่อนำไปส่อง fluorescence จะเรืองแสงทั้งแผ่น</t>
        </is>
      </c>
      <c r="I102" s="35" t="n">
        <v>1</v>
      </c>
      <c r="J102" s="34"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35" t="n"/>
      <c r="L102" s="34" t="inlineStr">
        <is>
          <t>Pharmaceutical Technology General</t>
        </is>
      </c>
      <c r="M102" s="35" t="inlineStr">
        <is>
          <t>Product</t>
        </is>
      </c>
      <c r="N102" s="34" t="inlineStr">
        <is>
          <t>ข้อสอบจริง Product ปี 2561 ข้อ 88</t>
        </is>
      </c>
      <c r="O102" s="35" t="inlineStr">
        <is>
          <t>ข้อสอบจริง</t>
        </is>
      </c>
      <c r="P102" s="35" t="inlineStr">
        <is>
          <t>ปี 2561</t>
        </is>
      </c>
    </row>
    <row r="103" ht="409.6" customHeight="1" s="49">
      <c r="A103" s="35" t="n">
        <v>101</v>
      </c>
      <c r="B103" s="34" t="inlineStr">
        <is>
          <t>จากข้อข้างต้นยา azole จะอยู่ในตำแหน่งใดของระบบนำส่งยา</t>
        </is>
      </c>
      <c r="C103" s="35" t="n"/>
      <c r="D103" s="34" t="inlineStr">
        <is>
          <t>A</t>
        </is>
      </c>
      <c r="E103" s="34" t="inlineStr">
        <is>
          <t>B</t>
        </is>
      </c>
      <c r="F103" s="34" t="inlineStr">
        <is>
          <t>C</t>
        </is>
      </c>
      <c r="G103" s="34" t="inlineStr">
        <is>
          <t>D</t>
        </is>
      </c>
      <c r="H103" s="34" t="inlineStr">
        <is>
          <t>A และ C</t>
        </is>
      </c>
      <c r="I103" s="35" t="n">
        <v>1</v>
      </c>
      <c r="J103" s="34"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35" t="n"/>
      <c r="L103" s="34" t="inlineStr">
        <is>
          <t>Pharmaceutical Technology General</t>
        </is>
      </c>
      <c r="M103" s="35" t="inlineStr">
        <is>
          <t>Product</t>
        </is>
      </c>
      <c r="N103" s="34" t="inlineStr">
        <is>
          <t>ข้อสอบจริง Product ปี 2561 ข้อ 97</t>
        </is>
      </c>
      <c r="O103" s="35" t="inlineStr">
        <is>
          <t>ข้อสอบจริง</t>
        </is>
      </c>
      <c r="P103" s="35" t="inlineStr">
        <is>
          <t>ปี 2561</t>
        </is>
      </c>
    </row>
    <row r="104" ht="409.6" customHeight="1" s="49">
      <c r="A104" s="35" t="n">
        <v>102</v>
      </c>
      <c r="B104" s="34" t="inlineStr">
        <is>
          <t>ข้อใดไม่จำเป็นต้องตรวจสอบใน metronidazole solution for injection</t>
        </is>
      </c>
      <c r="C104" s="35" t="n"/>
      <c r="D104" s="34" t="inlineStr">
        <is>
          <t>Clarity test</t>
        </is>
      </c>
      <c r="E104" s="34" t="inlineStr">
        <is>
          <t>Leaker test</t>
        </is>
      </c>
      <c r="F104" s="34" t="inlineStr">
        <is>
          <t>Sterility test</t>
        </is>
      </c>
      <c r="G104" s="34" t="inlineStr">
        <is>
          <t>Endotoxin test</t>
        </is>
      </c>
      <c r="H104" s="34" t="inlineStr">
        <is>
          <t>Preservative effectiveness</t>
        </is>
      </c>
      <c r="I104" s="35" t="n">
        <v>1</v>
      </c>
      <c r="J104" s="34"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35" t="n"/>
      <c r="L104" s="34" t="inlineStr">
        <is>
          <t>Pharmaceutical Technology General</t>
        </is>
      </c>
      <c r="M104" s="35" t="inlineStr">
        <is>
          <t>Product</t>
        </is>
      </c>
      <c r="N104" s="34" t="inlineStr">
        <is>
          <t>ข้อสอบจริง Product ปี 2561 ข้อ 98</t>
        </is>
      </c>
      <c r="O104" s="35" t="inlineStr">
        <is>
          <t>ข้อสอบจริง</t>
        </is>
      </c>
      <c r="P104" s="35" t="inlineStr">
        <is>
          <t>ปี 2561</t>
        </is>
      </c>
    </row>
    <row r="105" ht="409.6" customHeight="1" s="49">
      <c r="A105" s="35" t="n">
        <v>103</v>
      </c>
      <c r="B105" s="34" t="inlineStr">
        <is>
          <t>ตามระบบ GMP ห้อง mixing room ในการเตรียม cloxacillin sterile injection ข้อใดถูกต้อง</t>
        </is>
      </c>
      <c r="C105" s="35" t="n"/>
      <c r="D105" s="34" t="inlineStr">
        <is>
          <t>มีความชื้นในห้อง 75 % RH</t>
        </is>
      </c>
      <c r="E105" s="34" t="inlineStr">
        <is>
          <t>ระบบลมเป็นแบบ multi-directional place</t>
        </is>
      </c>
      <c r="F105" s="34" t="inlineStr">
        <is>
          <t>ทำความสะอาดเครื่องผสมแบบ clean in place</t>
        </is>
      </c>
      <c r="G105" s="34" t="inlineStr">
        <is>
          <t>ความดันภายในห้องเตรียมยาเท่ากับห้องโถง (corridor)</t>
        </is>
      </c>
      <c r="H105" s="34" t="inlineStr">
        <is>
          <t>ต้องมี HEPA filter ดูดอากาศเอาอนุภาคออกด้วยก่อนปล่อยสู่สิ่งแวดล้อม</t>
        </is>
      </c>
      <c r="I105" s="35" t="n">
        <v>1</v>
      </c>
      <c r="J105" s="34"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35" t="n"/>
      <c r="L105" s="34" t="inlineStr">
        <is>
          <t>Preformulation &amp; Good Manufacturing Practice</t>
        </is>
      </c>
      <c r="M105" s="35" t="inlineStr">
        <is>
          <t>Product</t>
        </is>
      </c>
      <c r="N105" s="34" t="inlineStr">
        <is>
          <t>ข้อสอบจริง Product ปี 2561 ข้อ 99</t>
        </is>
      </c>
      <c r="O105" s="35" t="inlineStr">
        <is>
          <t>ข้อสอบจริง</t>
        </is>
      </c>
      <c r="P105" s="35" t="inlineStr">
        <is>
          <t>ปี 2561</t>
        </is>
      </c>
    </row>
    <row r="106" ht="409.6" customHeight="1" s="49">
      <c r="A106" s="35" t="n">
        <v>104</v>
      </c>
      <c r="B106" s="34" t="inlineStr">
        <is>
          <t>การเคลือบ vitamin B complex มีขั้นตอนอย่างไร</t>
        </is>
      </c>
      <c r="C106" s="35" t="n"/>
      <c r="D106" s="34" t="inlineStr">
        <is>
          <t>Sealing \&gt; subcoating \&gt; smoothing \&gt; color coating \&gt;</t>
        </is>
      </c>
      <c r="E106" s="34" t="inlineStr">
        <is>
          <t>Smoothing \&gt; subcoating \&gt; sealing \&gt; color coating \&gt; polishing</t>
        </is>
      </c>
      <c r="F106" s="34" t="inlineStr">
        <is>
          <t>Subcoating \&gt; sealing \&gt; smoothing \&gt; color coating \&gt; polishing</t>
        </is>
      </c>
      <c r="G106" s="34" t="inlineStr">
        <is>
          <t>Subcoating \&gt; smoothing \&gt; color coating \&gt; polishing \&gt; printing</t>
        </is>
      </c>
      <c r="H106" s="34" t="inlineStr">
        <is>
          <t>Sealing \&gt; subcoating \&gt; color coating \&gt; polishing \&gt; smoothing</t>
        </is>
      </c>
      <c r="I106" s="35" t="n">
        <v>1</v>
      </c>
      <c r="J106" s="34"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35" t="n"/>
      <c r="L106" s="34" t="inlineStr">
        <is>
          <t>Pharmaceutical Technology General</t>
        </is>
      </c>
      <c r="M106" s="35" t="inlineStr">
        <is>
          <t>Product</t>
        </is>
      </c>
      <c r="N106" s="34" t="inlineStr">
        <is>
          <t>ข้อสอบจริง Product ปี 2561 ข้อ 100</t>
        </is>
      </c>
      <c r="O106" s="35" t="inlineStr">
        <is>
          <t>ข้อสอบจริง</t>
        </is>
      </c>
      <c r="P106" s="35" t="inlineStr">
        <is>
          <t>ปี 2561</t>
        </is>
      </c>
    </row>
    <row r="107" ht="409.6" customHeight="1" s="49">
      <c r="A107" s="35" t="n">
        <v>105</v>
      </c>
      <c r="B107" s="34" t="inlineStr">
        <is>
          <t>หากต้องการให้ ASA ออกฤทธิ์ที่ลำไส้เล็กควรต้องใช้สารเคลือบฟิล์มตัวใด</t>
        </is>
      </c>
      <c r="C107" s="35" t="n"/>
      <c r="D107" s="34" t="inlineStr">
        <is>
          <t>Pectin</t>
        </is>
      </c>
      <c r="E107" s="34" t="inlineStr">
        <is>
          <t>Chitosan</t>
        </is>
      </c>
      <c r="F107" s="34" t="inlineStr">
        <is>
          <t>HPMC</t>
        </is>
      </c>
      <c r="G107" s="34" t="inlineStr">
        <is>
          <t>Polyvinylpyrrolidone K90</t>
        </is>
      </c>
      <c r="H107" s="34" t="inlineStr">
        <is>
          <t>Cellulose acetate phthalate</t>
        </is>
      </c>
      <c r="I107" s="35" t="n">
        <v>1</v>
      </c>
      <c r="J107" s="34"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35" t="n"/>
      <c r="L107" s="34" t="inlineStr">
        <is>
          <t>Pharmaceutical Technology General</t>
        </is>
      </c>
      <c r="M107" s="35" t="inlineStr">
        <is>
          <t>Product</t>
        </is>
      </c>
      <c r="N107" s="34" t="inlineStr">
        <is>
          <t>ข้อสอบจริง Product ปี 2561 ข้อ 101</t>
        </is>
      </c>
      <c r="O107" s="35" t="inlineStr">
        <is>
          <t>ข้อสอบจริง</t>
        </is>
      </c>
      <c r="P107" s="35" t="inlineStr">
        <is>
          <t>ปี 2561</t>
        </is>
      </c>
    </row>
    <row r="108" ht="409.6" customHeight="1" s="49">
      <c r="A108" s="35" t="n">
        <v>106</v>
      </c>
      <c r="B108" s="34"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35" t="n"/>
      <c r="D108" s="34" t="inlineStr">
        <is>
          <t>ทันทีที่เตรียมเสร็จ</t>
        </is>
      </c>
      <c r="E108" s="34" t="inlineStr">
        <is>
          <t>ภายใน 24 ชั่วโมง</t>
        </is>
      </c>
      <c r="F108" s="34" t="inlineStr">
        <is>
          <t>ภายใน 3 วัน</t>
        </is>
      </c>
      <c r="G108" s="34" t="inlineStr">
        <is>
          <t>ภายใน 7 วัน</t>
        </is>
      </c>
      <c r="H108" s="34" t="inlineStr">
        <is>
          <t>ภายใน 14 วัน</t>
        </is>
      </c>
      <c r="I108" s="35" t="n">
        <v>1</v>
      </c>
      <c r="J108" s="34"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35" t="n"/>
      <c r="L108" s="34" t="inlineStr">
        <is>
          <t>Pharmaceutical Technology General</t>
        </is>
      </c>
      <c r="M108" s="35" t="inlineStr">
        <is>
          <t>Product</t>
        </is>
      </c>
      <c r="N108" s="34" t="inlineStr">
        <is>
          <t>ข้อสอบจริง Product ปี 2561 ข้อ 105</t>
        </is>
      </c>
      <c r="O108" s="35" t="inlineStr">
        <is>
          <t>ข้อสอบจริง</t>
        </is>
      </c>
      <c r="P108" s="35" t="inlineStr">
        <is>
          <t>ปี 2561</t>
        </is>
      </c>
    </row>
    <row r="109" ht="409.6" customHeight="1" s="49">
      <c r="A109" s="35" t="n">
        <v>107</v>
      </c>
      <c r="B109" s="34" t="inlineStr">
        <is>
          <t>ตำรับ prednisolone ประกอบด้วย 1-octadecanol, polysorbate 80, poly ethylene glycol, isopropyl myristate, sodium sulfite สารใดในตำรับทำหน้าที่ในการเป็น wetting agent</t>
        </is>
      </c>
      <c r="C109" s="35" t="n"/>
      <c r="D109" s="34" t="inlineStr">
        <is>
          <t>Sodium sulfite</t>
        </is>
      </c>
      <c r="E109" s="34" t="inlineStr">
        <is>
          <t>1-octadecanol</t>
        </is>
      </c>
      <c r="F109" s="34" t="inlineStr">
        <is>
          <t>Polysorbate 80</t>
        </is>
      </c>
      <c r="G109" s="34" t="inlineStr">
        <is>
          <t>Polyethylene glycol</t>
        </is>
      </c>
      <c r="H109" s="34" t="inlineStr">
        <is>
          <t>Isopropyl myristate ## ## ##</t>
        </is>
      </c>
      <c r="I109" s="35" t="n">
        <v>1</v>
      </c>
      <c r="J109" s="34"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35" t="n"/>
      <c r="L109" s="34" t="inlineStr">
        <is>
          <t>Preformulation &amp; Good Manufacturing Practice</t>
        </is>
      </c>
      <c r="M109" s="35" t="inlineStr">
        <is>
          <t>Product</t>
        </is>
      </c>
      <c r="N109" s="34" t="inlineStr">
        <is>
          <t>ข้อสอบจริง Product ปี 2561 ข้อ 113</t>
        </is>
      </c>
      <c r="O109" s="35" t="inlineStr">
        <is>
          <t>ข้อสอบจริง</t>
        </is>
      </c>
      <c r="P109" s="35" t="inlineStr">
        <is>
          <t>ปี 2561</t>
        </is>
      </c>
    </row>
    <row r="110" ht="409.6" customHeight="1" s="49">
      <c r="A110" s="35" t="n">
        <v>108</v>
      </c>
      <c r="B110" s="34" t="inlineStr">
        <is>
          <t>สารที่เป็น propellant ใช้ใน MDI seretide evohaler คือ</t>
        </is>
      </c>
      <c r="C110" s="35" t="n"/>
      <c r="D110" s="34" t="inlineStr">
        <is>
          <t>Nitrogen</t>
        </is>
      </c>
      <c r="E110" s="34" t="inlineStr">
        <is>
          <t>Hydrocabon</t>
        </is>
      </c>
      <c r="F110" s="34" t="inlineStr">
        <is>
          <t>Cabondioxide</t>
        </is>
      </c>
      <c r="G110" s="34" t="inlineStr">
        <is>
          <t>CFCs</t>
        </is>
      </c>
      <c r="H110" s="34" t="inlineStr">
        <is>
          <t>HFA</t>
        </is>
      </c>
      <c r="I110" s="35" t="n">
        <v>1</v>
      </c>
      <c r="J110" s="34"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35" t="n"/>
      <c r="L110" s="34" t="inlineStr">
        <is>
          <t>Pharmaceutical Technology General</t>
        </is>
      </c>
      <c r="M110" s="35" t="inlineStr">
        <is>
          <t>Product</t>
        </is>
      </c>
      <c r="N110" s="34" t="inlineStr">
        <is>
          <t>ข้อสอบจริง Product ปี 2559 ข้อ 1</t>
        </is>
      </c>
      <c r="O110" s="35" t="inlineStr">
        <is>
          <t>ข้อสอบจริง</t>
        </is>
      </c>
      <c r="P110" s="35" t="inlineStr">
        <is>
          <t>ปี 2559</t>
        </is>
      </c>
    </row>
    <row r="111" ht="409.6" customHeight="1" s="49">
      <c r="A111" s="35" t="n">
        <v>109</v>
      </c>
      <c r="B111" s="34" t="inlineStr">
        <is>
          <t>การบรรจุ insulin; ห้องที่ควรบรรจุควรมีความสะอาดตาม GMP grade ใด</t>
        </is>
      </c>
      <c r="C111" s="35" t="n"/>
      <c r="D111" s="34" t="inlineStr">
        <is>
          <t>A</t>
        </is>
      </c>
      <c r="E111" s="34" t="inlineStr">
        <is>
          <t>B</t>
        </is>
      </c>
      <c r="F111" s="34" t="inlineStr">
        <is>
          <t>C</t>
        </is>
      </c>
      <c r="G111" s="34" t="inlineStr">
        <is>
          <t>D</t>
        </is>
      </c>
      <c r="H111" s="34" t="inlineStr">
        <is>
          <t>E</t>
        </is>
      </c>
      <c r="I111" s="35" t="n">
        <v>1</v>
      </c>
      <c r="J111" s="34"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35" t="n"/>
      <c r="L111" s="34" t="inlineStr">
        <is>
          <t>Preformulation &amp; Good Manufacturing Practice</t>
        </is>
      </c>
      <c r="M111" s="35" t="inlineStr">
        <is>
          <t>Product</t>
        </is>
      </c>
      <c r="N111" s="34" t="inlineStr">
        <is>
          <t>ข้อสอบจริง Product ปี 2559 ข้อ 4</t>
        </is>
      </c>
      <c r="O111" s="35" t="inlineStr">
        <is>
          <t>ข้อสอบจริง</t>
        </is>
      </c>
      <c r="P111" s="35" t="inlineStr">
        <is>
          <t>ปี 2559</t>
        </is>
      </c>
    </row>
    <row r="112" ht="409.6" customHeight="1" s="49">
      <c r="A112" s="35" t="n">
        <v>110</v>
      </c>
      <c r="B112" s="34" t="inlineStr">
        <is>
          <t>Nicotine patch มีการปลดปล่อยแบบใด</t>
        </is>
      </c>
      <c r="C112" s="35" t="n"/>
      <c r="D112" s="34" t="inlineStr">
        <is>
          <t>Zero order</t>
        </is>
      </c>
      <c r="E112" s="34" t="inlineStr">
        <is>
          <t>First order</t>
        </is>
      </c>
      <c r="F112" s="34" t="inlineStr">
        <is>
          <t>Pseudofirst order</t>
        </is>
      </c>
      <c r="G112" s="34" t="n"/>
      <c r="H112" s="34" t="n"/>
      <c r="I112" s="35" t="n">
        <v>1</v>
      </c>
      <c r="J112" s="34"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35" t="n"/>
      <c r="L112" s="34" t="inlineStr">
        <is>
          <t>Pharmaceutical Technology General</t>
        </is>
      </c>
      <c r="M112" s="35" t="inlineStr">
        <is>
          <t>Product</t>
        </is>
      </c>
      <c r="N112" s="34" t="inlineStr">
        <is>
          <t>ข้อสอบจริง Product ปี 2559 ข้อ 8</t>
        </is>
      </c>
      <c r="O112" s="35" t="inlineStr">
        <is>
          <t>ข้อสอบจริง</t>
        </is>
      </c>
      <c r="P112" s="35" t="inlineStr">
        <is>
          <t>ปี 2559</t>
        </is>
      </c>
    </row>
    <row r="113" ht="409.6" customHeight="1" s="49">
      <c r="A113" s="35" t="n">
        <v>111</v>
      </c>
      <c r="B113" s="34" t="inlineStr">
        <is>
          <t>วัคซีน OPV ต้องเก็บที่ไหน</t>
        </is>
      </c>
      <c r="C113" s="35" t="n"/>
      <c r="D113" s="34" t="inlineStr">
        <is>
          <t>Freeze</t>
        </is>
      </c>
      <c r="E113" s="34" t="inlineStr">
        <is>
          <t>Room temp</t>
        </is>
      </c>
      <c r="F113" s="34" t="inlineStr">
        <is>
          <t>Refrigerator</t>
        </is>
      </c>
      <c r="G113" s="34" t="n"/>
      <c r="H113" s="34" t="n"/>
      <c r="I113" s="35" t="n">
        <v>1</v>
      </c>
      <c r="J113" s="34"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35" t="n"/>
      <c r="L113" s="34" t="inlineStr">
        <is>
          <t>Pharmaceutical Technology General</t>
        </is>
      </c>
      <c r="M113" s="35" t="inlineStr">
        <is>
          <t>Product</t>
        </is>
      </c>
      <c r="N113" s="34" t="inlineStr">
        <is>
          <t>ข้อสอบจริง Product ปี 2559 ข้อ 10</t>
        </is>
      </c>
      <c r="O113" s="35" t="inlineStr">
        <is>
          <t>ข้อสอบจริง</t>
        </is>
      </c>
      <c r="P113" s="35" t="inlineStr">
        <is>
          <t>ปี 2559</t>
        </is>
      </c>
    </row>
    <row r="114" ht="409.6" customHeight="1" s="49">
      <c r="A114" s="35" t="n">
        <v>112</v>
      </c>
      <c r="B114" s="34" t="inlineStr">
        <is>
          <t>ข้อใดถูกเกี่ยวกับยาเตรียมเคมีบำบัด</t>
        </is>
      </c>
      <c r="C114" s="35" t="n"/>
      <c r="D114" s="34" t="inlineStr">
        <is>
          <t>ห้องเตรียมควรเป็น positive pressure</t>
        </is>
      </c>
      <c r="E114" s="34" t="inlineStr">
        <is>
          <t>ลมเป่าควรเป็นแนว vertical</t>
        </is>
      </c>
      <c r="F114" s="34" t="n"/>
      <c r="G114" s="34" t="n"/>
      <c r="H114" s="34" t="n"/>
      <c r="I114" s="35" t="n">
        <v>1</v>
      </c>
      <c r="J114" s="34"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35" t="n"/>
      <c r="L114" s="34" t="inlineStr">
        <is>
          <t>Pharmaceutical Technology General</t>
        </is>
      </c>
      <c r="M114" s="35" t="inlineStr">
        <is>
          <t>Product</t>
        </is>
      </c>
      <c r="N114" s="34" t="inlineStr">
        <is>
          <t>ข้อสอบจริง Product ปี 2559 ข้อ 14</t>
        </is>
      </c>
      <c r="O114" s="35" t="inlineStr">
        <is>
          <t>ข้อสอบจริง</t>
        </is>
      </c>
      <c r="P114" s="35" t="inlineStr">
        <is>
          <t>ปี 2559</t>
        </is>
      </c>
    </row>
    <row r="115" ht="409.6" customHeight="1" s="49">
      <c r="A115" s="35" t="n">
        <v>113</v>
      </c>
      <c r="B115" s="34" t="inlineStr">
        <is>
          <t>สารที่เป็น propellant ใช้ใน Seretide evohaler คือ</t>
        </is>
      </c>
      <c r="C115" s="35" t="n"/>
      <c r="D115" s="34" t="inlineStr">
        <is>
          <t>Nitrogen</t>
        </is>
      </c>
      <c r="E115" s="34" t="inlineStr">
        <is>
          <t>Hydrocarbon</t>
        </is>
      </c>
      <c r="F115" s="34" t="inlineStr">
        <is>
          <t>Carbondioxide</t>
        </is>
      </c>
      <c r="G115" s="34" t="inlineStr">
        <is>
          <t>Chlorofluorocarbon</t>
        </is>
      </c>
      <c r="H115" s="34" t="inlineStr">
        <is>
          <t>HFA 134a</t>
        </is>
      </c>
      <c r="I115" s="35" t="n">
        <v>1</v>
      </c>
      <c r="J115" s="34"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35" t="n"/>
      <c r="L115" s="34" t="inlineStr">
        <is>
          <t>Pharmaceutical Technology General</t>
        </is>
      </c>
      <c r="M115" s="35" t="inlineStr">
        <is>
          <t>Product</t>
        </is>
      </c>
      <c r="N115" s="34" t="inlineStr">
        <is>
          <t>ข้อสอบจริง Product ปี 2559 ข้อ 2</t>
        </is>
      </c>
      <c r="O115" s="35" t="inlineStr">
        <is>
          <t>ข้อสอบจริง</t>
        </is>
      </c>
      <c r="P115" s="35" t="inlineStr">
        <is>
          <t>ปี 2559</t>
        </is>
      </c>
    </row>
    <row r="116" ht="409.6" customHeight="1" s="49">
      <c r="A116" s="35" t="n">
        <v>114</v>
      </c>
      <c r="B116" s="34" t="inlineStr">
        <is>
          <t>จากข้อมูล ข้อใดถูกต้อง</t>
        </is>
      </c>
      <c r="C116" s="35" t="n"/>
      <c r="D116" s="34" t="inlineStr">
        <is>
          <t>ผ่านเพราะ ไม่มีเม็ดใดที่ไม่ผ่านการทดสอบ</t>
        </is>
      </c>
      <c r="E116" s="34" t="inlineStr">
        <is>
          <t>ไม่ผ่านต้องทดสอบซ้ำอีก 6 เม็ด</t>
        </is>
      </c>
      <c r="F116" s="34" t="inlineStr">
        <is>
          <t>ไม่ผ่านต้องทดสอบซ้ำอีก 12 เม็ด</t>
        </is>
      </c>
      <c r="G116" s="34" t="inlineStr">
        <is>
          <t>ไม่ผ่านต้องทดสอบซ้ำอีก 24 เม็ด</t>
        </is>
      </c>
      <c r="H116" s="34" t="inlineStr">
        <is>
          <t>ไม่ผ่าน เพราะ มีเม็ดยาที่ไม่ผ่านการทดสอบ</t>
        </is>
      </c>
      <c r="I116" s="35" t="n">
        <v>1</v>
      </c>
      <c r="J116" s="34"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35" t="n"/>
      <c r="L116" s="34" t="inlineStr">
        <is>
          <t>Pharmaceutical Technology General</t>
        </is>
      </c>
      <c r="M116" s="35" t="inlineStr">
        <is>
          <t>Product</t>
        </is>
      </c>
      <c r="N116" s="34" t="inlineStr">
        <is>
          <t>ข้อสอบจริง Product ปี 2559 ข้อ 1</t>
        </is>
      </c>
      <c r="O116" s="35" t="inlineStr">
        <is>
          <t>ข้อสอบจริง</t>
        </is>
      </c>
      <c r="P116" s="35" t="inlineStr">
        <is>
          <t>ปี 2559</t>
        </is>
      </c>
    </row>
    <row r="117" ht="409.6" customHeight="1" s="49">
      <c r="A117" s="35" t="n">
        <v>115</v>
      </c>
      <c r="B117" s="34" t="inlineStr">
        <is>
          <t>ผู้ป่วยจำเป็นจะต้องเปลี่ยน Theophylline เป็น Aminophylline จะต้องใช้ Aminophylline เท่าไหร่ ข้อมูลเพิ่มเติม 		- Theophylline: S = 1 - Aminophylline: S = 0.8</t>
        </is>
      </c>
      <c r="C117" s="35" t="n"/>
      <c r="D117" s="34" t="inlineStr">
        <is>
          <t>200 mg</t>
        </is>
      </c>
      <c r="E117" s="34" t="inlineStr">
        <is>
          <t>320 mg</t>
        </is>
      </c>
      <c r="F117" s="34" t="inlineStr">
        <is>
          <t>400 mg</t>
        </is>
      </c>
      <c r="G117" s="34" t="inlineStr">
        <is>
          <t>450 mg</t>
        </is>
      </c>
      <c r="H117" s="34" t="inlineStr">
        <is>
          <t>500 mg</t>
        </is>
      </c>
      <c r="I117" s="35" t="n">
        <v>1</v>
      </c>
      <c r="J117" s="34"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35" t="n"/>
      <c r="L117" s="34" t="inlineStr">
        <is>
          <t>Pharmaceutical Technology General</t>
        </is>
      </c>
      <c r="M117" s="35" t="inlineStr">
        <is>
          <t>Product</t>
        </is>
      </c>
      <c r="N117" s="34" t="inlineStr">
        <is>
          <t>ข้อสอบจริง Product ปี 2559 ข้อ 9</t>
        </is>
      </c>
      <c r="O117" s="35" t="inlineStr">
        <is>
          <t>ข้อสอบจริง</t>
        </is>
      </c>
      <c r="P117" s="35" t="inlineStr">
        <is>
          <t>ปี 2559</t>
        </is>
      </c>
    </row>
    <row r="118" ht="409.6" customHeight="1" s="49">
      <c r="A118" s="35" t="n">
        <v>116</v>
      </c>
      <c r="B118" s="34" t="inlineStr">
        <is>
          <t>ข้อใดถูกเกี่ยวกับ ibuprofen เคลือบ film</t>
        </is>
      </c>
      <c r="C118" s="35" t="n"/>
      <c r="D118" s="34" t="inlineStr">
        <is>
          <t>ลบรอยขรุขระของเม็ดยาในขั้นตอน sealing ทำให้ยาเรียบ</t>
        </is>
      </c>
      <c r="E118" s="34" t="inlineStr">
        <is>
          <t>กระบวนการที่ทำให้เม็ดยาหนักขึ้นถึง 40% คือขั้นตอน subcoating</t>
        </is>
      </c>
      <c r="F118" s="34" t="inlineStr">
        <is>
          <t>เลือกใช้สี dye เพื่อป้องกันการเกิด color migration</t>
        </is>
      </c>
      <c r="G118" s="34" t="inlineStr">
        <is>
          <t>ยังคงสามารถเห็นพริ้นท์บนเม็ดยาและรอยบาก</t>
        </is>
      </c>
      <c r="H118" s="34" t="n"/>
      <c r="I118" s="35" t="n">
        <v>1</v>
      </c>
      <c r="J118" s="34"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35" t="n"/>
      <c r="L118" s="34" t="inlineStr">
        <is>
          <t>Pharmaceutical Technology General</t>
        </is>
      </c>
      <c r="M118" s="35" t="inlineStr">
        <is>
          <t>Product</t>
        </is>
      </c>
      <c r="N118" s="34" t="inlineStr">
        <is>
          <t>ข้อสอบจริง Product ปี 2559 ข้อ 11</t>
        </is>
      </c>
      <c r="O118" s="35" t="inlineStr">
        <is>
          <t>ข้อสอบจริง</t>
        </is>
      </c>
      <c r="P118" s="35" t="inlineStr">
        <is>
          <t>ปี 2559</t>
        </is>
      </c>
    </row>
    <row r="119" ht="409.6" customHeight="1" s="49">
      <c r="A119" s="35" t="n">
        <v>117</v>
      </c>
      <c r="B119" s="34" t="inlineStr">
        <is>
          <t>อุปกรณ์ข้อใดนิยมใช้เคลือบฟิล์มทั้งในอุตสาหกรรมและห้องทดลอง</t>
        </is>
      </c>
      <c r="C119" s="35" t="n"/>
      <c r="D119" s="34" t="inlineStr">
        <is>
          <t>Accela-Cota</t>
        </is>
      </c>
      <c r="E119" s="34" t="inlineStr">
        <is>
          <t>Driacoater</t>
        </is>
      </c>
      <c r="F119" s="34" t="inlineStr">
        <is>
          <t>Hi coater</t>
        </is>
      </c>
      <c r="G119" s="34" t="inlineStr">
        <is>
          <t>Glatter coater</t>
        </is>
      </c>
      <c r="H119" s="34" t="inlineStr">
        <is>
          <t>conventional pan</t>
        </is>
      </c>
      <c r="I119" s="35" t="n">
        <v>1</v>
      </c>
      <c r="J119" s="34"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35" t="n"/>
      <c r="L119" s="34" t="inlineStr">
        <is>
          <t>Pharmaceutical Technology General</t>
        </is>
      </c>
      <c r="M119" s="35" t="inlineStr">
        <is>
          <t>Product</t>
        </is>
      </c>
      <c r="N119" s="34" t="inlineStr">
        <is>
          <t>ข้อสอบจริง Product ปี 2559 ข้อ 12</t>
        </is>
      </c>
      <c r="O119" s="35" t="inlineStr">
        <is>
          <t>ข้อสอบจริง</t>
        </is>
      </c>
      <c r="P119" s="35" t="inlineStr">
        <is>
          <t>ปี 2559</t>
        </is>
      </c>
    </row>
    <row r="120" ht="409.6" customHeight="1" s="49">
      <c r="A120" s="35" t="n">
        <v>118</v>
      </c>
      <c r="B120" s="34"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35" t="n"/>
      <c r="D120" s="34" t="inlineStr">
        <is>
          <t>3 เดือน</t>
        </is>
      </c>
      <c r="E120" s="34" t="inlineStr">
        <is>
          <t>6 เดือน</t>
        </is>
      </c>
      <c r="F120" s="34" t="inlineStr">
        <is>
          <t>12 เดือน</t>
        </is>
      </c>
      <c r="G120" s="34" t="inlineStr">
        <is>
          <t>18 เดือน</t>
        </is>
      </c>
      <c r="H120" s="34" t="inlineStr">
        <is>
          <t>24 เดือน</t>
        </is>
      </c>
      <c r="I120" s="35" t="n">
        <v>1</v>
      </c>
      <c r="J120" s="34"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35" t="n"/>
      <c r="L120" s="34" t="inlineStr">
        <is>
          <t>Pharmaceutical Technology General</t>
        </is>
      </c>
      <c r="M120" s="35" t="inlineStr">
        <is>
          <t>Product</t>
        </is>
      </c>
      <c r="N120" s="34" t="inlineStr">
        <is>
          <t>ข้อสอบจริง Product ปี 2558 ข้อ 2</t>
        </is>
      </c>
      <c r="O120" s="35" t="inlineStr">
        <is>
          <t>ข้อสอบจริง</t>
        </is>
      </c>
      <c r="P120" s="35" t="inlineStr">
        <is>
          <t>ปี 2558</t>
        </is>
      </c>
    </row>
    <row r="121" ht="409.6" customHeight="1" s="49">
      <c r="A121" s="35" t="n">
        <v>119</v>
      </c>
      <c r="B121" s="34"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35" t="n"/>
      <c r="D121" s="34" t="inlineStr">
        <is>
          <t>\&gt; 10 micron</t>
        </is>
      </c>
      <c r="E121" s="34" t="inlineStr">
        <is>
          <t>5 - 10 micron</t>
        </is>
      </c>
      <c r="F121" s="34" t="inlineStr">
        <is>
          <t>1 - 5 micron</t>
        </is>
      </c>
      <c r="G121" s="34" t="inlineStr">
        <is>
          <t>0.1 - 1 micron</t>
        </is>
      </c>
      <c r="H121" s="34" t="inlineStr">
        <is>
          <t>0.1 - 0.5 micron</t>
        </is>
      </c>
      <c r="I121" s="35" t="n">
        <v>1</v>
      </c>
      <c r="J121" s="34"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35" t="n"/>
      <c r="L121" s="34" t="inlineStr">
        <is>
          <t>Pharmaceutical Technology General</t>
        </is>
      </c>
      <c r="M121" s="35" t="inlineStr">
        <is>
          <t>Product</t>
        </is>
      </c>
      <c r="N121" s="34" t="inlineStr">
        <is>
          <t>ข้อสอบจริง Product ปี 2558 ข้อ 7</t>
        </is>
      </c>
      <c r="O121" s="35" t="inlineStr">
        <is>
          <t>ข้อสอบจริง</t>
        </is>
      </c>
      <c r="P121" s="35" t="inlineStr">
        <is>
          <t>ปี 2558</t>
        </is>
      </c>
    </row>
    <row r="122" ht="409.6" customHeight="1" s="49">
      <c r="A122" s="35" t="n">
        <v>120</v>
      </c>
      <c r="B122" s="34" t="inlineStr">
        <is>
          <t>ข้อใดกล่าว ไม่ถูกต้อง เกี่ยวกับการผลิตวัคซีนตามหลักเกณฑ์และวิธีการที่ดีในการผลิตยา (GMP)?</t>
        </is>
      </c>
      <c r="C122" s="35" t="n"/>
      <c r="D122" s="34" t="inlineStr">
        <is>
          <t>ต้องแยกอาคารผลิตวัคซีนออกจากผลิตภัณฑ์ Non-sterile</t>
        </is>
      </c>
      <c r="E122" s="34" t="inlineStr">
        <is>
          <t>ต้องแยกอาคารผลิตวัคซีนออกจากผลิตภัณฑ์ Sterile ทั่วไป</t>
        </is>
      </c>
      <c r="F122" s="34" t="inlineStr">
        <is>
          <t>ต้องแยกอาคารผลิตวัคซีนให้อยู่ห่างจากแหล่งชุมชนอย่างน้อย 50 เมตร</t>
        </is>
      </c>
      <c r="G122" s="34" t="inlineStr">
        <is>
          <t>พนักงานผู้ปฏิบัติงานต้องสวมใส่ชุดที่ปราศจากขุย (Lint-free suit)</t>
        </is>
      </c>
      <c r="H122" s="34" t="inlineStr">
        <is>
          <t>พนักงานผู้ปฏิบัติงานห้ามแต่งหน้าหรือใช้เครื่องสำอางเข้าพื้นที่ผลิต</t>
        </is>
      </c>
      <c r="I122" s="35" t="n">
        <v>1</v>
      </c>
      <c r="J122" s="34"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35" t="n"/>
      <c r="L122" s="34" t="inlineStr">
        <is>
          <t>Preformulation &amp; Good Manufacturing Practice</t>
        </is>
      </c>
      <c r="M122" s="35" t="inlineStr">
        <is>
          <t>Product</t>
        </is>
      </c>
      <c r="N122" s="34" t="inlineStr">
        <is>
          <t>ข้อสอบจริง Product ปี 2558 ข้อ 11</t>
        </is>
      </c>
      <c r="O122" s="35" t="inlineStr">
        <is>
          <t>ข้อสอบจริง</t>
        </is>
      </c>
      <c r="P122" s="35" t="inlineStr">
        <is>
          <t>ปี 2558</t>
        </is>
      </c>
    </row>
    <row r="123" ht="409.6" customHeight="1" s="49">
      <c r="A123" s="35" t="n">
        <v>121</v>
      </c>
      <c r="B123" s="34"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35" t="n"/>
      <c r="D123" s="34" t="inlineStr">
        <is>
          <t>Sustained release system</t>
        </is>
      </c>
      <c r="E123" s="34" t="inlineStr">
        <is>
          <t>Osmotic release system</t>
        </is>
      </c>
      <c r="F123" s="34" t="inlineStr">
        <is>
          <t>Immediate release system</t>
        </is>
      </c>
      <c r="G123" s="34" t="inlineStr">
        <is>
          <t>Pulsatile release system</t>
        </is>
      </c>
      <c r="H123" s="34" t="inlineStr">
        <is>
          <t>Target delivery system</t>
        </is>
      </c>
      <c r="I123" s="35" t="n">
        <v>1</v>
      </c>
      <c r="J123" s="34"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35" t="n"/>
      <c r="L123" s="34" t="inlineStr">
        <is>
          <t>Pharmaceutical Technology General</t>
        </is>
      </c>
      <c r="M123" s="35" t="inlineStr">
        <is>
          <t>Product</t>
        </is>
      </c>
      <c r="N123" s="34" t="inlineStr">
        <is>
          <t>ข้อสอบจริง Product ปี 2558 ข้อ 20</t>
        </is>
      </c>
      <c r="O123" s="35" t="inlineStr">
        <is>
          <t>ข้อสอบจริง</t>
        </is>
      </c>
      <c r="P123" s="35" t="inlineStr">
        <is>
          <t>ปี 2558</t>
        </is>
      </c>
    </row>
    <row r="124" ht="409.6" customHeight="1" s="49">
      <c r="A124" s="35" t="n">
        <v>122</v>
      </c>
      <c r="B124" s="34"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35" t="n"/>
      <c r="D124" s="34" t="inlineStr">
        <is>
          <t>Tween:Span = 7.3 : 3</t>
        </is>
      </c>
      <c r="E124" s="34" t="inlineStr">
        <is>
          <t>Tween:Span = 3 : 7.3</t>
        </is>
      </c>
      <c r="F124" s="34" t="inlineStr">
        <is>
          <t>Tween:Span = 10.9 : 4.7</t>
        </is>
      </c>
      <c r="G124" s="34" t="inlineStr">
        <is>
          <t>Tween:Span = 4.7 : 10.9</t>
        </is>
      </c>
      <c r="H124" s="34" t="inlineStr">
        <is>
          <t>Tween:Span = 7.3 : 4.7</t>
        </is>
      </c>
      <c r="I124" s="35" t="n">
        <v>1</v>
      </c>
      <c r="J124" s="34"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35" t="n"/>
      <c r="L124" s="34" t="inlineStr">
        <is>
          <t>Pharmaceutical Technology General</t>
        </is>
      </c>
      <c r="M124" s="35" t="inlineStr">
        <is>
          <t>Product</t>
        </is>
      </c>
      <c r="N124" s="34" t="inlineStr">
        <is>
          <t>ข้อสอบจริง Product ปี 2558 ข้อ 22</t>
        </is>
      </c>
      <c r="O124" s="35" t="inlineStr">
        <is>
          <t>ข้อสอบจริง</t>
        </is>
      </c>
      <c r="P124" s="35" t="inlineStr">
        <is>
          <t>ปี 2558</t>
        </is>
      </c>
    </row>
    <row r="125" ht="409.6" customHeight="1" s="49">
      <c r="A125" s="35" t="n">
        <v>123</v>
      </c>
      <c r="B125" s="34" t="inlineStr">
        <is>
          <t>ข้อใดกล่าว ไม่ถูกต้อง เกี่ยวกับมาตรการการดำเนินงานเรียกคืนผลิตภัณฑ์ยา (Product Recall) ตามหลักเกณฑ์มาตรฐาน GMP?</t>
        </is>
      </c>
      <c r="C125" s="35" t="inlineStr">
        <is>
          <t>[แนบรูป: ข้อสอบ Product ปี 2558 รหัสรูปภาพ image119]</t>
        </is>
      </c>
      <c r="D125" s="34" t="inlineStr">
        <is>
          <t>ระดับยาเพิ่มขึ้นเป็นขั้นบันไดชันขึ้นเรื่อยๆ ตลอดสัปดาห์ที่ 1 ถึง 3 และลดลงเฉียบพลันในสัปดาห์ที่ 4</t>
        </is>
      </c>
      <c r="E125" s="34" t="inlineStr">
        <is>
          <t>ระดับยาคงที่อยู่เหนือน้อยกว่าระดับรักษาเล็กน้อย และสะสมเพิ่มขึ้นอย่างรวดเร็วในสัปดาห์เว้นยา</t>
        </is>
      </c>
      <c r="F125" s="34"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34" t="inlineStr">
        <is>
          <t>ระดับยามีการขึ้นและลงเป็นฟันปลาขนาดใหญ่ในแต่ละสัปดาห์เนื่องจากการเปลี่ยนแผ่นใหม่กระตุ้นระดับยาทันที</t>
        </is>
      </c>
      <c r="H125" s="34" t="inlineStr">
        <is>
          <t>ระดับยาอยู่ในเกณฑ์สม่ำเสมอเท่ากันตลอดทั้ง 4 สัปดาห์โดยไม่มีการลดระดับลงเลย</t>
        </is>
      </c>
      <c r="I125" s="35" t="n">
        <v>1</v>
      </c>
      <c r="J125" s="34"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35" t="n"/>
      <c r="L125" s="34" t="inlineStr">
        <is>
          <t>Preformulation &amp; Good Manufacturing Practice</t>
        </is>
      </c>
      <c r="M125" s="35" t="inlineStr">
        <is>
          <t>Product</t>
        </is>
      </c>
      <c r="N125" s="34" t="inlineStr">
        <is>
          <t>ข้อสอบจริง Product ปี 2558 ข้อ 36</t>
        </is>
      </c>
      <c r="O125" s="35" t="inlineStr">
        <is>
          <t>ข้อสอบจริง</t>
        </is>
      </c>
      <c r="P125" s="35" t="inlineStr">
        <is>
          <t>ปี 2558</t>
        </is>
      </c>
    </row>
    <row r="126" ht="13.2" customHeight="1" s="49">
      <c r="A126" t="n">
        <v>124</v>
      </c>
      <c r="B126" t="inlineStr">
        <is>
          <t>จากตำรับข้อ 9 วิตามินอี ทำหน้าที่อะไรในตำรับ</t>
        </is>
      </c>
      <c r="D126" t="inlineStr">
        <is>
          <t>. Emulsifier</t>
        </is>
      </c>
      <c r="E126" t="inlineStr">
        <is>
          <t>Emollient</t>
        </is>
      </c>
      <c r="F126" t="inlineStr">
        <is>
          <t>Suspending agent</t>
        </is>
      </c>
      <c r="G126" t="inlineStr">
        <is>
          <t>Thickening agent</t>
        </is>
      </c>
      <c r="H126" t="inlineStr">
        <is>
          <t>Anti-oxidant ตอบ e ระบบ: โรคติดต่อทางเพศสัมพันธุ์ ประวัติแพ้ยา ampicillin โดยมีผื่นคัน ไม่มีหายใจติดขัด</t>
        </is>
      </c>
      <c r="I126" t="inlineStr">
        <is>
          <t>1</t>
        </is>
      </c>
      <c r="J126"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6" t="inlineStr">
        <is>
          <t>Hypertension</t>
        </is>
      </c>
      <c r="M126" t="inlineStr">
        <is>
          <t>Clinic</t>
        </is>
      </c>
      <c r="N126" t="inlineStr">
        <is>
          <t>ข้อ 10 (PLE_CC1_2533.md)</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35"/>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49">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49">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49">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49">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49">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49">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49">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49">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49">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49">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49">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49">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49">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ht="409.6" customHeight="1" s="49">
      <c r="A17" s="35" t="n">
        <v>15</v>
      </c>
      <c r="B17" s="34"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35" t="n"/>
      <c r="D17" s="34" t="inlineStr">
        <is>
          <t>2</t>
        </is>
      </c>
      <c r="E17" s="34" t="inlineStr">
        <is>
          <t>5.5</t>
        </is>
      </c>
      <c r="F17" s="34" t="inlineStr">
        <is>
          <t>6.5</t>
        </is>
      </c>
      <c r="G17" s="34" t="inlineStr">
        <is>
          <t>19.5</t>
        </is>
      </c>
      <c r="H17" s="34" t="inlineStr">
        <is>
          <t>15</t>
        </is>
      </c>
      <c r="I17" s="35" t="n">
        <v>1</v>
      </c>
      <c r="J17" s="34"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35" t="n"/>
      <c r="L17" s="34" t="inlineStr">
        <is>
          <t>Pharmaceutical Calculations</t>
        </is>
      </c>
      <c r="M17" s="35" t="inlineStr">
        <is>
          <t>Product</t>
        </is>
      </c>
      <c r="N17" s="34" t="inlineStr">
        <is>
          <t>ข้อสอบจริง Product ปี 2566 ข้อ 17</t>
        </is>
      </c>
      <c r="O17" s="35" t="inlineStr">
        <is>
          <t>ข้อสอบจริง</t>
        </is>
      </c>
      <c r="P17" s="35" t="inlineStr">
        <is>
          <t>ปี 2566</t>
        </is>
      </c>
    </row>
    <row r="18" ht="409.6" customHeight="1" s="49">
      <c r="A18" s="35" t="n">
        <v>16</v>
      </c>
      <c r="B18" s="34" t="inlineStr">
        <is>
          <t>(ปี 2566, Day 2 ข้อ 91\) (เรื่อง: การคำนวณเตรียม KCl) แพทย์สั่งจ่ายยา KCl 40 mEq/tablespoon (15 mL) จำนวน 60 mL เภสัชกรต้องเตรียม KCl กี่กรัม (MW=74.5)</t>
        </is>
      </c>
      <c r="C18" s="35" t="n"/>
      <c r="D18" s="34" t="inlineStr">
        <is>
          <t>1</t>
        </is>
      </c>
      <c r="E18" s="34" t="inlineStr">
        <is>
          <t>3</t>
        </is>
      </c>
      <c r="F18" s="34" t="inlineStr">
        <is>
          <t>6</t>
        </is>
      </c>
      <c r="G18" s="34" t="inlineStr">
        <is>
          <t>12</t>
        </is>
      </c>
      <c r="H18" s="34" t="inlineStr">
        <is>
          <t>24</t>
        </is>
      </c>
      <c r="I18" s="35" t="n">
        <v>1</v>
      </c>
      <c r="J18" s="34"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35" t="n"/>
      <c r="L18" s="34" t="inlineStr">
        <is>
          <t>Pharmaceutical Calculations</t>
        </is>
      </c>
      <c r="M18" s="35" t="inlineStr">
        <is>
          <t>Product</t>
        </is>
      </c>
      <c r="N18" s="34" t="inlineStr">
        <is>
          <t>ข้อสอบจริง Product ปี 2566 ข้อ 37</t>
        </is>
      </c>
      <c r="O18" s="35" t="inlineStr">
        <is>
          <t>ข้อสอบจริง</t>
        </is>
      </c>
      <c r="P18" s="35" t="inlineStr">
        <is>
          <t>ปี 2566</t>
        </is>
      </c>
    </row>
    <row r="19" ht="409.6" customHeight="1" s="49">
      <c r="A19" s="35" t="n">
        <v>17</v>
      </c>
      <c r="B19" s="34"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35" t="n"/>
      <c r="D19" s="34" t="inlineStr">
        <is>
          <t>น้ำหนักผงยา/100</t>
        </is>
      </c>
      <c r="E19" s="34" t="inlineStr">
        <is>
          <t>น้ำหนักผงยา/0.01</t>
        </is>
      </c>
      <c r="F19" s="34" t="inlineStr">
        <is>
          <t>น้ำหนักผงยา/20</t>
        </is>
      </c>
      <c r="G19" s="34" t="inlineStr">
        <is>
          <t>น้ำหนักผงยา/5</t>
        </is>
      </c>
      <c r="H19" s="34" t="n"/>
      <c r="I19" s="35" t="n">
        <v>1</v>
      </c>
      <c r="J19" s="34"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35" t="n"/>
      <c r="L19" s="34" t="inlineStr">
        <is>
          <t>Pharmaceutical Calculations</t>
        </is>
      </c>
      <c r="M19" s="35" t="inlineStr">
        <is>
          <t>Product</t>
        </is>
      </c>
      <c r="N19" s="34" t="inlineStr">
        <is>
          <t>ข้อสอบจริง Product ปี 2566 ข้อ 39</t>
        </is>
      </c>
      <c r="O19" s="35" t="inlineStr">
        <is>
          <t>ข้อสอบจริง</t>
        </is>
      </c>
      <c r="P19" s="35" t="inlineStr">
        <is>
          <t>ปี 2566</t>
        </is>
      </c>
    </row>
    <row r="20" ht="409.6" customHeight="1" s="49">
      <c r="A20" s="35" t="n">
        <v>18</v>
      </c>
      <c r="B20" s="34"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35" t="inlineStr">
        <is>
          <t>[แนบรูป: ข้อสอบ Product ปี 2564 รหัสรูปภาพ image74]</t>
        </is>
      </c>
      <c r="D20" s="34" t="inlineStr">
        <is>
          <t>k=2.4, M=98.5</t>
        </is>
      </c>
      <c r="E20" s="34" t="inlineStr">
        <is>
          <t>k=2.4, M=101.8</t>
        </is>
      </c>
      <c r="F20" s="34" t="inlineStr">
        <is>
          <t>k=2.4, M=99.8</t>
        </is>
      </c>
      <c r="G20" s="34" t="inlineStr">
        <is>
          <t>k=2.0, M=98.5</t>
        </is>
      </c>
      <c r="H20" s="34" t="inlineStr">
        <is>
          <t>k=2.0, M=101.8</t>
        </is>
      </c>
      <c r="I20" s="35" t="n">
        <v>1</v>
      </c>
      <c r="J20" s="34"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35" t="n"/>
      <c r="L20" s="34" t="inlineStr">
        <is>
          <t>Pharmaceutical Calculations</t>
        </is>
      </c>
      <c r="M20" s="35" t="inlineStr">
        <is>
          <t>Product</t>
        </is>
      </c>
      <c r="N20" s="34" t="inlineStr">
        <is>
          <t>ข้อสอบจริง Product ปี 2564 ข้อ 35</t>
        </is>
      </c>
      <c r="O20" s="35" t="inlineStr">
        <is>
          <t>ข้อสอบจริง</t>
        </is>
      </c>
      <c r="P20" s="35" t="inlineStr">
        <is>
          <t>ปี 2564</t>
        </is>
      </c>
    </row>
    <row r="21" ht="409.6" customHeight="1" s="49">
      <c r="A21" s="35" t="n">
        <v>19</v>
      </c>
      <c r="B21" s="34" t="inlineStr">
        <is>
          <t>ผู้หญิงน้ำหนัก 60 กิโลกรัม และส่วนสูง 150 ซม. ผู้หญิงรายนี้มีค่า BMI เท่ากับเท่าไหร่</t>
        </is>
      </c>
      <c r="C21" s="35" t="n"/>
      <c r="D21" s="34" t="inlineStr">
        <is>
          <t>23.7</t>
        </is>
      </c>
      <c r="E21" s="34" t="inlineStr">
        <is>
          <t>24.7</t>
        </is>
      </c>
      <c r="F21" s="34" t="inlineStr">
        <is>
          <t>26.7</t>
        </is>
      </c>
      <c r="G21" s="34" t="inlineStr">
        <is>
          <t>30</t>
        </is>
      </c>
      <c r="H21" s="34" t="inlineStr">
        <is>
          <t>40</t>
        </is>
      </c>
      <c r="I21" s="35" t="n">
        <v>1</v>
      </c>
      <c r="J21" s="34"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35" t="n"/>
      <c r="L21" s="34" t="inlineStr">
        <is>
          <t>Pharmaceutical Calculations</t>
        </is>
      </c>
      <c r="M21" s="35" t="inlineStr">
        <is>
          <t>Product</t>
        </is>
      </c>
      <c r="N21" s="34" t="inlineStr">
        <is>
          <t>ข้อสอบจริง Product ปี 2564 ข้อ 88</t>
        </is>
      </c>
      <c r="O21" s="35" t="inlineStr">
        <is>
          <t>ข้อสอบจริง</t>
        </is>
      </c>
      <c r="P21" s="35" t="inlineStr">
        <is>
          <t>ปี 2564</t>
        </is>
      </c>
    </row>
    <row r="22" ht="409.6" customHeight="1" s="49">
      <c r="A22" s="35" t="n">
        <v>20</v>
      </c>
      <c r="B22" s="34"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35" t="n"/>
      <c r="D22" s="34" t="inlineStr">
        <is>
          <t>0.330 g</t>
        </is>
      </c>
      <c r="E22" s="34" t="inlineStr">
        <is>
          <t>0.440 g</t>
        </is>
      </c>
      <c r="F22" s="34" t="inlineStr">
        <is>
          <t>0.720 g</t>
        </is>
      </c>
      <c r="G22" s="34" t="inlineStr">
        <is>
          <t>0.880 g</t>
        </is>
      </c>
      <c r="H22" s="34" t="inlineStr">
        <is>
          <t>0.900 g</t>
        </is>
      </c>
      <c r="I22" s="35" t="n">
        <v>1</v>
      </c>
      <c r="J22" s="34"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35" t="n"/>
      <c r="L22" s="34" t="inlineStr">
        <is>
          <t>Pharmaceutical Calculations</t>
        </is>
      </c>
      <c r="M22" s="35" t="inlineStr">
        <is>
          <t>Product</t>
        </is>
      </c>
      <c r="N22" s="34" t="inlineStr">
        <is>
          <t>ข้อสอบจริง Product ปี 2564 ข้อ 98</t>
        </is>
      </c>
      <c r="O22" s="35" t="inlineStr">
        <is>
          <t>ข้อสอบจริง</t>
        </is>
      </c>
      <c r="P22" s="35" t="inlineStr">
        <is>
          <t>ปี 2564</t>
        </is>
      </c>
    </row>
    <row r="23" ht="409.6" customHeight="1" s="49">
      <c r="A23" s="35" t="n">
        <v>21</v>
      </c>
      <c r="B23" s="34" t="inlineStr">
        <is>
          <t>Sodium hydroxide ในสูตรตำรับ ทำหน้าที่ใด</t>
        </is>
      </c>
      <c r="C23" s="35" t="n"/>
      <c r="D23" s="34" t="inlineStr">
        <is>
          <t>Cosolvent</t>
        </is>
      </c>
      <c r="E23" s="34" t="inlineStr">
        <is>
          <t>Tonicity adjuster</t>
        </is>
      </c>
      <c r="F23" s="34" t="inlineStr">
        <is>
          <t>pH adjuster</t>
        </is>
      </c>
      <c r="G23" s="34" t="inlineStr">
        <is>
          <t>Preservative</t>
        </is>
      </c>
      <c r="H23" s="34" t="inlineStr">
        <is>
          <t>Viscosity adjuster</t>
        </is>
      </c>
      <c r="I23" s="35" t="n">
        <v>1</v>
      </c>
      <c r="J23" s="34"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35" t="n"/>
      <c r="L23" s="34" t="inlineStr">
        <is>
          <t>Pharmaceutical Calculations</t>
        </is>
      </c>
      <c r="M23" s="35" t="inlineStr">
        <is>
          <t>Product</t>
        </is>
      </c>
      <c r="N23" s="34" t="inlineStr">
        <is>
          <t>ข้อสอบจริง Product ปี 2564 ข้อ 107</t>
        </is>
      </c>
      <c r="O23" s="35" t="inlineStr">
        <is>
          <t>ข้อสอบจริง</t>
        </is>
      </c>
      <c r="P23" s="35" t="inlineStr">
        <is>
          <t>ปี 2564</t>
        </is>
      </c>
    </row>
    <row r="24" ht="409.6" customHeight="1" s="49">
      <c r="A24" s="35" t="n">
        <v>22</v>
      </c>
      <c r="B24" s="34"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35" t="n"/>
      <c r="D24" s="34" t="inlineStr">
        <is>
          <t>1 tab</t>
        </is>
      </c>
      <c r="E24" s="34" t="inlineStr">
        <is>
          <t>2 tab</t>
        </is>
      </c>
      <c r="F24" s="34" t="inlineStr">
        <is>
          <t>3 tab</t>
        </is>
      </c>
      <c r="G24" s="34" t="inlineStr">
        <is>
          <t>4 tab</t>
        </is>
      </c>
      <c r="H24" s="34" t="inlineStr">
        <is>
          <t>5 tab</t>
        </is>
      </c>
      <c r="I24" s="35" t="n">
        <v>1</v>
      </c>
      <c r="J24" s="34"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35" t="n"/>
      <c r="L24" s="34" t="inlineStr">
        <is>
          <t>Pharmaceutical Calculations</t>
        </is>
      </c>
      <c r="M24" s="35" t="inlineStr">
        <is>
          <t>Product</t>
        </is>
      </c>
      <c r="N24" s="34" t="inlineStr">
        <is>
          <t>ข้อสอบจริง Product ปี 2564 ข้อ 138</t>
        </is>
      </c>
      <c r="O24" s="35" t="inlineStr">
        <is>
          <t>ข้อสอบจริง</t>
        </is>
      </c>
      <c r="P24" s="35" t="inlineStr">
        <is>
          <t>ปี 2564</t>
        </is>
      </c>
    </row>
    <row r="25" ht="409.6" customHeight="1" s="49">
      <c r="A25" s="35" t="n">
        <v>23</v>
      </c>
      <c r="B25" s="34" t="inlineStr">
        <is>
          <t>การพัฒนาตำรับ Film coated ของ Risedronate sodium 35 mg ข้อใดผิด (ให้ส่วนประกอบ Film coated ของ Risedronate sodium มาเป็น %) ต้นฉบับ: Day 1 ข้อ 66</t>
        </is>
      </c>
      <c r="C25" s="35" t="n"/>
      <c r="D25" s="34" t="inlineStr">
        <is>
          <t>น้ำหนัก Core tablet = 200 mg</t>
        </is>
      </c>
      <c r="E25" s="34" t="inlineStr">
        <is>
          <t>Microcrystalline cellulose = Lubricant</t>
        </is>
      </c>
      <c r="F25" s="34" t="inlineStr">
        <is>
          <t>Hydroxypropyl cellulose = Binder</t>
        </is>
      </c>
      <c r="G25" s="34" t="inlineStr">
        <is>
          <t>PEG = Plasticizer</t>
        </is>
      </c>
      <c r="H25" s="34" t="inlineStr">
        <is>
          <t>Titanium dioxide = Opacifier</t>
        </is>
      </c>
      <c r="I25" s="35" t="n">
        <v>2</v>
      </c>
      <c r="J25" s="34"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35" t="n"/>
      <c r="L25" s="34" t="inlineStr">
        <is>
          <t>Pharmaceutical Calculations</t>
        </is>
      </c>
      <c r="M25" s="35" t="inlineStr">
        <is>
          <t>Product</t>
        </is>
      </c>
      <c r="N25" s="34" t="inlineStr">
        <is>
          <t>ข้อสอบจริง Product ปี 2563 ข้อ 24</t>
        </is>
      </c>
      <c r="O25" s="35" t="inlineStr">
        <is>
          <t>ข้อสอบจริง</t>
        </is>
      </c>
      <c r="P25" s="35" t="inlineStr">
        <is>
          <t>ปี 2563</t>
        </is>
      </c>
    </row>
    <row r="26" ht="409.6" customHeight="1" s="49">
      <c r="A26" s="35" t="n">
        <v>24</v>
      </c>
      <c r="B26" s="34" t="inlineStr">
        <is>
          <t>ครีม betamethasone valerate 0.1% คิด %label amount ได้ 100 ถ้าในครีม 1 g จะมียาเท่าไร ต้นฉบับ: Day 1 ข้อ 74</t>
        </is>
      </c>
      <c r="C26" s="35" t="n"/>
      <c r="D26" s="34" t="inlineStr">
        <is>
          <t>betamethasone 1 mg</t>
        </is>
      </c>
      <c r="E26" s="34" t="inlineStr">
        <is>
          <t>betamethasone 10 mg</t>
        </is>
      </c>
      <c r="F26" s="34" t="inlineStr">
        <is>
          <t>betamethasone valerate 0.1 mg</t>
        </is>
      </c>
      <c r="G26" s="34" t="inlineStr">
        <is>
          <t>betamethasone valerate 1 mg</t>
        </is>
      </c>
      <c r="H26" s="34" t="inlineStr">
        <is>
          <t>betamethasone valerate 10 mg</t>
        </is>
      </c>
      <c r="I26" s="35" t="n">
        <v>4</v>
      </c>
      <c r="J26" s="34"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35" t="n"/>
      <c r="L26" s="34" t="inlineStr">
        <is>
          <t>Pharmaceutical Calculations</t>
        </is>
      </c>
      <c r="M26" s="35" t="inlineStr">
        <is>
          <t>Product</t>
        </is>
      </c>
      <c r="N26" s="34" t="inlineStr">
        <is>
          <t>ข้อสอบจริง Product ปี 2563 ข้อ 41</t>
        </is>
      </c>
      <c r="O26" s="35" t="inlineStr">
        <is>
          <t>ข้อสอบจริง</t>
        </is>
      </c>
      <c r="P26" s="35" t="inlineStr">
        <is>
          <t>ปี 2563</t>
        </is>
      </c>
    </row>
    <row r="27" ht="409.6" customHeight="1" s="49">
      <c r="A27" s="35" t="n">
        <v>25</v>
      </c>
      <c r="B27" s="34"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35" t="n"/>
      <c r="D27" s="34" t="inlineStr">
        <is>
          <t>1.5</t>
        </is>
      </c>
      <c r="E27" s="34" t="inlineStr">
        <is>
          <t>2.5</t>
        </is>
      </c>
      <c r="F27" s="34" t="inlineStr">
        <is>
          <t>3.5</t>
        </is>
      </c>
      <c r="G27" s="34" t="inlineStr">
        <is>
          <t>4.5</t>
        </is>
      </c>
      <c r="H27" s="34" t="inlineStr">
        <is>
          <t>5.5</t>
        </is>
      </c>
      <c r="I27" s="35" t="n">
        <v>2</v>
      </c>
      <c r="J27" s="34"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35" t="n"/>
      <c r="L27" s="34" t="inlineStr">
        <is>
          <t>Pharmaceutical Calculations</t>
        </is>
      </c>
      <c r="M27" s="35" t="inlineStr">
        <is>
          <t>Product</t>
        </is>
      </c>
      <c r="N27" s="34" t="inlineStr">
        <is>
          <t>ข้อสอบจริง Product ปี 2563 ข้อ 43</t>
        </is>
      </c>
      <c r="O27" s="35" t="inlineStr">
        <is>
          <t>ข้อสอบจริง</t>
        </is>
      </c>
      <c r="P27" s="35" t="inlineStr">
        <is>
          <t>ปี 2563</t>
        </is>
      </c>
    </row>
    <row r="28" ht="409.6" customHeight="1" s="49">
      <c r="A28" s="35" t="n">
        <v>26</v>
      </c>
      <c r="B28" s="34"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35" t="n"/>
      <c r="D28" s="34" t="inlineStr">
        <is>
          <t>Cosolvent</t>
        </is>
      </c>
      <c r="E28" s="34" t="inlineStr">
        <is>
          <t>Tonicity adjuster</t>
        </is>
      </c>
      <c r="F28" s="34" t="inlineStr">
        <is>
          <t>pH adjuster</t>
        </is>
      </c>
      <c r="G28" s="34" t="inlineStr">
        <is>
          <t>Preservative</t>
        </is>
      </c>
      <c r="H28" s="34" t="inlineStr">
        <is>
          <t>Viscosity adjuster</t>
        </is>
      </c>
      <c r="I28" s="35" t="n">
        <v>3</v>
      </c>
      <c r="J28" s="34"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35" t="n"/>
      <c r="L28" s="34" t="inlineStr">
        <is>
          <t>Pharmaceutical Calculations</t>
        </is>
      </c>
      <c r="M28" s="35" t="inlineStr">
        <is>
          <t>Product</t>
        </is>
      </c>
      <c r="N28" s="34" t="inlineStr">
        <is>
          <t>ข้อสอบจริง Product ปี 2563 ข้อ 58</t>
        </is>
      </c>
      <c r="O28" s="35" t="inlineStr">
        <is>
          <t>ข้อสอบจริง</t>
        </is>
      </c>
      <c r="P28" s="35" t="inlineStr">
        <is>
          <t>ปี 2563</t>
        </is>
      </c>
    </row>
    <row r="29" ht="409.6" customHeight="1" s="49">
      <c r="A29" s="35" t="n">
        <v>27</v>
      </c>
      <c r="B29" s="34" t="inlineStr">
        <is>
          <t>ข้อใดถูกต้องเกี่ยวกับ Sterile water for injection ต้นฉบับ: Day 1 ข้อ 94</t>
        </is>
      </c>
      <c r="C29" s="35" t="n"/>
      <c r="D29" s="34" t="inlineStr">
        <is>
          <t>มี Preservatives</t>
        </is>
      </c>
      <c r="E29" s="34" t="inlineStr">
        <is>
          <t>ใช้ได้หลายครั้ง</t>
        </is>
      </c>
      <c r="F29" s="34" t="inlineStr">
        <is>
          <t>ได้จากน้ำกลั่นที่ทำให้ปราศจากเชื้อ</t>
        </is>
      </c>
      <c r="G29" s="34" t="inlineStr">
        <is>
          <t>ใช้ภาชนะเป็น glass type III</t>
        </is>
      </c>
      <c r="H29" s="34" t="inlineStr">
        <is>
          <t>Osmolarity 308</t>
        </is>
      </c>
      <c r="I29" s="35" t="n">
        <v>3</v>
      </c>
      <c r="J29" s="34"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35" t="n"/>
      <c r="L29" s="34" t="inlineStr">
        <is>
          <t>Pharmaceutical Calculations</t>
        </is>
      </c>
      <c r="M29" s="35" t="inlineStr">
        <is>
          <t>Product</t>
        </is>
      </c>
      <c r="N29" s="34" t="inlineStr">
        <is>
          <t>ข้อสอบจริง Product ปี 2563 ข้อ 61</t>
        </is>
      </c>
      <c r="O29" s="35" t="inlineStr">
        <is>
          <t>ข้อสอบจริง</t>
        </is>
      </c>
      <c r="P29" s="35" t="inlineStr">
        <is>
          <t>ปี 2563</t>
        </is>
      </c>
    </row>
    <row r="30" ht="409.6" customHeight="1" s="49">
      <c r="A30" s="35" t="n">
        <v>28</v>
      </c>
      <c r="B30" s="34"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35" t="n"/>
      <c r="D30" s="34" t="inlineStr">
        <is>
          <t>0.330 g</t>
        </is>
      </c>
      <c r="E30" s="34" t="inlineStr">
        <is>
          <t>0.440 g</t>
        </is>
      </c>
      <c r="F30" s="34" t="inlineStr">
        <is>
          <t>0.720 g</t>
        </is>
      </c>
      <c r="G30" s="34" t="inlineStr">
        <is>
          <t>0.880 g</t>
        </is>
      </c>
      <c r="H30" s="34" t="inlineStr">
        <is>
          <t>0.900 g</t>
        </is>
      </c>
      <c r="I30" s="35" t="n">
        <v>4</v>
      </c>
      <c r="J30" s="34"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35" t="n"/>
      <c r="L30" s="34" t="inlineStr">
        <is>
          <t>Pharmaceutical Calculations</t>
        </is>
      </c>
      <c r="M30" s="35" t="inlineStr">
        <is>
          <t>Product</t>
        </is>
      </c>
      <c r="N30" s="34" t="inlineStr">
        <is>
          <t>ข้อสอบจริง Product ปี 2563 ข้อ 62</t>
        </is>
      </c>
      <c r="O30" s="35" t="inlineStr">
        <is>
          <t>ข้อสอบจริง</t>
        </is>
      </c>
      <c r="P30" s="35" t="inlineStr">
        <is>
          <t>ปี 2563</t>
        </is>
      </c>
    </row>
    <row r="31" ht="409.6" customHeight="1" s="49">
      <c r="A31" s="35" t="n">
        <v>29</v>
      </c>
      <c r="B31" s="34" t="inlineStr">
        <is>
          <t>คำนวณปริมาณ base ของยาเหน็บที่ต้องใช้เตรียม 1 แท่งโดย 1 แท่งหนัก 2 g กำหนดให้ยามีน้ำหนัก 500 mg/แท่ง มีค่า D.V.=1.1</t>
        </is>
      </c>
      <c r="C31" s="35" t="n"/>
      <c r="D31" s="34" t="inlineStr">
        <is>
          <t>0.45</t>
        </is>
      </c>
      <c r="E31" s="34" t="inlineStr">
        <is>
          <t>0.55</t>
        </is>
      </c>
      <c r="F31" s="34" t="inlineStr">
        <is>
          <t>1.45</t>
        </is>
      </c>
      <c r="G31" s="34" t="inlineStr">
        <is>
          <t>1.55</t>
        </is>
      </c>
      <c r="H31" s="34" t="inlineStr">
        <is>
          <t>2.00</t>
        </is>
      </c>
      <c r="I31" s="35" t="n">
        <v>1</v>
      </c>
      <c r="J31" s="34"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35" t="n"/>
      <c r="L31" s="34" t="inlineStr">
        <is>
          <t>Pharmaceutical Calculations</t>
        </is>
      </c>
      <c r="M31" s="35" t="inlineStr">
        <is>
          <t>Product</t>
        </is>
      </c>
      <c r="N31" s="34" t="inlineStr">
        <is>
          <t>ข้อสอบจริง Product ปี 2559 ข้อ 16</t>
        </is>
      </c>
      <c r="O31" s="35" t="inlineStr">
        <is>
          <t>ข้อสอบจริง</t>
        </is>
      </c>
      <c r="P31" s="35" t="inlineStr">
        <is>
          <t>ปี 2559</t>
        </is>
      </c>
    </row>
    <row r="32" ht="409.6" customHeight="1" s="49">
      <c r="A32" s="35" t="n">
        <v>30</v>
      </c>
      <c r="B32" s="34" t="inlineStr">
        <is>
          <t>คำนวณ KCl ต้องให้กี่ ml (74.5 g/l) ต้องการให้ผู้ป่วย 60 mEq/day</t>
        </is>
      </c>
      <c r="C32" s="35" t="n"/>
      <c r="D32" s="34" t="inlineStr">
        <is>
          <t>15</t>
        </is>
      </c>
      <c r="E32" s="34" t="inlineStr">
        <is>
          <t>30</t>
        </is>
      </c>
      <c r="F32" s="34" t="inlineStr">
        <is>
          <t>45</t>
        </is>
      </c>
      <c r="G32" s="34" t="inlineStr">
        <is>
          <t>60</t>
        </is>
      </c>
      <c r="H32" s="34" t="inlineStr">
        <is>
          <t>75</t>
        </is>
      </c>
      <c r="I32" s="35" t="n">
        <v>1</v>
      </c>
      <c r="J32" s="34"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35" t="n"/>
      <c r="L32" s="34" t="inlineStr">
        <is>
          <t>Pharmaceutical Calculations</t>
        </is>
      </c>
      <c r="M32" s="35" t="inlineStr">
        <is>
          <t>Product</t>
        </is>
      </c>
      <c r="N32" s="34" t="inlineStr">
        <is>
          <t>ข้อสอบจริง Product ปี 2559 ข้อ 17</t>
        </is>
      </c>
      <c r="O32" s="35" t="inlineStr">
        <is>
          <t>ข้อสอบจริง</t>
        </is>
      </c>
      <c r="P32" s="35" t="inlineStr">
        <is>
          <t>ปี 2559</t>
        </is>
      </c>
    </row>
    <row r="33" ht="409.6" customHeight="1" s="49">
      <c r="A33" s="35" t="n">
        <v>31</v>
      </c>
      <c r="B33" s="34"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35" t="n"/>
      <c r="D33" s="34" t="inlineStr">
        <is>
          <t>0.45 กรัม</t>
        </is>
      </c>
      <c r="E33" s="34" t="inlineStr">
        <is>
          <t>0.55 กรัม</t>
        </is>
      </c>
      <c r="F33" s="34" t="inlineStr">
        <is>
          <t>1.45 กรัม</t>
        </is>
      </c>
      <c r="G33" s="34" t="inlineStr">
        <is>
          <t>1.55 กรัม</t>
        </is>
      </c>
      <c r="H33" s="34" t="inlineStr">
        <is>
          <t>2.00 กรัม</t>
        </is>
      </c>
      <c r="I33" s="35" t="n">
        <v>1</v>
      </c>
      <c r="J33" s="34"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35" t="n"/>
      <c r="L33" s="34" t="inlineStr">
        <is>
          <t>Pharmaceutical Calculations</t>
        </is>
      </c>
      <c r="M33" s="35" t="inlineStr">
        <is>
          <t>Product</t>
        </is>
      </c>
      <c r="N33" s="34" t="inlineStr">
        <is>
          <t>ข้อสอบจริง Product ปี 2559 ข้อ 13</t>
        </is>
      </c>
      <c r="O33" s="35" t="inlineStr">
        <is>
          <t>ข้อสอบจริง</t>
        </is>
      </c>
      <c r="P33" s="35" t="inlineStr">
        <is>
          <t>ปี 2559</t>
        </is>
      </c>
    </row>
    <row r="34" ht="409.6" customHeight="1" s="49">
      <c r="A34" s="35" t="n">
        <v>32</v>
      </c>
      <c r="B34" s="34" t="inlineStr">
        <is>
          <t>วิธีการทดสอบความสม่ำเสมอของขนาดความแรง (Uniformity of dosage units) ของยาเม็ด Calcium Carbonate (CaCO3) ตามเภสัชตำรับ USP ข้อใดถูกต้อง?</t>
        </is>
      </c>
      <c r="C34" s="35" t="n"/>
      <c r="D34" s="34" t="inlineStr">
        <is>
          <t>สุ่มยามา 20 เม็ด ชั่งน้ำหนักทีละเม็ดแล้วหาน้ำหนักเฉลี่ย</t>
        </is>
      </c>
      <c r="E34" s="34" t="inlineStr">
        <is>
          <t>สุ่มยามา 20 เม็ด บดรวมกันแล้วหาปริมาณสารสำคัญ (Assay)</t>
        </is>
      </c>
      <c r="F34" s="34" t="inlineStr">
        <is>
          <t>สุ่มยามา 30 เม็ด เลือกมา 10 เม็ดแรกเพื่อชั่งน้ำหนักทีละเม็ดและหาปริมาณตัวยาสำคัญในแต่ละเม็ดโดยตรง (Content Uniformity)</t>
        </is>
      </c>
      <c r="G34" s="34"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34" t="inlineStr">
        <is>
          <t>สุ่มยามา 30 เม็ด ชั่งน้ำหนักทีละเม็ดรวดเดียวครบทั้ง 30 เม็ดเพื่อหาค่าเฉลี่ย</t>
        </is>
      </c>
      <c r="I34" s="35" t="n">
        <v>1</v>
      </c>
      <c r="J34" s="34"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35" t="n"/>
      <c r="L34" s="34" t="inlineStr">
        <is>
          <t>Pharmaceutical Calculations</t>
        </is>
      </c>
      <c r="M34" s="35" t="inlineStr">
        <is>
          <t>Product</t>
        </is>
      </c>
      <c r="N34" s="34" t="inlineStr">
        <is>
          <t>ข้อสอบจริง Product ปี 2558 ข้อ 12</t>
        </is>
      </c>
      <c r="O34" s="35" t="inlineStr">
        <is>
          <t>ข้อสอบจริง</t>
        </is>
      </c>
      <c r="P34" s="35" t="inlineStr">
        <is>
          <t>ปี 2558</t>
        </is>
      </c>
    </row>
    <row r="35" ht="409.6" customHeight="1" s="49">
      <c r="A35" s="35" t="n">
        <v>33</v>
      </c>
      <c r="B35" s="34" t="inlineStr">
        <is>
          <t>จงคำนวณหาค่า Required HLB (rHLB) ของสูตรตำรับครีม/อิมัลชันต่อไปนี้  Rx.  Mineral Oil: 30 g (rHLB = 12\)  Wool fat: 1.5 g (rHLB = 10\)  Cetyl alcohol: 1.0 g (rHLB = 15\)  Emulsifier: qs  Water: qs ad 90 mL</t>
        </is>
      </c>
      <c r="C35" s="35" t="n"/>
      <c r="D35" s="34" t="inlineStr">
        <is>
          <t>10</t>
        </is>
      </c>
      <c r="E35" s="34" t="inlineStr">
        <is>
          <t>12</t>
        </is>
      </c>
      <c r="F35" s="34" t="inlineStr">
        <is>
          <t>13</t>
        </is>
      </c>
      <c r="G35" s="34" t="inlineStr">
        <is>
          <t>14</t>
        </is>
      </c>
      <c r="H35" s="34" t="inlineStr">
        <is>
          <t>15</t>
        </is>
      </c>
      <c r="I35" s="35" t="n">
        <v>1</v>
      </c>
      <c r="J35" s="34"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35" t="n"/>
      <c r="L35" s="34" t="inlineStr">
        <is>
          <t>Pharmaceutical Calculations</t>
        </is>
      </c>
      <c r="M35" s="35" t="inlineStr">
        <is>
          <t>Product</t>
        </is>
      </c>
      <c r="N35" s="34" t="inlineStr">
        <is>
          <t>ข้อสอบจริง Product ปี 2558 ข้อ 21</t>
        </is>
      </c>
      <c r="O35" s="35" t="inlineStr">
        <is>
          <t>ข้อสอบจริง</t>
        </is>
      </c>
      <c r="P35" s="35" t="inlineStr">
        <is>
          <t>ปี 2558</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73"/>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35" t="n">
        <v>1</v>
      </c>
      <c r="B3" s="34" t="inlineStr">
        <is>
          <t>ยายหยอดตามีส่วนประกอบดังนี้ Neomycin sulfate, Polymyxin B sulphate, NaCl, Benzalkonium chloride, Hypromellose, Disodium edetate จากตำรับดังกล่าว Hypromellose มีหน้าที่อะไร</t>
        </is>
      </c>
      <c r="C3" s="35" t="n"/>
      <c r="D3" s="34" t="inlineStr">
        <is>
          <t>เพิ่มการละลายของ Neomycin</t>
        </is>
      </c>
      <c r="E3" s="34" t="inlineStr">
        <is>
          <t>ป้องกันการตกตะกอนขุ่นของสารละลาย</t>
        </is>
      </c>
      <c r="F3" s="34" t="inlineStr">
        <is>
          <t>เพิ่มฤทธิ์ฆ่าเชื้อแบคทีเรีย</t>
        </is>
      </c>
      <c r="G3" s="34" t="inlineStr">
        <is>
          <t>ลดการแสบระคายเคืองตา</t>
        </is>
      </c>
      <c r="H3" s="34" t="inlineStr">
        <is>
          <t>เพิ่มการติดของสารละลายกับดวงตา</t>
        </is>
      </c>
      <c r="I3" s="35" t="n">
        <v>5</v>
      </c>
      <c r="J3" s="34"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35" t="n"/>
      <c r="L3" s="34" t="inlineStr">
        <is>
          <t>Tablet Manufacturing</t>
        </is>
      </c>
      <c r="M3" s="35" t="inlineStr">
        <is>
          <t>Product</t>
        </is>
      </c>
      <c r="N3" s="34" t="inlineStr">
        <is>
          <t>ข้อ 23 Pharma Plus เล่มม่วง (เฉลยข้อ จ)</t>
        </is>
      </c>
      <c r="O3" s="35" t="inlineStr">
        <is>
          <t>Mock</t>
        </is>
      </c>
      <c r="P3" s="35" t="inlineStr">
        <is>
          <t>Pharma Plus เล่มม่วง</t>
        </is>
      </c>
    </row>
    <row r="4" ht="13.2" customHeight="1" s="49">
      <c r="A4" s="35" t="n">
        <v>2</v>
      </c>
      <c r="B4" s="34" t="inlineStr">
        <is>
          <t>คุณสมบัติที่สำคัญที่สุดของยาตา</t>
        </is>
      </c>
      <c r="C4" s="35" t="n"/>
      <c r="D4" s="34" t="inlineStr">
        <is>
          <t>Isotonic</t>
        </is>
      </c>
      <c r="E4" s="34" t="inlineStr">
        <is>
          <t>Sterile</t>
        </is>
      </c>
      <c r="F4" s="34" t="inlineStr">
        <is>
          <t>pH</t>
        </is>
      </c>
      <c r="G4" s="34" t="inlineStr">
        <is>
          <t>Preservative</t>
        </is>
      </c>
      <c r="H4" s="34" t="inlineStr">
        <is>
          <t>ต้องเป็นสารละลาย</t>
        </is>
      </c>
      <c r="I4" s="35" t="n">
        <v>2</v>
      </c>
      <c r="J4" s="34"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35" t="n"/>
      <c r="L4" s="34" t="inlineStr">
        <is>
          <t>Tablet Manufacturing</t>
        </is>
      </c>
      <c r="M4" s="35" t="inlineStr">
        <is>
          <t>Product</t>
        </is>
      </c>
      <c r="N4" s="34" t="inlineStr">
        <is>
          <t>ข้อ 24 Pharma Plus เล่มม่วง (เฉลยข้อ ข)</t>
        </is>
      </c>
      <c r="O4" s="35" t="inlineStr">
        <is>
          <t>Mock</t>
        </is>
      </c>
      <c r="P4" s="35" t="inlineStr">
        <is>
          <t>Pharma Plus เล่มม่วง</t>
        </is>
      </c>
    </row>
    <row r="5" ht="13.2" customHeight="1" s="49">
      <c r="A5" s="35" t="n">
        <v>3</v>
      </c>
      <c r="B5" s="34" t="inlineStr">
        <is>
          <t>Norfloxacin มีค่าการละลายต่ำจึงนำมาใช้ร่วมกับ B-cyclodextrin ข้อใดคือกลไกของ B-cyclodextrin</t>
        </is>
      </c>
      <c r="C5" s="35" t="n"/>
      <c r="D5" s="34" t="inlineStr">
        <is>
          <t>pH</t>
        </is>
      </c>
      <c r="E5" s="34" t="inlineStr">
        <is>
          <t>ลดค่า dielectric constant</t>
        </is>
      </c>
      <c r="F5" s="34" t="inlineStr">
        <is>
          <t>Micelle</t>
        </is>
      </c>
      <c r="G5" s="34" t="inlineStr">
        <is>
          <t>Co-solvent</t>
        </is>
      </c>
      <c r="H5" s="34" t="inlineStr">
        <is>
          <t>Complexation</t>
        </is>
      </c>
      <c r="I5" s="35" t="n">
        <v>5</v>
      </c>
      <c r="J5" s="34"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35" t="n"/>
      <c r="L5" s="34" t="inlineStr">
        <is>
          <t>Tablet Manufacturing</t>
        </is>
      </c>
      <c r="M5" s="35" t="inlineStr">
        <is>
          <t>Product</t>
        </is>
      </c>
      <c r="N5" s="34" t="inlineStr">
        <is>
          <t>ข้อ 25 Pharma Plus เล่มม่วง (เฉลยข้อ จ)</t>
        </is>
      </c>
      <c r="O5" s="35" t="inlineStr">
        <is>
          <t>Mock</t>
        </is>
      </c>
      <c r="P5" s="35" t="inlineStr">
        <is>
          <t>Pharma Plus เล่มม่วง</t>
        </is>
      </c>
    </row>
    <row r="6" ht="13.2" customHeight="1" s="49">
      <c r="A6" s="35" t="n">
        <v>4</v>
      </c>
      <c r="B6" s="34" t="inlineStr">
        <is>
          <t>หากต้องการพัฒนาสูตรตำรับยาคุมกำเนิดปัญหาใดที่มีความสำคัญที่สุดและต้องแก้ไข</t>
        </is>
      </c>
      <c r="C6" s="35" t="n"/>
      <c r="D6" s="34" t="inlineStr">
        <is>
          <t>ความหนาของเม็ดยาต้องเท่ากัน</t>
        </is>
      </c>
      <c r="E6" s="34" t="inlineStr">
        <is>
          <t>ความแข็งของเม็ดยา เนื่องจากต้องพกติดตัว</t>
        </is>
      </c>
      <c r="F6" s="34" t="inlineStr">
        <is>
          <t>ความสม่ำเสมอของตัวยาสำคัญ</t>
        </is>
      </c>
      <c r="G6" s="34" t="inlineStr">
        <is>
          <t>ความกร่อน</t>
        </is>
      </c>
      <c r="H6" s="34" t="inlineStr">
        <is>
          <t>การละลายของยา</t>
        </is>
      </c>
      <c r="I6" s="35" t="n">
        <v>3</v>
      </c>
      <c r="J6" s="34"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35" t="n"/>
      <c r="L6" s="34" t="inlineStr">
        <is>
          <t>Tablet Manufacturing</t>
        </is>
      </c>
      <c r="M6" s="35" t="inlineStr">
        <is>
          <t>Product</t>
        </is>
      </c>
      <c r="N6" s="34" t="inlineStr">
        <is>
          <t>ข้อ 26 Pharma Plus เล่มม่วง (เฉลยข้อ ค)</t>
        </is>
      </c>
      <c r="O6" s="35" t="inlineStr">
        <is>
          <t>Mock</t>
        </is>
      </c>
      <c r="P6" s="35" t="inlineStr">
        <is>
          <t>Pharma Plus เล่มม่วง</t>
        </is>
      </c>
    </row>
    <row r="7" ht="13.2" customHeight="1" s="49">
      <c r="A7" s="35" t="n">
        <v>5</v>
      </c>
      <c r="B7" s="34" t="inlineStr">
        <is>
          <t>สาเหตุความไม่คงตัวดังข้อ 71 คือ</t>
        </is>
      </c>
      <c r="C7" s="35" t="n"/>
      <c r="D7" s="34" t="inlineStr">
        <is>
          <t>อนุภาคมีขนาดใหญ่เกินไป</t>
        </is>
      </c>
      <c r="E7" s="34" t="inlineStr">
        <is>
          <t>วัตภาคน้ำมันมีปริมาณมากเกินไป</t>
        </is>
      </c>
      <c r="F7" s="34" t="inlineStr">
        <is>
          <t>ความหนืดของวัตภาคภายนอกสูงเกินไป</t>
        </is>
      </c>
      <c r="G7" s="34" t="inlineStr">
        <is>
          <t>ไม่มีสารก่ออิมัลชัน (emulsifier) ในตำรับ</t>
        </is>
      </c>
      <c r="H7" s="34" t="inlineStr">
        <is>
          <t>ความหนาแน่นของวัตภาคในและนอกมีค่าใกล้เคียงกัน</t>
        </is>
      </c>
      <c r="I7" s="35" t="n">
        <v>4</v>
      </c>
      <c r="J7" s="34"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35" t="n"/>
      <c r="L7" s="34" t="inlineStr">
        <is>
          <t>Tablet Manufacturing</t>
        </is>
      </c>
      <c r="M7" s="35" t="inlineStr">
        <is>
          <t>Product</t>
        </is>
      </c>
      <c r="N7" s="34" t="inlineStr">
        <is>
          <t>ข้อ 72 Pharma Plus เล่มม่วง (เฉลยข้อ ง)</t>
        </is>
      </c>
      <c r="O7" s="35" t="inlineStr">
        <is>
          <t>Mock</t>
        </is>
      </c>
      <c r="P7" s="35" t="inlineStr">
        <is>
          <t>Pharma Plus เล่มม่วง</t>
        </is>
      </c>
    </row>
    <row r="8" ht="13.2" customHeight="1" s="49">
      <c r="A8" s="35" t="n">
        <v>6</v>
      </c>
      <c r="B8" s="34" t="inlineStr">
        <is>
          <t>สัดส่วนที่เหมาะสมของสารก่ออิมัลชันที่ใช้สำหรับตำรับข้อ 71 เพื่อให้เกิดเป็น o/w</t>
        </is>
      </c>
      <c r="C8" s="35" t="n"/>
      <c r="D8" s="34" t="inlineStr">
        <is>
          <t>Tween 80 : Span 80 = 8.43 : 2.87</t>
        </is>
      </c>
      <c r="E8" s="34" t="inlineStr">
        <is>
          <t>Tween 80 : Span 80 = 2.87 : 8.43</t>
        </is>
      </c>
      <c r="F8" s="34" t="inlineStr">
        <is>
          <t>Tween 80 : Span 80 = 15.0 : 3.7</t>
        </is>
      </c>
      <c r="G8" s="34" t="inlineStr">
        <is>
          <t>Tween 80 : Span 80 = 3.7 : 15.0</t>
        </is>
      </c>
      <c r="H8" s="34" t="inlineStr">
        <is>
          <t>Tween 80 : Span 80 = 1.5 : 2.5</t>
        </is>
      </c>
      <c r="I8" s="35" t="n">
        <v>1</v>
      </c>
      <c r="J8" s="34"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35" t="n"/>
      <c r="L8" s="34" t="inlineStr">
        <is>
          <t>Tablet Manufacturing</t>
        </is>
      </c>
      <c r="M8" s="35" t="inlineStr">
        <is>
          <t>Product</t>
        </is>
      </c>
      <c r="N8" s="34" t="inlineStr">
        <is>
          <t>ข้อ 74 Pharma Plus เล่มม่วง (เฉลยข้อ )</t>
        </is>
      </c>
      <c r="O8" s="35" t="inlineStr">
        <is>
          <t>Mock</t>
        </is>
      </c>
      <c r="P8" s="35" t="inlineStr">
        <is>
          <t>Pharma Plus เล่มม่วง</t>
        </is>
      </c>
    </row>
    <row r="9" ht="13.2" customHeight="1" s="49">
      <c r="A9" s="35" t="n">
        <v>7</v>
      </c>
      <c r="B9" s="34" t="inlineStr">
        <is>
          <t>เพราะเหตุใดอิมัลชันที่เตรียมได้ตามสูตรข้างต้นเป็นอิมัลชันชนิด o/w</t>
        </is>
      </c>
      <c r="C9" s="35" t="n"/>
      <c r="D9" s="34" t="inlineStr">
        <is>
          <t>มีปริมาตรวัตภาคบ้า(น้ำ)สูงกว่าวัตภาคน้ำมัน และระบบสารก่ออิมัลชัน (emulsifier system) มีค่า HLB ที่สูง</t>
        </is>
      </c>
      <c r="E9" s="34" t="inlineStr">
        <is>
          <t>มีปริมาตรวัตภาคบ้า(น้ำ)สูงกว่าวัตภาคน้ำมัน และระบบสารก่ออิมัลชัน (emulsifier system) มีค่า HLB ที่ต่ำ</t>
        </is>
      </c>
      <c r="F9" s="34" t="inlineStr">
        <is>
          <t>มีปริมาตรวัตภาคน้ำมันสูงกว่าวัตภาคบ้า(น้ำ) และระบบสารก่ออิมัลชัน (emulsifier system) มีค่า HLB ที่สูง</t>
        </is>
      </c>
      <c r="G9" s="34" t="inlineStr">
        <is>
          <t>มีปริมาตรวัตภาคน้ำมันสูงกว่าวัตภาคบ้า(น้ำ) และระบบสารก่ออิมัลชัน (emulsifier system) มีค่า HLB ที่ต่ำ</t>
        </is>
      </c>
      <c r="H9" s="34" t="inlineStr">
        <is>
          <t>มีปริมาตรวัตภาคน้ำมันและวัตภาคน้ำเท่าๆกัน และระบบสารก่ออิมัลชัน (emulsifier system) มีค่า HLB ที่สูง</t>
        </is>
      </c>
      <c r="I9" s="35" t="n">
        <v>1</v>
      </c>
      <c r="J9" s="34"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35" t="n"/>
      <c r="L9" s="34" t="inlineStr">
        <is>
          <t>Tablet Manufacturing</t>
        </is>
      </c>
      <c r="M9" s="35" t="inlineStr">
        <is>
          <t>Product</t>
        </is>
      </c>
      <c r="N9" s="34" t="inlineStr">
        <is>
          <t>ข้อ 75 Pharma Plus เล่มม่วง (เฉลยข้อ ก)</t>
        </is>
      </c>
      <c r="O9" s="35" t="inlineStr">
        <is>
          <t>Mock</t>
        </is>
      </c>
      <c r="P9" s="35" t="inlineStr">
        <is>
          <t>Pharma Plus เล่มม่วง</t>
        </is>
      </c>
    </row>
    <row r="10" ht="13.2" customHeight="1" s="49">
      <c r="A10" s="35" t="n">
        <v>8</v>
      </c>
      <c r="B10" s="34" t="inlineStr">
        <is>
          <t>ในการผลิตยาเม็ด gemfibrozil พบว่าเมื่อตอกแล้วยาเม็ดติดสาก แก้ไขโดยการเติมสารใด</t>
        </is>
      </c>
      <c r="C10" s="35" t="n"/>
      <c r="D10" s="34" t="inlineStr">
        <is>
          <t>Lactose</t>
        </is>
      </c>
      <c r="E10" s="34" t="inlineStr">
        <is>
          <t>Calcium carbonate</t>
        </is>
      </c>
      <c r="F10" s="34" t="inlineStr">
        <is>
          <t>HPMC</t>
        </is>
      </c>
      <c r="G10" s="34" t="inlineStr">
        <is>
          <t>Magnesium stearate</t>
        </is>
      </c>
      <c r="H10" s="34" t="inlineStr">
        <is>
          <t>Alcohol</t>
        </is>
      </c>
      <c r="I10" s="35" t="n">
        <v>4</v>
      </c>
      <c r="J10" s="34"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35" t="n"/>
      <c r="L10" s="34" t="inlineStr">
        <is>
          <t>Tablet Defects</t>
        </is>
      </c>
      <c r="M10" s="35" t="inlineStr">
        <is>
          <t>Product</t>
        </is>
      </c>
      <c r="N10" s="34" t="inlineStr">
        <is>
          <t>ข้อ 76 Pharma Plus เล่มม่วง (เฉลยข้อ ง)</t>
        </is>
      </c>
      <c r="O10" s="35" t="inlineStr">
        <is>
          <t>Mock</t>
        </is>
      </c>
      <c r="P10" s="35" t="inlineStr">
        <is>
          <t>Pharma Plus เล่มม่วง</t>
        </is>
      </c>
    </row>
    <row r="11" ht="13.2" customHeight="1" s="49">
      <c r="A11" s="35" t="n">
        <v>9</v>
      </c>
      <c r="B11" s="34" t="inlineStr">
        <is>
          <t>หากต้องการเพิ่มความสามารถในการแตกตัวของยาเม็ด colchicine ควรใช้สารใด</t>
        </is>
      </c>
      <c r="C11" s="35" t="n"/>
      <c r="D11" s="34" t="inlineStr">
        <is>
          <t>Lactose</t>
        </is>
      </c>
      <c r="E11" s="34" t="inlineStr">
        <is>
          <t>Starch paste</t>
        </is>
      </c>
      <c r="F11" s="34" t="inlineStr">
        <is>
          <t>Microcrystalline cellulose</t>
        </is>
      </c>
      <c r="G11" s="34" t="inlineStr">
        <is>
          <t>Magnesium stearate</t>
        </is>
      </c>
      <c r="H11" s="34" t="inlineStr">
        <is>
          <t>Dicalcium phosphate</t>
        </is>
      </c>
      <c r="I11" s="35" t="n">
        <v>3</v>
      </c>
      <c r="J11" s="34"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35" t="n"/>
      <c r="L11" s="34" t="inlineStr">
        <is>
          <t>Tablet Manufacturing</t>
        </is>
      </c>
      <c r="M11" s="35" t="inlineStr">
        <is>
          <t>Product</t>
        </is>
      </c>
      <c r="N11" s="34" t="inlineStr">
        <is>
          <t>ข้อ 77 Pharma Plus เล่มม่วง (เฉลยข้อ ค)</t>
        </is>
      </c>
      <c r="O11" s="35" t="inlineStr">
        <is>
          <t>Mock</t>
        </is>
      </c>
      <c r="P11" s="35" t="inlineStr">
        <is>
          <t>Pharma Plus เล่มม่วง</t>
        </is>
      </c>
    </row>
    <row r="12" ht="13.2" customHeight="1" s="49">
      <c r="A12" s="35" t="n">
        <v>10</v>
      </c>
      <c r="B12" s="34" t="inlineStr">
        <is>
          <t>ในการควบคุมคุณภาพของยาเม็ด colchicine tablet 0.6 mg ตามข้อกำหนดใน USP สิ่งที่ไม่ต้องทำคือ</t>
        </is>
      </c>
      <c r="C12" s="35" t="n"/>
      <c r="D12" s="34" t="inlineStr">
        <is>
          <t>Friability test</t>
        </is>
      </c>
      <c r="E12" s="34" t="inlineStr">
        <is>
          <t>Content uniformity</t>
        </is>
      </c>
      <c r="F12" s="34" t="inlineStr">
        <is>
          <t>Weight variation</t>
        </is>
      </c>
      <c r="G12" s="34" t="inlineStr">
        <is>
          <t>Dissolution test</t>
        </is>
      </c>
      <c r="H12" s="34" t="inlineStr">
        <is>
          <t>Disintegration test</t>
        </is>
      </c>
      <c r="I12" s="35" t="n">
        <v>1</v>
      </c>
      <c r="J12" s="34"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35" t="n"/>
      <c r="L12" s="34" t="inlineStr">
        <is>
          <t>Tablet Manufacturing</t>
        </is>
      </c>
      <c r="M12" s="35" t="inlineStr">
        <is>
          <t>Product</t>
        </is>
      </c>
      <c r="N12" s="34" t="inlineStr">
        <is>
          <t>ข้อ 78 Pharma Plus เล่มม่วง (เฉลยข้อ ก)</t>
        </is>
      </c>
      <c r="O12" s="35" t="inlineStr">
        <is>
          <t>Mock</t>
        </is>
      </c>
      <c r="P12" s="35" t="inlineStr">
        <is>
          <t>Pharma Plus เล่มม่วง</t>
        </is>
      </c>
    </row>
    <row r="13" ht="13.2" customHeight="1" s="49">
      <c r="A13" s="35" t="n">
        <v>11</v>
      </c>
      <c r="B13" s="34" t="inlineStr">
        <is>
          <t>ถ้าต้องการเตรียมยา Intra-arthricular corticosteroids (ampule) ต้องผ่านการควบคุมคุณภาพต่อไปนี้ ยกเว้นข้อใด</t>
        </is>
      </c>
      <c r="C13" s="35" t="n"/>
      <c r="D13" s="34" t="inlineStr">
        <is>
          <t>Sterility test</t>
        </is>
      </c>
      <c r="E13" s="34" t="inlineStr">
        <is>
          <t>Clarity test</t>
        </is>
      </c>
      <c r="F13" s="34" t="inlineStr">
        <is>
          <t>Pyrogen test</t>
        </is>
      </c>
      <c r="G13" s="34" t="inlineStr">
        <is>
          <t>Compatibility test</t>
        </is>
      </c>
      <c r="H13" s="34" t="inlineStr">
        <is>
          <t>Leaker test</t>
        </is>
      </c>
      <c r="I13" s="35" t="n">
        <v>4</v>
      </c>
      <c r="J13" s="34"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35" t="n"/>
      <c r="L13" s="34" t="inlineStr">
        <is>
          <t>Tablet Manufacturing</t>
        </is>
      </c>
      <c r="M13" s="35" t="inlineStr">
        <is>
          <t>Product</t>
        </is>
      </c>
      <c r="N13" s="34" t="inlineStr">
        <is>
          <t>ข้อ 79 Pharma Plus เล่มม่วง (เฉลยข้อ ง)</t>
        </is>
      </c>
      <c r="O13" s="35" t="inlineStr">
        <is>
          <t>Mock</t>
        </is>
      </c>
      <c r="P13" s="35" t="inlineStr">
        <is>
          <t>Pharma Plus เล่มม่วง</t>
        </is>
      </c>
    </row>
    <row r="14" ht="13.2" customHeight="1" s="49">
      <c r="A14" s="35" t="n">
        <v>12</v>
      </c>
      <c r="B14" s="34"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35" t="n"/>
      <c r="D14" s="34" t="inlineStr">
        <is>
          <t>0.8 g</t>
        </is>
      </c>
      <c r="E14" s="34" t="inlineStr">
        <is>
          <t>1.2 g</t>
        </is>
      </c>
      <c r="F14" s="34" t="inlineStr">
        <is>
          <t>1.5 g</t>
        </is>
      </c>
      <c r="G14" s="34" t="inlineStr">
        <is>
          <t>2.2 g</t>
        </is>
      </c>
      <c r="H14" s="34" t="inlineStr">
        <is>
          <t>3.0 g</t>
        </is>
      </c>
      <c r="I14" s="35" t="n">
        <v>4</v>
      </c>
      <c r="J14" s="34"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35" t="n"/>
      <c r="L14" s="34" t="inlineStr">
        <is>
          <t>Tablet Manufacturing</t>
        </is>
      </c>
      <c r="M14" s="35" t="inlineStr">
        <is>
          <t>Product</t>
        </is>
      </c>
      <c r="N14" s="34" t="inlineStr">
        <is>
          <t>ข้อ 80 Pharma Plus เล่มม่วง (เฉลยข้อ ง)</t>
        </is>
      </c>
      <c r="O14" s="35" t="inlineStr">
        <is>
          <t>Mock</t>
        </is>
      </c>
      <c r="P14" s="35" t="inlineStr">
        <is>
          <t>Pharma Plus เล่มม่วง</t>
        </is>
      </c>
    </row>
    <row r="15" ht="13.2" customHeight="1" s="49">
      <c r="A15" s="35" t="n">
        <v>13</v>
      </c>
      <c r="B15" s="34" t="inlineStr">
        <is>
          <t>ผู้ป่วยควรเก็บ insulin ที่ภาวะใด</t>
        </is>
      </c>
      <c r="C15" s="35" t="n"/>
      <c r="D15" s="34" t="inlineStr">
        <is>
          <t>Cold</t>
        </is>
      </c>
      <c r="E15" s="34" t="inlineStr">
        <is>
          <t>Refrigerator</t>
        </is>
      </c>
      <c r="F15" s="34" t="inlineStr">
        <is>
          <t>Cool</t>
        </is>
      </c>
      <c r="G15" s="34" t="inlineStr">
        <is>
          <t>Room temperature</t>
        </is>
      </c>
      <c r="H15" s="34" t="inlineStr">
        <is>
          <t>Warm</t>
        </is>
      </c>
      <c r="I15" s="35" t="n">
        <v>2</v>
      </c>
      <c r="J15" s="34"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35" t="n"/>
      <c r="L15" s="34" t="inlineStr">
        <is>
          <t>Tablet Manufacturing</t>
        </is>
      </c>
      <c r="M15" s="35" t="inlineStr">
        <is>
          <t>Product</t>
        </is>
      </c>
      <c r="N15" s="34" t="inlineStr">
        <is>
          <t>ข้อ 81 Pharma Plus เล่มม่วง (เฉลยข้อ ข)</t>
        </is>
      </c>
      <c r="O15" s="35" t="inlineStr">
        <is>
          <t>Mock</t>
        </is>
      </c>
      <c r="P15" s="35" t="inlineStr">
        <is>
          <t>Pharma Plus เล่มม่วง</t>
        </is>
      </c>
    </row>
    <row r="16" ht="13.2" customHeight="1" s="49">
      <c r="A16" s="35" t="n">
        <v>14</v>
      </c>
      <c r="B16" s="34" t="inlineStr">
        <is>
          <t>ท่านคิดว่า metformin tablet ไม่จำเป็นต้องทำ finished product quality control ข้อใด</t>
        </is>
      </c>
      <c r="C16" s="35" t="n"/>
      <c r="D16" s="34" t="inlineStr">
        <is>
          <t>Friability test</t>
        </is>
      </c>
      <c r="E16" s="34" t="inlineStr">
        <is>
          <t>Disintegration test</t>
        </is>
      </c>
      <c r="F16" s="34" t="inlineStr">
        <is>
          <t>Dissolution test</t>
        </is>
      </c>
      <c r="G16" s="34" t="inlineStr">
        <is>
          <t>Freeze-thaw cycle</t>
        </is>
      </c>
      <c r="H16" s="34" t="inlineStr">
        <is>
          <t>Weight variation</t>
        </is>
      </c>
      <c r="I16" s="35" t="n">
        <v>1</v>
      </c>
      <c r="J16" s="34"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35" t="n"/>
      <c r="L16" s="34" t="inlineStr">
        <is>
          <t>Tablet Manufacturing</t>
        </is>
      </c>
      <c r="M16" s="35" t="inlineStr">
        <is>
          <t>Product</t>
        </is>
      </c>
      <c r="N16" s="34" t="inlineStr">
        <is>
          <t>ข้อ 82 Pharma Plus เล่มม่วง (เฉลยข้อ ก)</t>
        </is>
      </c>
      <c r="O16" s="35" t="inlineStr">
        <is>
          <t>Mock</t>
        </is>
      </c>
      <c r="P16" s="35" t="inlineStr">
        <is>
          <t>Pharma Plus เล่มม่วง</t>
        </is>
      </c>
    </row>
    <row r="17" ht="13.2" customHeight="1" s="49">
      <c r="A17" s="35" t="n">
        <v>15</v>
      </c>
      <c r="B17" s="34" t="inlineStr">
        <is>
          <t>ข้อใดไม่ใช่ข้อดีของการทำ film coated tablet ที่เหนือกว่า sugar coated tablet</t>
        </is>
      </c>
      <c r="C17" s="35" t="n"/>
      <c r="D17" s="34" t="inlineStr">
        <is>
          <t>น้ำหนักของเม็ดยาเพิ่มมากขึ้น มากกว่า sugar coated tablet เนื่องจาก material ที่ใช้เป็นสารสังเคราะห์ที่มีน้ำหนักโมเลกุลสูง</t>
        </is>
      </c>
      <c r="E17" s="34" t="inlineStr">
        <is>
          <t>พื้นผิวเม็ดยามีความเรียบและ สีสม่ำเสมอกว่า sugar coated tablet</t>
        </is>
      </c>
      <c r="F17" s="34" t="inlineStr">
        <is>
          <t>กระบวนการทำ film coated tablet รวดเร็วกว่า sugar coated tablet</t>
        </is>
      </c>
      <c r="G17" s="34" t="inlineStr">
        <is>
          <t>กระบวนการทำ film coated tablet ไม่เกิดปัญหา dead spot</t>
        </is>
      </c>
      <c r="H17" s="34" t="inlineStr">
        <is>
          <t>film coated tabletไม่มีการทำ polishing ด้วย wax จึงไม่เกิดปัญหาที่เรียกว่า marbled เหมือน sugar coated tablet</t>
        </is>
      </c>
      <c r="I17" s="35" t="n">
        <v>1</v>
      </c>
      <c r="J17" s="34"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35" t="n"/>
      <c r="L17" s="34" t="inlineStr">
        <is>
          <t>Tablet Coating</t>
        </is>
      </c>
      <c r="M17" s="35" t="inlineStr">
        <is>
          <t>Product</t>
        </is>
      </c>
      <c r="N17" s="34" t="inlineStr">
        <is>
          <t>ข้อ 83 Pharma Plus เล่มม่วง (เฉลยข้อ ก)</t>
        </is>
      </c>
      <c r="O17" s="35" t="inlineStr">
        <is>
          <t>Mock</t>
        </is>
      </c>
      <c r="P17" s="35" t="inlineStr">
        <is>
          <t>Pharma Plus เล่มม่วง</t>
        </is>
      </c>
    </row>
    <row r="18" ht="13.2" customHeight="1" s="49">
      <c r="A18" s="35" t="n">
        <v>16</v>
      </c>
      <c r="B18" s="34" t="inlineStr">
        <is>
          <t>Antacid เป็นยาเตรียมประเภทใด</t>
        </is>
      </c>
      <c r="C18" s="35" t="n"/>
      <c r="D18" s="34" t="inlineStr">
        <is>
          <t>Gel</t>
        </is>
      </c>
      <c r="E18" s="34" t="inlineStr">
        <is>
          <t>Emulsion</t>
        </is>
      </c>
      <c r="F18" s="34" t="inlineStr">
        <is>
          <t>Suspension</t>
        </is>
      </c>
      <c r="G18" s="34" t="inlineStr">
        <is>
          <t>Solution</t>
        </is>
      </c>
      <c r="H18" s="34" t="inlineStr">
        <is>
          <t>Elixir</t>
        </is>
      </c>
      <c r="I18" s="35" t="n">
        <v>3</v>
      </c>
      <c r="J18" s="34"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35" t="n"/>
      <c r="L18" s="34" t="inlineStr">
        <is>
          <t>Tablet Manufacturing</t>
        </is>
      </c>
      <c r="M18" s="35" t="inlineStr">
        <is>
          <t>Product</t>
        </is>
      </c>
      <c r="N18" s="34" t="inlineStr">
        <is>
          <t>ข้อ 96 Pharma Plus เล่มม่วง (เฉลยข้อ ค)</t>
        </is>
      </c>
      <c r="O18" s="35" t="inlineStr">
        <is>
          <t>Mock</t>
        </is>
      </c>
      <c r="P18" s="35" t="inlineStr">
        <is>
          <t>Pharma Plus เล่มม่วง</t>
        </is>
      </c>
    </row>
    <row r="19" ht="13.2" customHeight="1" s="49">
      <c r="A19" s="35" t="n">
        <v>17</v>
      </c>
      <c r="B19" s="34"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35" t="n"/>
      <c r="D19" s="34" t="inlineStr">
        <is>
          <t>Hard Gelatin Capsule filling</t>
        </is>
      </c>
      <c r="E19" s="34" t="inlineStr">
        <is>
          <t>Soft Gelatin Capsule encapsulation</t>
        </is>
      </c>
      <c r="F19" s="34" t="inlineStr">
        <is>
          <t>1 และ 3</t>
        </is>
      </c>
      <c r="G19" s="34" t="inlineStr">
        <is>
          <t>2 และ 3</t>
        </is>
      </c>
      <c r="H19" s="34" t="inlineStr">
        <is>
          <t>ไม่มีข้อใดถูก</t>
        </is>
      </c>
      <c r="I19" s="35" t="n">
        <v>3</v>
      </c>
      <c r="J19" s="34"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35" t="n"/>
      <c r="L19" s="34" t="inlineStr">
        <is>
          <t>Tablet Manufacturing</t>
        </is>
      </c>
      <c r="M19" s="35" t="inlineStr">
        <is>
          <t>Product</t>
        </is>
      </c>
      <c r="N19" s="34" t="inlineStr">
        <is>
          <t>ข้อ 97 Pharma Plus เล่มม่วง (เฉลยข้อ ค)</t>
        </is>
      </c>
      <c r="O19" s="35" t="inlineStr">
        <is>
          <t>Mock</t>
        </is>
      </c>
      <c r="P19" s="35" t="inlineStr">
        <is>
          <t>Pharma Plus เล่มม่วง</t>
        </is>
      </c>
    </row>
    <row r="20" ht="13.2" customHeight="1" s="49">
      <c r="A20" s="35" t="n">
        <v>18</v>
      </c>
      <c r="B20" s="34" t="inlineStr">
        <is>
          <t>ในการตอก ciprofloxacin tablet พบว่าผงยาไหลไม่ดี เภสัชกรฝ่าย R&amp;D อย่างท่านควรพัฒนาสูตรตำรับอย่างไรจึงจะเหมาะสม</t>
        </is>
      </c>
      <c r="C20" s="35" t="n"/>
      <c r="D20" s="34" t="inlineStr">
        <is>
          <t>เปลี่ยนสูตรตำรับเป็นยาน้ำ</t>
        </is>
      </c>
      <c r="E20" s="34" t="inlineStr">
        <is>
          <t>ทำ wet granulation</t>
        </is>
      </c>
      <c r="F20" s="34" t="inlineStr">
        <is>
          <t>นำไปผ่าน sieve เพื่อคัดขนาดอนุภาค</t>
        </is>
      </c>
      <c r="G20" s="34" t="inlineStr">
        <is>
          <t>เพิ่มแรงตอก</t>
        </is>
      </c>
      <c r="H20" s="34" t="inlineStr">
        <is>
          <t>เพิ่ม diluent</t>
        </is>
      </c>
      <c r="I20" s="35" t="n">
        <v>2</v>
      </c>
      <c r="J20" s="34"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35" t="n"/>
      <c r="L20" s="34" t="inlineStr">
        <is>
          <t>Powders &amp; Granules</t>
        </is>
      </c>
      <c r="M20" s="35" t="inlineStr">
        <is>
          <t>Product</t>
        </is>
      </c>
      <c r="N20" s="34" t="inlineStr">
        <is>
          <t>ข้อ 99 Pharma Plus เล่มม่วง (เฉลยข้อ ข)</t>
        </is>
      </c>
      <c r="O20" s="35" t="inlineStr">
        <is>
          <t>Mock</t>
        </is>
      </c>
      <c r="P20" s="35" t="inlineStr">
        <is>
          <t>Pharma Plus เล่มม่วง</t>
        </is>
      </c>
    </row>
    <row r="21" ht="13.2" customHeight="1" s="49">
      <c r="A21" s="35" t="n">
        <v>19</v>
      </c>
      <c r="B21" s="34" t="inlineStr">
        <is>
          <t>เภสัชกรผู้หนึ่งทำการสุ่ม atenolol tablets ระหว่างการผลิตพบว่ายาเม็ดเกิดการแยกฝา เรียกปรากฏการณ์นี้ว่า</t>
        </is>
      </c>
      <c r="C21" s="35" t="n"/>
      <c r="D21" s="34" t="inlineStr">
        <is>
          <t>Breaking</t>
        </is>
      </c>
      <c r="E21" s="34" t="inlineStr">
        <is>
          <t>Cracking</t>
        </is>
      </c>
      <c r="F21" s="34" t="inlineStr">
        <is>
          <t>Capping</t>
        </is>
      </c>
      <c r="G21" s="34" t="inlineStr">
        <is>
          <t>Segregation</t>
        </is>
      </c>
      <c r="H21" s="34" t="inlineStr">
        <is>
          <t>Sticking</t>
        </is>
      </c>
      <c r="I21" s="35" t="n">
        <v>3</v>
      </c>
      <c r="J21" s="34"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35" t="n"/>
      <c r="L21" s="34" t="inlineStr">
        <is>
          <t>Tablet Defects</t>
        </is>
      </c>
      <c r="M21" s="35" t="inlineStr">
        <is>
          <t>Product</t>
        </is>
      </c>
      <c r="N21" s="34" t="inlineStr">
        <is>
          <t>ข้อ 100 Pharma Plus เล่มม่วง (เฉลยข้อ ค)</t>
        </is>
      </c>
      <c r="O21" s="35" t="inlineStr">
        <is>
          <t>Mock</t>
        </is>
      </c>
      <c r="P21" s="35" t="inlineStr">
        <is>
          <t>Pharma Plus เล่มม่วง</t>
        </is>
      </c>
    </row>
    <row r="22" ht="13.2" customHeight="1" s="49">
      <c r="A22" s="35" t="n">
        <v>20</v>
      </c>
      <c r="B22" s="34" t="inlineStr">
        <is>
          <t>จะแก้ไขปรากฏการณ์ข้อ 100 ได้อย่างไร</t>
        </is>
      </c>
      <c r="C22" s="35" t="n"/>
      <c r="D22" s="34" t="inlineStr">
        <is>
          <t>เติม anti-adherent</t>
        </is>
      </c>
      <c r="E22" s="34" t="inlineStr">
        <is>
          <t>เติม binder</t>
        </is>
      </c>
      <c r="F22" s="34" t="inlineStr">
        <is>
          <t>ลดขนาดอนุภาคให้ใกล้เคียงกัน</t>
        </is>
      </c>
      <c r="G22" s="34" t="inlineStr">
        <is>
          <t>ปรับความเร็วในการตอกให้ลดลง</t>
        </is>
      </c>
      <c r="H22" s="34" t="inlineStr">
        <is>
          <t>ข. และ ง. ถูก</t>
        </is>
      </c>
      <c r="I22" s="35" t="n">
        <v>5</v>
      </c>
      <c r="J22" s="34"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35" t="n"/>
      <c r="L22" s="34" t="inlineStr">
        <is>
          <t>Tablet Manufacturing</t>
        </is>
      </c>
      <c r="M22" s="35" t="inlineStr">
        <is>
          <t>Product</t>
        </is>
      </c>
      <c r="N22" s="34" t="inlineStr">
        <is>
          <t>ข้อ 101 Pharma Plus เล่มม่วง (เฉลยข้อ จ)</t>
        </is>
      </c>
      <c r="O22" s="35" t="inlineStr">
        <is>
          <t>Mock</t>
        </is>
      </c>
      <c r="P22" s="35" t="inlineStr">
        <is>
          <t>Pharma Plus เล่มม่วง</t>
        </is>
      </c>
    </row>
    <row r="23" ht="13.2" customHeight="1" s="49">
      <c r="A23" s="35" t="n">
        <v>21</v>
      </c>
      <c r="B23" s="34" t="inlineStr">
        <is>
          <t>ORS Formulation
Sodium chloride: 2.6 g/L
Glucose anhydrous: 13.5 g/L
Potassium chloride: 1.5 g/L
Trisodium citrate dihydrate: 2.9 g/L
จากสูตร ORS ที่กำหนดให้ จงคำนวณหา mOsmol ของ NaCl (MW NaCl = 58.5)</t>
        </is>
      </c>
      <c r="C23" s="35" t="n"/>
      <c r="D23" s="34" t="n">
        <v>44.44</v>
      </c>
      <c r="E23" s="34" t="n">
        <v>75.88</v>
      </c>
      <c r="F23" s="34" t="n">
        <v>80.58</v>
      </c>
      <c r="G23" s="34" t="n">
        <v>85</v>
      </c>
      <c r="H23" s="34" t="n">
        <v>88.89</v>
      </c>
      <c r="I23" s="35" t="n">
        <v>5</v>
      </c>
      <c r="J23" s="34"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35" t="n"/>
      <c r="L23" s="34" t="inlineStr">
        <is>
          <t>Tablet Manufacturing</t>
        </is>
      </c>
      <c r="M23" s="35" t="inlineStr">
        <is>
          <t>Product</t>
        </is>
      </c>
      <c r="N23" s="34" t="inlineStr">
        <is>
          <t>ข้อ 105 Pharma Plus เล่มม่วง (เฉลยข้อ จ)</t>
        </is>
      </c>
      <c r="O23" s="35" t="inlineStr">
        <is>
          <t>Mock</t>
        </is>
      </c>
      <c r="P23" s="35" t="inlineStr">
        <is>
          <t>Pharma Plus เล่มม่วง</t>
        </is>
      </c>
    </row>
    <row r="24" ht="13.2" customHeight="1" s="49">
      <c r="A24" s="35" t="n">
        <v>22</v>
      </c>
      <c r="B24" s="34"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35" t="n"/>
      <c r="D24" s="34" t="inlineStr">
        <is>
          <t>155 g</t>
        </is>
      </c>
      <c r="E24" s="34" t="inlineStr">
        <is>
          <t>175 g</t>
        </is>
      </c>
      <c r="F24" s="34" t="inlineStr">
        <is>
          <t>180 g</t>
        </is>
      </c>
      <c r="G24" s="34" t="inlineStr">
        <is>
          <t>197 g</t>
        </is>
      </c>
      <c r="H24" s="34" t="inlineStr">
        <is>
          <t>200 g</t>
        </is>
      </c>
      <c r="I24" s="35" t="n">
        <v>3</v>
      </c>
      <c r="J24" s="34"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35" t="n"/>
      <c r="L24" s="34" t="inlineStr">
        <is>
          <t>Tablet Manufacturing</t>
        </is>
      </c>
      <c r="M24" s="35" t="inlineStr">
        <is>
          <t>Product</t>
        </is>
      </c>
      <c r="N24" s="34" t="inlineStr">
        <is>
          <t>ข้อ 107 Pharma Plus เล่มม่วง (เฉลยข้อ ค)</t>
        </is>
      </c>
      <c r="O24" s="35" t="inlineStr">
        <is>
          <t>Mock</t>
        </is>
      </c>
      <c r="P24" s="35" t="inlineStr">
        <is>
          <t>Pharma Plus เล่มม่วง</t>
        </is>
      </c>
    </row>
    <row r="25" ht="13.2" customHeight="1" s="49">
      <c r="A25" s="35" t="n">
        <v>23</v>
      </c>
      <c r="B25" s="34" t="inlineStr">
        <is>
          <t>ในการเตรียม D-5-S จำนวน 100 ขวด (ขวดละ 1000 mL) จะต้องใช้ NaCl หนักเท่าใด</t>
        </is>
      </c>
      <c r="C25" s="35" t="n"/>
      <c r="D25" s="34" t="inlineStr">
        <is>
          <t>45 กรัม</t>
        </is>
      </c>
      <c r="E25" s="34" t="inlineStr">
        <is>
          <t>450 กรัม</t>
        </is>
      </c>
      <c r="F25" s="34" t="inlineStr">
        <is>
          <t>90 กรัม</t>
        </is>
      </c>
      <c r="G25" s="34" t="inlineStr">
        <is>
          <t>900 กรัม</t>
        </is>
      </c>
      <c r="H25" s="34" t="inlineStr">
        <is>
          <t>ไม่มีคำตอบใดถูก</t>
        </is>
      </c>
      <c r="I25" s="35" t="n">
        <v>4</v>
      </c>
      <c r="J25" s="34"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35" t="n"/>
      <c r="L25" s="34" t="inlineStr">
        <is>
          <t>Tablet Manufacturing</t>
        </is>
      </c>
      <c r="M25" s="35" t="inlineStr">
        <is>
          <t>Product</t>
        </is>
      </c>
      <c r="N25" s="34" t="inlineStr">
        <is>
          <t>ข้อ 108 Pharma Plus เล่มม่วง (เฉลยข้อ ง)</t>
        </is>
      </c>
      <c r="O25" s="35" t="inlineStr">
        <is>
          <t>Mock</t>
        </is>
      </c>
      <c r="P25" s="35" t="inlineStr">
        <is>
          <t>Pharma Plus เล่มม่วง</t>
        </is>
      </c>
    </row>
    <row r="26" ht="13.2" customHeight="1" s="49">
      <c r="A26" s="35" t="n">
        <v>24</v>
      </c>
      <c r="B26" s="34" t="inlineStr">
        <is>
          <t>หลังจากบรรจุเสร็จ จะนำขวดน้ำเกลือดังกล่าวไปฆ่าเชื้อโดยผ่านเครื่องมือใด ที่อุณหภูมิในข้อใด จึงจะเหมาะสม</t>
        </is>
      </c>
      <c r="C26" s="35" t="n"/>
      <c r="D26" s="34" t="inlineStr">
        <is>
          <t>Hot air oven 160 องศาเซลเซียส นาน 3 ชั่วโมง</t>
        </is>
      </c>
      <c r="E26" s="34" t="inlineStr">
        <is>
          <t>Hot air oven 121 องศาเซลเซียส นาน 20-30 นาที</t>
        </is>
      </c>
      <c r="F26" s="34" t="inlineStr">
        <is>
          <t>Autoclave 121 องศาเซลเซียส นาน 20-30 นาที</t>
        </is>
      </c>
      <c r="G26" s="34" t="inlineStr">
        <is>
          <t>Autoclave 160 องศาเซลเซียส นาน 3 ชั่วโมง</t>
        </is>
      </c>
      <c r="H26" s="34" t="inlineStr">
        <is>
          <t>Autoclave 100 องศาเซลเซียส นาน 30 นาที</t>
        </is>
      </c>
      <c r="I26" s="35" t="n">
        <v>3</v>
      </c>
      <c r="J26" s="34"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35" t="n"/>
      <c r="L26" s="34" t="inlineStr">
        <is>
          <t>Tablet Manufacturing</t>
        </is>
      </c>
      <c r="M26" s="35" t="inlineStr">
        <is>
          <t>Product</t>
        </is>
      </c>
      <c r="N26" s="34" t="inlineStr">
        <is>
          <t>ข้อ 109 Pharma Plus เล่มม่วง (เฉลยข้อ ค)</t>
        </is>
      </c>
      <c r="O26" s="35" t="inlineStr">
        <is>
          <t>Mock</t>
        </is>
      </c>
      <c r="P26" s="35" t="inlineStr">
        <is>
          <t>Pharma Plus เล่มม่วง</t>
        </is>
      </c>
    </row>
    <row r="27" ht="13.2" customHeight="1" s="49">
      <c r="A27" s="35" t="n">
        <v>25</v>
      </c>
      <c r="B27" s="34" t="inlineStr">
        <is>
          <t>ยา ISDN เหมาะกับอาการขณะกำเริบ คือ dosage form ใด</t>
        </is>
      </c>
      <c r="C27" s="35" t="n"/>
      <c r="D27" s="34" t="inlineStr">
        <is>
          <t>Extent release</t>
        </is>
      </c>
      <c r="E27" s="34" t="inlineStr">
        <is>
          <t>Ointment</t>
        </is>
      </c>
      <c r="F27" s="34" t="inlineStr">
        <is>
          <t>Solution</t>
        </is>
      </c>
      <c r="G27" s="34" t="inlineStr">
        <is>
          <t>Sublingual tablet</t>
        </is>
      </c>
      <c r="H27" s="34" t="inlineStr">
        <is>
          <t>Transdermal</t>
        </is>
      </c>
      <c r="I27" s="35" t="n">
        <v>4</v>
      </c>
      <c r="J27" s="34"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35" t="n"/>
      <c r="L27" s="34" t="inlineStr">
        <is>
          <t>Tablet Manufacturing</t>
        </is>
      </c>
      <c r="M27" s="35" t="inlineStr">
        <is>
          <t>Product</t>
        </is>
      </c>
      <c r="N27" s="34" t="inlineStr">
        <is>
          <t>ข้อ 122 Pharma Plus เล่มม่วง (เฉลยข้อ ง)</t>
        </is>
      </c>
      <c r="O27" s="35" t="inlineStr">
        <is>
          <t>Mock</t>
        </is>
      </c>
      <c r="P27" s="35" t="inlineStr">
        <is>
          <t>Pharma Plus เล่มม่วง</t>
        </is>
      </c>
    </row>
    <row r="28" ht="13.2" customHeight="1" s="49">
      <c r="A28" s="35" t="n">
        <v>26</v>
      </c>
      <c r="B28" s="34" t="inlineStr">
        <is>
          <t>ยาที่ผู้ป่วยได้รับก่อนมารพ. คือ nifedipine SR เป็นการปลดยารูปแบบใด</t>
        </is>
      </c>
      <c r="C28" s="35" t="n"/>
      <c r="D28" s="34" t="inlineStr">
        <is>
          <t>ปลดปล่อยยาทันทีหลังรับประทานอาหาร</t>
        </is>
      </c>
      <c r="E28" s="34" t="inlineStr">
        <is>
          <t>ปลดปล่อยยาอย่างเร็ว</t>
        </is>
      </c>
      <c r="F28" s="34" t="inlineStr">
        <is>
          <t>ปลดปล่อยยาในปริมาณที่แน่นอน</t>
        </is>
      </c>
      <c r="G28" s="34" t="inlineStr">
        <is>
          <t>ค่อย ๆ ปล่อยยาออกมาอย่าง ช้า ๆ</t>
        </is>
      </c>
      <c r="H28" s="34" t="inlineStr">
        <is>
          <t>ค่อย ๆปลดปล่อยยาออกมาในปริมาณน้อย</t>
        </is>
      </c>
      <c r="I28" s="35" t="n">
        <v>4</v>
      </c>
      <c r="J28" s="34"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35" t="n"/>
      <c r="L28" s="34" t="inlineStr">
        <is>
          <t>Tablet Manufacturing</t>
        </is>
      </c>
      <c r="M28" s="35" t="inlineStr">
        <is>
          <t>Product</t>
        </is>
      </c>
      <c r="N28" s="34" t="inlineStr">
        <is>
          <t>ข้อ 123 Pharma Plus เล่มม่วง (เฉลยข้อ ง)</t>
        </is>
      </c>
      <c r="O28" s="35" t="inlineStr">
        <is>
          <t>Mock</t>
        </is>
      </c>
      <c r="P28" s="35" t="inlineStr">
        <is>
          <t>Pharma Plus เล่มม่วง</t>
        </is>
      </c>
    </row>
    <row r="29" ht="13.2" customHeight="1" s="49">
      <c r="A29" s="35" t="n">
        <v>27</v>
      </c>
      <c r="B29" s="34" t="inlineStr">
        <is>
          <t>ข้อมูลข้อมีความจำเป็นน้อยที่สุดในการนำพริกมาบรรจุในแคปซูลเพื่อรับประทาน</t>
        </is>
      </c>
      <c r="C29" s="35" t="n"/>
      <c r="D29" s="34" t="inlineStr">
        <is>
          <t>Solubility</t>
        </is>
      </c>
      <c r="E29" s="34" t="inlineStr">
        <is>
          <t>Angle of repose</t>
        </is>
      </c>
      <c r="F29" s="34" t="inlineStr">
        <is>
          <t>Capsule's size and volume</t>
        </is>
      </c>
      <c r="G29" s="34" t="inlineStr">
        <is>
          <t>Tap density</t>
        </is>
      </c>
      <c r="H29" s="34" t="inlineStr">
        <is>
          <t>Therapeutic dose</t>
        </is>
      </c>
      <c r="I29" s="35" t="n">
        <v>1</v>
      </c>
      <c r="J29" s="34"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35" t="n"/>
      <c r="L29" s="34" t="inlineStr">
        <is>
          <t>Hard &amp; Soft Gelatin Capsules</t>
        </is>
      </c>
      <c r="M29" s="35" t="inlineStr">
        <is>
          <t>Product</t>
        </is>
      </c>
      <c r="N29" s="34" t="inlineStr">
        <is>
          <t>ข้อ 125 Pharma Plus เล่มม่วง (เฉลยข้อ ก)</t>
        </is>
      </c>
      <c r="O29" s="35" t="inlineStr">
        <is>
          <t>Mock</t>
        </is>
      </c>
      <c r="P29" s="35" t="inlineStr">
        <is>
          <t>Pharma Plus เล่มม่วง</t>
        </is>
      </c>
    </row>
    <row r="30" ht="13.2" customHeight="1" s="49">
      <c r="A30" s="35" t="n">
        <v>28</v>
      </c>
      <c r="B30" s="34"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35" t="n"/>
      <c r="D30" s="34" t="inlineStr">
        <is>
          <t>ใช้ 25% NaHCO3 6 mL และปรับปริมาตรให้ได้ 100 mL</t>
        </is>
      </c>
      <c r="E30" s="34" t="inlineStr">
        <is>
          <t>ใช้ 25% NaHCO3 6 mL และปรับปริมาตรให้ได้ 30 mL</t>
        </is>
      </c>
      <c r="F30" s="34" t="inlineStr">
        <is>
          <t>ใช้ 25% NaHCO3 20 mL และปรับปริมาตรให้ได้ 100 mL</t>
        </is>
      </c>
      <c r="G30" s="34" t="inlineStr">
        <is>
          <t>ใช้ 25% NaHCO3 20 mL และปรับปริมาตรให้ได้ 30 mL</t>
        </is>
      </c>
      <c r="H30" s="34" t="inlineStr">
        <is>
          <t>ใช้ 25% NaHCO3 10 mL และปรับปริมาตรให้ได้ 100 mL</t>
        </is>
      </c>
      <c r="I30" s="35" t="n">
        <v>2</v>
      </c>
      <c r="J30" s="34"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35" t="n"/>
      <c r="L30" s="34" t="inlineStr">
        <is>
          <t>Tablet Manufacturing</t>
        </is>
      </c>
      <c r="M30" s="35" t="inlineStr">
        <is>
          <t>Product</t>
        </is>
      </c>
      <c r="N30" s="34" t="inlineStr">
        <is>
          <t>ข้อ 126 Pharma Plus เล่มม่วง (เฉลยข้อ ข)</t>
        </is>
      </c>
      <c r="O30" s="35" t="inlineStr">
        <is>
          <t>Mock</t>
        </is>
      </c>
      <c r="P30" s="35" t="inlineStr">
        <is>
          <t>Pharma Plus เล่มม่วง</t>
        </is>
      </c>
    </row>
    <row r="31" ht="13.2" customHeight="1" s="49">
      <c r="A31" s="35" t="n">
        <v>29</v>
      </c>
      <c r="B31" s="34" t="inlineStr">
        <is>
          <t>เมื่อเตรียมตำรับยาข้างต้นในข้อ 126 ส่วนประกอบใดไม่จำเป็นในการเตรียมยาใช้ในช่องหู</t>
        </is>
      </c>
      <c r="C31" s="35" t="n"/>
      <c r="D31" s="34" t="inlineStr">
        <is>
          <t>Antioxidant</t>
        </is>
      </c>
      <c r="E31" s="34" t="inlineStr">
        <is>
          <t>Buffering agent</t>
        </is>
      </c>
      <c r="F31" s="34" t="inlineStr">
        <is>
          <t>Structure vehicle</t>
        </is>
      </c>
      <c r="G31" s="34" t="inlineStr">
        <is>
          <t>Preservative</t>
        </is>
      </c>
      <c r="H31" s="34" t="inlineStr">
        <is>
          <t>Viscosity agent</t>
        </is>
      </c>
      <c r="I31" s="35" t="n">
        <v>2</v>
      </c>
      <c r="J31" s="34"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35" t="n"/>
      <c r="L31" s="34" t="inlineStr">
        <is>
          <t>Tablet Manufacturing</t>
        </is>
      </c>
      <c r="M31" s="35" t="inlineStr">
        <is>
          <t>Product</t>
        </is>
      </c>
      <c r="N31" s="34" t="inlineStr">
        <is>
          <t>ข้อ 127 Pharma Plus เล่มม่วง (เฉลยข้อ ข)</t>
        </is>
      </c>
      <c r="O31" s="35" t="inlineStr">
        <is>
          <t>Mock</t>
        </is>
      </c>
      <c r="P31" s="35" t="inlineStr">
        <is>
          <t>Pharma Plus เล่มม่วง</t>
        </is>
      </c>
    </row>
    <row r="32" ht="13.2" customHeight="1" s="49">
      <c r="A32" s="35" t="n">
        <v>30</v>
      </c>
      <c r="B32" s="34"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35" t="n"/>
      <c r="D32" s="34" t="inlineStr">
        <is>
          <t>0.27 g</t>
        </is>
      </c>
      <c r="E32" s="34" t="inlineStr">
        <is>
          <t>0.18 g</t>
        </is>
      </c>
      <c r="F32" s="34" t="inlineStr">
        <is>
          <t>0.09 g</t>
        </is>
      </c>
      <c r="G32" s="34" t="inlineStr">
        <is>
          <t>0.04 g</t>
        </is>
      </c>
      <c r="H32" s="34" t="inlineStr">
        <is>
          <t>0.12 g</t>
        </is>
      </c>
      <c r="I32" s="35" t="n">
        <v>3</v>
      </c>
      <c r="J32" s="34"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35" t="n"/>
      <c r="L32" s="34" t="inlineStr">
        <is>
          <t>Tablet Manufacturing</t>
        </is>
      </c>
      <c r="M32" s="35" t="inlineStr">
        <is>
          <t>Product</t>
        </is>
      </c>
      <c r="N32" s="34" t="inlineStr">
        <is>
          <t>ข้อ 152 Pharma Plus เล่มม่วง (เฉลยข้อ ค)</t>
        </is>
      </c>
      <c r="O32" s="35" t="inlineStr">
        <is>
          <t>Mock</t>
        </is>
      </c>
      <c r="P32" s="35" t="inlineStr">
        <is>
          <t>Pharma Plus เล่มม่วง</t>
        </is>
      </c>
    </row>
    <row r="33" ht="13.2" customHeight="1" s="49">
      <c r="A33" s="35" t="n">
        <v>31</v>
      </c>
      <c r="B33" s="34" t="inlineStr">
        <is>
          <t>ข้อใดไม่เกี่ยวกับการควบคุมคุณภาพ ยาเม็ด norfloxacin</t>
        </is>
      </c>
      <c r="C33" s="35" t="n"/>
      <c r="D33" s="34" t="inlineStr">
        <is>
          <t>Content Uniformity</t>
        </is>
      </c>
      <c r="E33" s="34" t="inlineStr">
        <is>
          <t>Dissolution test</t>
        </is>
      </c>
      <c r="F33" s="34" t="inlineStr">
        <is>
          <t>Disintegration</t>
        </is>
      </c>
      <c r="G33" s="34" t="inlineStr">
        <is>
          <t>Weight Variation</t>
        </is>
      </c>
      <c r="H33" s="34" t="inlineStr">
        <is>
          <t>Limulus Amoebocyte Lysate test</t>
        </is>
      </c>
      <c r="I33" s="35" t="n">
        <v>5</v>
      </c>
      <c r="J33" s="34"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35" t="n"/>
      <c r="L33" s="34" t="inlineStr">
        <is>
          <t>Tablet Manufacturing</t>
        </is>
      </c>
      <c r="M33" s="35" t="inlineStr">
        <is>
          <t>Product</t>
        </is>
      </c>
      <c r="N33" s="34" t="inlineStr">
        <is>
          <t>ข้อ 153 Pharma Plus เล่มม่วง (เฉลยข้อ จ)</t>
        </is>
      </c>
      <c r="O33" s="35" t="inlineStr">
        <is>
          <t>Mock</t>
        </is>
      </c>
      <c r="P33" s="35" t="inlineStr">
        <is>
          <t>Pharma Plus เล่มม่วง</t>
        </is>
      </c>
    </row>
    <row r="34" ht="13.2" customHeight="1" s="49">
      <c r="A34" s="35" t="n">
        <v>32</v>
      </c>
      <c r="B34" s="34"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35" t="n"/>
      <c r="D34" s="34" t="inlineStr">
        <is>
          <t>Sodium alginate, bentonite, methylcellulose</t>
        </is>
      </c>
      <c r="E34" s="34" t="inlineStr">
        <is>
          <t>Tragacanth, carbomer, methylcellulose</t>
        </is>
      </c>
      <c r="F34" s="34" t="inlineStr">
        <is>
          <t>Carbomer, methylcellulose, hydroxypropyl cellulose</t>
        </is>
      </c>
      <c r="G34" s="34" t="inlineStr">
        <is>
          <t>Pectin, guar gum, carbomer</t>
        </is>
      </c>
      <c r="H34" s="34" t="inlineStr">
        <is>
          <t>Tragacanth, carboxymethylcellulose, carbomer</t>
        </is>
      </c>
      <c r="I34" s="35" t="n">
        <v>5</v>
      </c>
      <c r="J34" s="34"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35" t="n"/>
      <c r="L34" s="34" t="inlineStr">
        <is>
          <t>Tablet Manufacturing</t>
        </is>
      </c>
      <c r="M34" s="35" t="inlineStr">
        <is>
          <t>Product</t>
        </is>
      </c>
      <c r="N34" s="34" t="inlineStr">
        <is>
          <t>ข้อ 155 Pharma Plus เล่มม่วง (เฉลยข้อ จ)</t>
        </is>
      </c>
      <c r="O34" s="35" t="inlineStr">
        <is>
          <t>Mock</t>
        </is>
      </c>
      <c r="P34" s="35" t="inlineStr">
        <is>
          <t>Pharma Plus เล่มม่วง</t>
        </is>
      </c>
    </row>
    <row r="35" ht="13.2" customHeight="1" s="49">
      <c r="A35" s="35" t="n">
        <v>33</v>
      </c>
      <c r="B35" s="34" t="inlineStr">
        <is>
          <t>สาร polymer ตัวใดนิยมใช้ในการทำ film coat tablet</t>
        </is>
      </c>
      <c r="C35" s="35" t="n"/>
      <c r="D35" s="34" t="inlineStr">
        <is>
          <t>HPMC</t>
        </is>
      </c>
      <c r="E35" s="34" t="inlineStr">
        <is>
          <t>CMC</t>
        </is>
      </c>
      <c r="F35" s="34" t="inlineStr">
        <is>
          <t>Polymeric methacrylates</t>
        </is>
      </c>
      <c r="G35" s="34" t="inlineStr">
        <is>
          <t>Carbopol</t>
        </is>
      </c>
      <c r="H35" s="34" t="inlineStr">
        <is>
          <t>Veegum</t>
        </is>
      </c>
      <c r="I35" s="35" t="n">
        <v>1</v>
      </c>
      <c r="J35" s="34"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35" t="n"/>
      <c r="L35" s="34" t="inlineStr">
        <is>
          <t>Tablet Coating</t>
        </is>
      </c>
      <c r="M35" s="35" t="inlineStr">
        <is>
          <t>Product</t>
        </is>
      </c>
      <c r="N35" s="34" t="inlineStr">
        <is>
          <t>ข้อ 163 Pharma Plus เล่มม่วง (เฉลยข้อ ก)</t>
        </is>
      </c>
      <c r="O35" s="35" t="inlineStr">
        <is>
          <t>Mock</t>
        </is>
      </c>
      <c r="P35" s="35" t="inlineStr">
        <is>
          <t>Pharma Plus เล่มม่วง</t>
        </is>
      </c>
    </row>
    <row r="36" ht="13.2" customHeight="1" s="49">
      <c r="A36" s="35" t="n">
        <v>34</v>
      </c>
      <c r="B36" s="34" t="inlineStr">
        <is>
          <t>ข้อใดกล่าวผิดเกี่ยวกับยารูปแบบเม็ด</t>
        </is>
      </c>
      <c r="C36" s="35" t="n"/>
      <c r="D36" s="34" t="inlineStr">
        <is>
          <t>การเตรียมยา solution ทำได้โดยการใช้ตัวทำละลายร่วมที่เป็น organic solvent เพื่อช่วยละลาย</t>
        </is>
      </c>
      <c r="E36" s="34" t="inlineStr">
        <is>
          <t>ยารูปแบบ solution มักมีค่าความต้านทานการไหลและแรงตึงผิวภายในสารละลายใกล้เคียงกับน้ำ</t>
        </is>
      </c>
      <c r="F36" s="34" t="inlineStr">
        <is>
          <t>Suspension ใช้เป็นยาฉีดเข้าหลอดเลือดได้ ถ้าขนาดอนุภาคเล็กมากๆ</t>
        </is>
      </c>
      <c r="G36" s="34" t="inlineStr">
        <is>
          <t>Emulsion ใช้เป็นอาหารทางหลอดเลือดดำได้แต่ควรเป็นการเตรียมใหม่ๆ</t>
        </is>
      </c>
      <c r="H36" s="34" t="inlineStr">
        <is>
          <t>การลดความเจ็บปวดเมื่อฉีดทำได้โดยเติมสารบางชนิดเช่น buffer</t>
        </is>
      </c>
      <c r="I36" s="35" t="n">
        <v>1</v>
      </c>
      <c r="J36" s="34"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35" t="n"/>
      <c r="L36" s="34" t="inlineStr">
        <is>
          <t>Tablet Manufacturing</t>
        </is>
      </c>
      <c r="M36" s="35" t="inlineStr">
        <is>
          <t>Product</t>
        </is>
      </c>
      <c r="N36" s="34" t="inlineStr">
        <is>
          <t>ข้อ 164 Pharma Plus เล่มม่วง (เฉลยข้อ ไมมีคำตอบ)</t>
        </is>
      </c>
      <c r="O36" s="35" t="inlineStr">
        <is>
          <t>Mock</t>
        </is>
      </c>
      <c r="P36" s="35" t="inlineStr">
        <is>
          <t>Pharma Plus เล่มม่วง</t>
        </is>
      </c>
    </row>
    <row r="37" ht="13.2" customHeight="1" s="49">
      <c r="A37" s="35" t="n">
        <v>35</v>
      </c>
      <c r="B37" s="34" t="inlineStr">
        <is>
          <t>ข้อใดถูกต้องที่สุดเกี่ยวกับ tonicity ของยาฉีด</t>
        </is>
      </c>
      <c r="C37" s="35" t="n"/>
      <c r="D37" s="34" t="inlineStr">
        <is>
          <t>จัดเป็น colligative property</t>
        </is>
      </c>
      <c r="E37" s="34" t="inlineStr">
        <is>
          <t>สามารถปรับได้โดยเติมสารบางชนิด เช่น phosphate acetate ซึ่งนิยมมาก</t>
        </is>
      </c>
      <c r="F37" s="34" t="inlineStr">
        <is>
          <t>การฉีด hypertonic solution ก่อให้เกิด cell lysis ได้</t>
        </is>
      </c>
      <c r="G37" s="34" t="inlineStr">
        <is>
          <t>การฉีดยา isotonic ต่อระบบเลือด มักเป็น isotonic ต่อเนื้อเยื่ออื่นด้วย</t>
        </is>
      </c>
      <c r="H37" s="34" t="inlineStr">
        <is>
          <t>Normal saline เป็นทั้ง isotonic และ iso-osmotic</t>
        </is>
      </c>
      <c r="I37" s="35" t="n">
        <v>5</v>
      </c>
      <c r="J37" s="34"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35" t="n"/>
      <c r="L37" s="34" t="inlineStr">
        <is>
          <t>Tablet Manufacturing</t>
        </is>
      </c>
      <c r="M37" s="35" t="inlineStr">
        <is>
          <t>Product</t>
        </is>
      </c>
      <c r="N37" s="34" t="inlineStr">
        <is>
          <t>ข้อ 165 Pharma Plus เล่มม่วง (เฉลยข้อ จ)</t>
        </is>
      </c>
      <c r="O37" s="35" t="inlineStr">
        <is>
          <t>Mock</t>
        </is>
      </c>
      <c r="P37" s="35" t="inlineStr">
        <is>
          <t>Pharma Plus เล่มม่วง</t>
        </is>
      </c>
    </row>
    <row r="38" ht="13.2" customHeight="1" s="49">
      <c r="A38" s="35" t="n">
        <v>36</v>
      </c>
      <c r="B38" s="34"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35" t="n"/>
      <c r="D38" s="34" t="inlineStr">
        <is>
          <t>Spray dried lactose</t>
        </is>
      </c>
      <c r="E38" s="34" t="inlineStr">
        <is>
          <t>Microcrystalline cellulose</t>
        </is>
      </c>
      <c r="F38" s="34" t="inlineStr">
        <is>
          <t>Tapioca starch</t>
        </is>
      </c>
      <c r="G38" s="34" t="inlineStr">
        <is>
          <t>Dibasic calcium phosphate</t>
        </is>
      </c>
      <c r="H38" s="34" t="inlineStr">
        <is>
          <t>Mannitol</t>
        </is>
      </c>
      <c r="I38" s="35" t="n">
        <v>1</v>
      </c>
      <c r="J38" s="34"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35" t="n"/>
      <c r="L38" s="34" t="inlineStr">
        <is>
          <t>Hard &amp; Soft Gelatin Capsules</t>
        </is>
      </c>
      <c r="M38" s="35" t="inlineStr">
        <is>
          <t>Product</t>
        </is>
      </c>
      <c r="N38" s="34" t="inlineStr">
        <is>
          <t>ข้อ 166 Pharma Plus เล่มม่วง (เฉลยข้อ ก)</t>
        </is>
      </c>
      <c r="O38" s="35" t="inlineStr">
        <is>
          <t>Mock</t>
        </is>
      </c>
      <c r="P38" s="35" t="inlineStr">
        <is>
          <t>Pharma Plus เล่มม่วง</t>
        </is>
      </c>
    </row>
    <row r="39" ht="13.2" customHeight="1" s="49">
      <c r="A39" s="35" t="n">
        <v>37</v>
      </c>
      <c r="B39" s="34"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35" t="n"/>
      <c r="D39" s="34" t="inlineStr">
        <is>
          <t>ผงยามีการกระจายขนาดอนุภาคในช่วงแคบ</t>
        </is>
      </c>
      <c r="E39" s="34" t="inlineStr">
        <is>
          <t>ผงยามีค่า angle of repose ต่ำ</t>
        </is>
      </c>
      <c r="F39" s="34" t="inlineStr">
        <is>
          <t>สารเจือจางมีความหนาแน่นใกล้เคียงตัวยาสำคัญ</t>
        </is>
      </c>
      <c r="G39" s="34" t="inlineStr">
        <is>
          <t>ปริมาณของตัวยาและสารช่วยรวมกัน ควรบรรจุขอบ body ของเปลือก capsule ได้เต็มหรือเกือบเต็ม</t>
        </is>
      </c>
      <c r="H39" s="34" t="inlineStr">
        <is>
          <t>สารช่วยการไหลที่ใช้มีคุณสมบัติเป็น true lubricant มากกว่า glidant</t>
        </is>
      </c>
      <c r="I39" s="35" t="n">
        <v>5</v>
      </c>
      <c r="J39" s="34"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35" t="n"/>
      <c r="L39" s="34" t="inlineStr">
        <is>
          <t>Hard &amp; Soft Gelatin Capsules</t>
        </is>
      </c>
      <c r="M39" s="35" t="inlineStr">
        <is>
          <t>Product</t>
        </is>
      </c>
      <c r="N39" s="34" t="inlineStr">
        <is>
          <t>ข้อ 167 Pharma Plus เล่มม่วง (เฉลยข้อ จ)</t>
        </is>
      </c>
      <c r="O39" s="35" t="inlineStr">
        <is>
          <t>Mock</t>
        </is>
      </c>
      <c r="P39" s="35" t="inlineStr">
        <is>
          <t>Pharma Plus เล่มม่วง</t>
        </is>
      </c>
    </row>
    <row r="40" ht="13.2" customHeight="1" s="49">
      <c r="A40" s="35" t="n">
        <v>38</v>
      </c>
      <c r="B40" s="34"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35" t="n"/>
      <c r="D40" s="34" t="inlineStr">
        <is>
          <t>ผ่านการทดสอบใน S1 ทั้งหกเม็ด</t>
        </is>
      </c>
      <c r="E40" s="34" t="inlineStr">
        <is>
          <t>มี 3 เม็ดไม่ผ่านการทดสอบใน S1</t>
        </is>
      </c>
      <c r="F40" s="34" t="inlineStr">
        <is>
          <t>มี 1 เม็ดไม่ผ่านการทดสอบใน S1</t>
        </is>
      </c>
      <c r="G40" s="34" t="inlineStr">
        <is>
          <t>ต้องทำการทดสอบเพิ่มอีก 12 เม็ด</t>
        </is>
      </c>
      <c r="H40" s="34" t="inlineStr">
        <is>
          <t>มี 4 เม็ดไม่ผ่านการทดสอบ</t>
        </is>
      </c>
      <c r="I40" s="35" t="n">
        <v>1</v>
      </c>
      <c r="J40" s="34"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35" t="n"/>
      <c r="L40" s="34" t="inlineStr">
        <is>
          <t>Tablet Manufacturing</t>
        </is>
      </c>
      <c r="M40" s="35" t="inlineStr">
        <is>
          <t>Product</t>
        </is>
      </c>
      <c r="N40" s="34" t="inlineStr">
        <is>
          <t>ข้อ 180 Pharma Plus เล่มม่วง (เฉลยข้อ )</t>
        </is>
      </c>
      <c r="O40" s="35" t="inlineStr">
        <is>
          <t>Mock</t>
        </is>
      </c>
      <c r="P40" s="35" t="inlineStr">
        <is>
          <t>Pharma Plus เล่มม่วง</t>
        </is>
      </c>
    </row>
    <row r="41" ht="13.2" customHeight="1" s="49">
      <c r="A41" s="35" t="n">
        <v>39</v>
      </c>
      <c r="B41" s="34" t="inlineStr">
        <is>
          <t>ยาของบริษัทใดมีความสามารถในการละลายน้ำที่ดีกว่ากัน</t>
        </is>
      </c>
      <c r="C41" s="35" t="n"/>
      <c r="D41" s="34" t="inlineStr">
        <is>
          <t>ยาของบริษัท A ละลายน้ำได้ดีกว่า บริษัท B เนื่องจากมี lactose ทำให้ละลายน้ำได้ดีกว่า</t>
        </is>
      </c>
      <c r="E41" s="34" t="inlineStr">
        <is>
          <t>ยาของบริษัท A ละลายน้ำได้ดีกว่า บริษัท B เนื่องจากมีปริมาณ magnesium stearate มากกว่า</t>
        </is>
      </c>
      <c r="F41" s="34" t="inlineStr">
        <is>
          <t>ยาของบริษัท B ละลายน้ำได้ดีกว่า บริษัท A เนื่องจากมี microcrystalline cellulose ช่วยในการละลาย</t>
        </is>
      </c>
      <c r="G41" s="34" t="inlineStr">
        <is>
          <t>ยาของบริษัท B ละลายน้ำได้ดีกว่า บริษัท A เนื่องจากมี sodium lauryl sulfate เป็น wetting agent</t>
        </is>
      </c>
      <c r="H41" s="34" t="inlineStr">
        <is>
          <t>ยาของบริษัท A และ B ละลายน้ำได้เท่ากันเนื่องจากยา allopurinol มีคุณสมบัติละลายน้ำได้น้อยอยู่แล้ว</t>
        </is>
      </c>
      <c r="I41" s="35" t="n">
        <v>1</v>
      </c>
      <c r="J41" s="34"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35" t="n"/>
      <c r="L41" s="34" t="inlineStr">
        <is>
          <t>Tablet Manufacturing</t>
        </is>
      </c>
      <c r="M41" s="35" t="inlineStr">
        <is>
          <t>Product</t>
        </is>
      </c>
      <c r="N41" s="34" t="inlineStr">
        <is>
          <t>ข้อ 181 Pharma Plus เล่มม่วง (เฉลยข้อ )</t>
        </is>
      </c>
      <c r="O41" s="35" t="inlineStr">
        <is>
          <t>Mock</t>
        </is>
      </c>
      <c r="P41" s="35" t="inlineStr">
        <is>
          <t>Pharma Plus เล่มม่วง</t>
        </is>
      </c>
    </row>
    <row r="42" ht="13.2" customHeight="1" s="49">
      <c r="A42" s="35" t="n">
        <v>40</v>
      </c>
      <c r="B42" s="34" t="inlineStr">
        <is>
          <t>ยาเม็ดคุมกำเนิด ไม่ต้องทำการทดสอบตัวข้อใด (ตามมาตรฐานของ USP)</t>
        </is>
      </c>
      <c r="C42" s="35" t="n"/>
      <c r="D42" s="34" t="inlineStr">
        <is>
          <t>Dissolution</t>
        </is>
      </c>
      <c r="E42" s="34" t="inlineStr">
        <is>
          <t>Hardness</t>
        </is>
      </c>
      <c r="F42" s="34" t="inlineStr">
        <is>
          <t>Disintegration</t>
        </is>
      </c>
      <c r="G42" s="34" t="inlineStr">
        <is>
          <t>Content of Uniformity</t>
        </is>
      </c>
      <c r="H42" s="34" t="inlineStr">
        <is>
          <t>Percent labeled amount</t>
        </is>
      </c>
      <c r="I42" s="35" t="n">
        <v>2</v>
      </c>
      <c r="J42" s="34"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35" t="n"/>
      <c r="L42" s="34" t="inlineStr">
        <is>
          <t>Tablet Manufacturing</t>
        </is>
      </c>
      <c r="M42" s="35" t="inlineStr">
        <is>
          <t>Product</t>
        </is>
      </c>
      <c r="N42" s="34" t="inlineStr">
        <is>
          <t>ข้อ 182 Pharma Plus เล่มม่วง (เฉลยข้อ ข)</t>
        </is>
      </c>
      <c r="O42" s="35" t="inlineStr">
        <is>
          <t>Mock</t>
        </is>
      </c>
      <c r="P42" s="35" t="inlineStr">
        <is>
          <t>Pharma Plus เล่มม่วง</t>
        </is>
      </c>
    </row>
    <row r="43" ht="13.2" customHeight="1" s="49">
      <c r="A43" s="35" t="n">
        <v>41</v>
      </c>
      <c r="B43" s="34" t="inlineStr">
        <is>
          <t>ข้อใดผิดเกี่ยวกับการเตรียมยาเม็ดด้วยวิธีตอกอัดโดยตรง</t>
        </is>
      </c>
      <c r="C43" s="35" t="n"/>
      <c r="D43" s="34" t="inlineStr">
        <is>
          <t>เป็นวิธีที่สะดวกรวดเร็ว</t>
        </is>
      </c>
      <c r="E43" s="34" t="inlineStr">
        <is>
          <t>ไม่ใช้น้ำและความร้อนในการตอก</t>
        </is>
      </c>
      <c r="F43" s="34" t="inlineStr">
        <is>
          <t>ยาเม็ดที่ได้มีการกระจายของสีที่สม่ำเสมอกว่าการทำแกรนูลเปียก</t>
        </is>
      </c>
      <c r="G43" s="34" t="inlineStr">
        <is>
          <t>ยาที่ตอกควรมีคุณสมบัติในการไหลและยึดเกาะกันได้ดี</t>
        </is>
      </c>
      <c r="H43" s="34" t="inlineStr">
        <is>
          <t>สารช่วยควรไหลได้ดีและตอกอัดได้</t>
        </is>
      </c>
      <c r="I43" s="35" t="n">
        <v>3</v>
      </c>
      <c r="J43" s="34"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35" t="n"/>
      <c r="L43" s="34" t="inlineStr">
        <is>
          <t>Tablet Manufacturing</t>
        </is>
      </c>
      <c r="M43" s="35" t="inlineStr">
        <is>
          <t>Product</t>
        </is>
      </c>
      <c r="N43" s="34" t="inlineStr">
        <is>
          <t>ข้อ 183 Pharma Plus เล่มม่วง (เฉลยข้อ ค)</t>
        </is>
      </c>
      <c r="O43" s="35" t="inlineStr">
        <is>
          <t>Mock</t>
        </is>
      </c>
      <c r="P43" s="35" t="inlineStr">
        <is>
          <t>Pharma Plus เล่มม่วง</t>
        </is>
      </c>
    </row>
    <row r="44" ht="13.2" customHeight="1" s="49">
      <c r="A44" s="35" t="n">
        <v>42</v>
      </c>
      <c r="B44" s="34"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35" t="n"/>
      <c r="D44" s="34" t="inlineStr">
        <is>
          <t>Cosolvency</t>
        </is>
      </c>
      <c r="E44" s="34" t="inlineStr">
        <is>
          <t>Complexation</t>
        </is>
      </c>
      <c r="F44" s="34" t="inlineStr">
        <is>
          <t>Micelle</t>
        </is>
      </c>
      <c r="G44" s="34" t="inlineStr">
        <is>
          <t>Liposome</t>
        </is>
      </c>
      <c r="H44" s="34" t="inlineStr">
        <is>
          <t>Crystallization</t>
        </is>
      </c>
      <c r="I44" s="35" t="n">
        <v>1</v>
      </c>
      <c r="J44" s="34"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35" t="n"/>
      <c r="L44" s="34" t="inlineStr">
        <is>
          <t>Tablet Manufacturing</t>
        </is>
      </c>
      <c r="M44" s="35" t="inlineStr">
        <is>
          <t>Product</t>
        </is>
      </c>
      <c r="N44" s="34" t="inlineStr">
        <is>
          <t>ข้อ 184 Pharma Plus เล่มม่วง (เฉลยข้อ ก)</t>
        </is>
      </c>
      <c r="O44" s="35" t="inlineStr">
        <is>
          <t>Mock</t>
        </is>
      </c>
      <c r="P44" s="35" t="inlineStr">
        <is>
          <t>Pharma Plus เล่มม่วง</t>
        </is>
      </c>
    </row>
    <row r="45" ht="13.2" customHeight="1" s="49">
      <c r="A45" s="35" t="n">
        <v>43</v>
      </c>
      <c r="B45" s="34"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35" t="n"/>
      <c r="D45" s="34" t="inlineStr">
        <is>
          <t>Cosolvency</t>
        </is>
      </c>
      <c r="E45" s="34" t="inlineStr">
        <is>
          <t>pH adjustment</t>
        </is>
      </c>
      <c r="F45" s="34" t="inlineStr">
        <is>
          <t>Complexation</t>
        </is>
      </c>
      <c r="G45" s="34" t="inlineStr">
        <is>
          <t>Prodrug formation</t>
        </is>
      </c>
      <c r="H45" s="34" t="inlineStr">
        <is>
          <t>Micelle solubilization</t>
        </is>
      </c>
      <c r="I45" s="35" t="n">
        <v>1</v>
      </c>
      <c r="J45" s="34"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35" t="n"/>
      <c r="L45" s="34" t="inlineStr">
        <is>
          <t>Tablet Manufacturing</t>
        </is>
      </c>
      <c r="M45" s="35" t="inlineStr">
        <is>
          <t>Product</t>
        </is>
      </c>
      <c r="N45" s="34" t="inlineStr">
        <is>
          <t>ข้อ 185 Pharma Plus เล่มม่วง (เฉลยข้อ ก)</t>
        </is>
      </c>
      <c r="O45" s="35" t="inlineStr">
        <is>
          <t>Mock</t>
        </is>
      </c>
      <c r="P45" s="35" t="inlineStr">
        <is>
          <t>Pharma Plus เล่มม่วง</t>
        </is>
      </c>
    </row>
    <row r="46" ht="13.2" customHeight="1" s="49">
      <c r="A46" s="35" t="n">
        <v>44</v>
      </c>
      <c r="B46" s="34"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35" t="n"/>
      <c r="D46" s="34" t="inlineStr">
        <is>
          <t>Caking</t>
        </is>
      </c>
      <c r="E46" s="34" t="inlineStr">
        <is>
          <t>Cracking</t>
        </is>
      </c>
      <c r="F46" s="34" t="inlineStr">
        <is>
          <t>Bleeding</t>
        </is>
      </c>
      <c r="G46" s="34" t="inlineStr">
        <is>
          <t>Creaming</t>
        </is>
      </c>
      <c r="H46" s="34" t="inlineStr">
        <is>
          <t>Phase inversion</t>
        </is>
      </c>
      <c r="I46" s="35" t="n">
        <v>2</v>
      </c>
      <c r="J46" s="34"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35" t="n"/>
      <c r="L46" s="34" t="inlineStr">
        <is>
          <t>Tablet Manufacturing</t>
        </is>
      </c>
      <c r="M46" s="35" t="inlineStr">
        <is>
          <t>Product</t>
        </is>
      </c>
      <c r="N46" s="34" t="inlineStr">
        <is>
          <t>ข้อ 186 Pharma Plus เล่มม่วง (เฉลยข้อ ข)</t>
        </is>
      </c>
      <c r="O46" s="35" t="inlineStr">
        <is>
          <t>Mock</t>
        </is>
      </c>
      <c r="P46" s="35" t="inlineStr">
        <is>
          <t>Pharma Plus เล่มม่วง</t>
        </is>
      </c>
    </row>
    <row r="47" ht="13.2" customHeight="1" s="49">
      <c r="A47" s="35" t="n">
        <v>45</v>
      </c>
      <c r="B47" s="34" t="inlineStr">
        <is>
          <t>มีสูตรตำรับโลชั่นพริก เกิดแยกตัว เขย่าไม่กลับคืนเกิดจากสาเหตุใดได้</t>
        </is>
      </c>
      <c r="C47" s="35" t="n"/>
      <c r="D47" s="34" t="inlineStr">
        <is>
          <t>เฟสน้ำมันมีมากไป</t>
        </is>
      </c>
      <c r="E47" s="34" t="inlineStr">
        <is>
          <t>สัดส่วนระหว่างวัดภาคน้ำและน้ำมันต่างกันมาก</t>
        </is>
      </c>
      <c r="F47" s="34" t="inlineStr">
        <is>
          <t>ไม่มี emulsifier</t>
        </is>
      </c>
      <c r="G47" s="34" t="inlineStr">
        <is>
          <t>Emulsifier ไม่เพียงพอ</t>
        </is>
      </c>
      <c r="H47" s="34" t="inlineStr">
        <is>
          <t>ความหนาแน่นเฟสน้ำกับน้ำมันมีความแตกต่างกันมาก</t>
        </is>
      </c>
      <c r="I47" s="35" t="n">
        <v>4</v>
      </c>
      <c r="J47" s="34"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35" t="n"/>
      <c r="L47" s="34" t="inlineStr">
        <is>
          <t>Tablet Manufacturing</t>
        </is>
      </c>
      <c r="M47" s="35" t="inlineStr">
        <is>
          <t>Product</t>
        </is>
      </c>
      <c r="N47" s="34" t="inlineStr">
        <is>
          <t>ข้อ 187 Pharma Plus เล่มม่วง (เฉลยข้อ ง)</t>
        </is>
      </c>
      <c r="O47" s="35" t="inlineStr">
        <is>
          <t>Mock</t>
        </is>
      </c>
      <c r="P47" s="35" t="inlineStr">
        <is>
          <t>Pharma Plus เล่มม่วง</t>
        </is>
      </c>
    </row>
    <row r="48" ht="13.2" customHeight="1" s="49">
      <c r="A48" s="35" t="n">
        <v>46</v>
      </c>
      <c r="B48" s="34" t="inlineStr">
        <is>
          <t>ถ้าจะเตรียมยาเพื่อให้ไม่ผ่านกระบวนการ metabolite ที่ตับ เราควรจะเตรียมในรูปแบบใด</t>
        </is>
      </c>
      <c r="C48" s="35" t="n"/>
      <c r="D48" s="34" t="inlineStr">
        <is>
          <t>Film coated tablets</t>
        </is>
      </c>
      <c r="E48" s="34" t="inlineStr">
        <is>
          <t>Enteric coated tablets</t>
        </is>
      </c>
      <c r="F48" s="34" t="inlineStr">
        <is>
          <t>Osmotic pump tablets</t>
        </is>
      </c>
      <c r="G48" s="34" t="inlineStr">
        <is>
          <t>Matrix tablets</t>
        </is>
      </c>
      <c r="H48" s="34" t="inlineStr">
        <is>
          <t>Rectal suppositories</t>
        </is>
      </c>
      <c r="I48" s="35" t="n">
        <v>4</v>
      </c>
      <c r="J48" s="34"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35" t="n"/>
      <c r="L48" s="34" t="inlineStr">
        <is>
          <t>Tablet Manufacturing</t>
        </is>
      </c>
      <c r="M48" s="35" t="inlineStr">
        <is>
          <t>Product</t>
        </is>
      </c>
      <c r="N48" s="34" t="inlineStr">
        <is>
          <t>ข้อ 188 Pharma Plus เล่มม่วง (เฉลยข้อ ง)</t>
        </is>
      </c>
      <c r="O48" s="35" t="inlineStr">
        <is>
          <t>Mock</t>
        </is>
      </c>
      <c r="P48" s="35" t="inlineStr">
        <is>
          <t>Pharma Plus เล่มม่วง</t>
        </is>
      </c>
    </row>
    <row r="49" ht="13.2" customHeight="1" s="49">
      <c r="A49" s="35" t="n">
        <v>47</v>
      </c>
      <c r="B49" s="34" t="inlineStr">
        <is>
          <t>ระบบควบคุมการปลดปล่อยยาแบบใดสามารถหักแบ่งครึ่งเม็ดได้</t>
        </is>
      </c>
      <c r="C49" s="35" t="n"/>
      <c r="D49" s="34" t="inlineStr">
        <is>
          <t>Enteric coated</t>
        </is>
      </c>
      <c r="E49" s="34" t="inlineStr">
        <is>
          <t>Reservoir</t>
        </is>
      </c>
      <c r="F49" s="34" t="inlineStr">
        <is>
          <t>Osmotic control</t>
        </is>
      </c>
      <c r="G49" s="34" t="inlineStr">
        <is>
          <t>Matrix control</t>
        </is>
      </c>
      <c r="H49" s="34" t="inlineStr">
        <is>
          <t>Film diffuse control</t>
        </is>
      </c>
      <c r="I49" s="35" t="n">
        <v>5</v>
      </c>
      <c r="J49" s="34"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35" t="n"/>
      <c r="L49" s="34" t="inlineStr">
        <is>
          <t>Tablet Manufacturing</t>
        </is>
      </c>
      <c r="M49" s="35" t="inlineStr">
        <is>
          <t>Product</t>
        </is>
      </c>
      <c r="N49" s="34" t="inlineStr">
        <is>
          <t>ข้อ 189 Pharma Plus เล่มม่วง (เฉลยข้อ จ)</t>
        </is>
      </c>
      <c r="O49" s="35" t="inlineStr">
        <is>
          <t>Mock</t>
        </is>
      </c>
      <c r="P49" s="35" t="inlineStr">
        <is>
          <t>Pharma Plus เล่มม่วง</t>
        </is>
      </c>
    </row>
    <row r="50" ht="13.2" customHeight="1" s="49">
      <c r="A50" s="35" t="n">
        <v>48</v>
      </c>
      <c r="B50" s="34"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35" t="n"/>
      <c r="D50" s="34" t="inlineStr">
        <is>
          <t>Titanium dioxide เป็น binder</t>
        </is>
      </c>
      <c r="E50" s="34" t="inlineStr">
        <is>
          <t>Microcrystalline cellulose เป็น filler</t>
        </is>
      </c>
      <c r="F50" s="34" t="inlineStr">
        <is>
          <t>Sodium starch glycolate เป็น superdisintegrant</t>
        </is>
      </c>
      <c r="G50" s="34" t="inlineStr">
        <is>
          <t>Magnesium stearate เป็น glidant</t>
        </is>
      </c>
      <c r="H50" s="34" t="inlineStr">
        <is>
          <t>Corn starch เป็น disintegrant</t>
        </is>
      </c>
      <c r="I50" s="35" t="n">
        <v>5</v>
      </c>
      <c r="J50" s="34"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35" t="n"/>
      <c r="L50" s="34" t="inlineStr">
        <is>
          <t>Powders &amp; Granules</t>
        </is>
      </c>
      <c r="M50" s="35" t="inlineStr">
        <is>
          <t>Product</t>
        </is>
      </c>
      <c r="N50" s="34" t="inlineStr">
        <is>
          <t>ข้อ 190 Pharma Plus เล่มม่วง (เฉลยข้อ จ)</t>
        </is>
      </c>
      <c r="O50" s="35" t="inlineStr">
        <is>
          <t>Mock</t>
        </is>
      </c>
      <c r="P50" s="35" t="inlineStr">
        <is>
          <t>Pharma Plus เล่มม่วง</t>
        </is>
      </c>
    </row>
    <row r="51" ht="13.2" customHeight="1" s="49">
      <c r="A51" s="35" t="n">
        <v>49</v>
      </c>
      <c r="B51" s="34" t="inlineStr">
        <is>
          <t>ยาทาสิว Benzoyl peroxide gel 5% มีส่วนประกอบดังนี้ Carbomer 940, Hydroxypropylmethylcellulose, Tween 20, Ethanol, Glycerin, Triethanolamine, Triclosan, Purified water
ข้อใดต่อไปนี้ถูกต้อง</t>
        </is>
      </c>
      <c r="C51" s="35" t="n"/>
      <c r="D51" s="34" t="inlineStr">
        <is>
          <t>มีสารก่อเจล 2 ชนิด</t>
        </is>
      </c>
      <c r="E51" s="34" t="inlineStr">
        <is>
          <t>Carbopol ละลายในน้ำเดือด แล้วเติมน้ำเย็นละลายทันที</t>
        </is>
      </c>
      <c r="F51" s="34" t="inlineStr">
        <is>
          <t>Triclosan ช่วยให้เจลแข็งตัวจากการปรับ pH</t>
        </is>
      </c>
      <c r="G51" s="34" t="inlineStr">
        <is>
          <t>Triethanolamine เป็น preservative ของตำรับ</t>
        </is>
      </c>
      <c r="H51" s="34" t="inlineStr">
        <is>
          <t>Carbopol ละลายได้ดีใน alcohol</t>
        </is>
      </c>
      <c r="I51" s="35" t="n">
        <v>4</v>
      </c>
      <c r="J51" s="34"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35" t="n"/>
      <c r="L51" s="34" t="inlineStr">
        <is>
          <t>Tablet Manufacturing</t>
        </is>
      </c>
      <c r="M51" s="35" t="inlineStr">
        <is>
          <t>Product</t>
        </is>
      </c>
      <c r="N51" s="34" t="inlineStr">
        <is>
          <t>ข้อ 191 Pharma Plus เล่มม่วง (เฉลยข้อ ง)</t>
        </is>
      </c>
      <c r="O51" s="35" t="inlineStr">
        <is>
          <t>Mock</t>
        </is>
      </c>
      <c r="P51" s="35" t="inlineStr">
        <is>
          <t>Pharma Plus เล่มม่วง</t>
        </is>
      </c>
    </row>
    <row r="52" ht="13.2" customHeight="1" s="49">
      <c r="A52" s="35" t="n">
        <v>50</v>
      </c>
      <c r="B52" s="34" t="inlineStr">
        <is>
          <t>โจทย์ให้สูตรตำรับของ tetracycline capsule มา ได้แก่ lactose, magnesium stearate ... (โจทย์ไม่ครบ) ตำรับ tetracycline capsule
ข้อใดถูกต้อง</t>
        </is>
      </c>
      <c r="C52" s="35" t="n"/>
      <c r="D52" s="34" t="inlineStr">
        <is>
          <t>เหมาะจะเตรียมเป็น soft gelatin capsule</t>
        </is>
      </c>
      <c r="E52" s="34" t="inlineStr">
        <is>
          <t>Capsule เบอร์ 000 เล็กสุด เบอร์ 5 ใหญ่สุด</t>
        </is>
      </c>
      <c r="F52" s="34" t="inlineStr">
        <is>
          <t>Lactose เพิ่มความหวาน</t>
        </is>
      </c>
      <c r="G52" s="34" t="inlineStr">
        <is>
          <t>Magnesium stearate เพิ่มการแตกตัว</t>
        </is>
      </c>
      <c r="H52" s="34" t="inlineStr">
        <is>
          <t>Silicon dioxide เพิ่มการไหล</t>
        </is>
      </c>
      <c r="I52" s="35" t="n">
        <v>1</v>
      </c>
      <c r="J52" s="34"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35" t="n"/>
      <c r="L52" s="34" t="inlineStr">
        <is>
          <t>Hard &amp; Soft Gelatin Capsules</t>
        </is>
      </c>
      <c r="M52" s="35" t="inlineStr">
        <is>
          <t>Product</t>
        </is>
      </c>
      <c r="N52" s="34" t="inlineStr">
        <is>
          <t>ข้อ 192 Pharma Plus เล่มม่วง (เฉลยข้อ ก)</t>
        </is>
      </c>
      <c r="O52" s="35" t="inlineStr">
        <is>
          <t>Mock</t>
        </is>
      </c>
      <c r="P52" s="35" t="inlineStr">
        <is>
          <t>Pharma Plus เล่มม่วง</t>
        </is>
      </c>
    </row>
    <row r="53" ht="13.2" customHeight="1" s="49">
      <c r="A53" s="35" t="n">
        <v>51</v>
      </c>
      <c r="B53" s="34"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35" t="n"/>
      <c r="D53" s="34" t="inlineStr">
        <is>
          <t>Hydroxypropyl methyl cellulose</t>
        </is>
      </c>
      <c r="E53" s="34" t="inlineStr">
        <is>
          <t>Magnesium stearate</t>
        </is>
      </c>
      <c r="F53" s="34" t="inlineStr">
        <is>
          <t>Microcrystalline cellulose</t>
        </is>
      </c>
      <c r="G53" s="34" t="inlineStr">
        <is>
          <t>Colloidal silica</t>
        </is>
      </c>
      <c r="H53" s="34" t="inlineStr">
        <is>
          <t>Pre-gelatinized starch</t>
        </is>
      </c>
      <c r="I53" s="35" t="n">
        <v>5</v>
      </c>
      <c r="J53" s="34"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35" t="n"/>
      <c r="L53" s="34" t="inlineStr">
        <is>
          <t>Tablet Manufacturing</t>
        </is>
      </c>
      <c r="M53" s="35" t="inlineStr">
        <is>
          <t>Product</t>
        </is>
      </c>
      <c r="N53" s="34" t="inlineStr">
        <is>
          <t>ข้อ 193 Pharma Plus เล่มม่วง (เฉลยข้อ จ)</t>
        </is>
      </c>
      <c r="O53" s="35" t="inlineStr">
        <is>
          <t>Mock</t>
        </is>
      </c>
      <c r="P53" s="35" t="inlineStr">
        <is>
          <t>Pharma Plus เล่มม่วง</t>
        </is>
      </c>
    </row>
    <row r="54" ht="13.2" customHeight="1" s="49">
      <c r="A54" s="35" t="n">
        <v>52</v>
      </c>
      <c r="B54" s="34" t="inlineStr">
        <is>
          <t>ในการพิสูจน์ Bioequivalence ระหว่างยา 2 ตัว จะต้องคำนึงถึง parameter ใดบ้าง
ข้อใดต่อไปนี้ถูกต้อง</t>
        </is>
      </c>
      <c r="C54" s="35" t="n"/>
      <c r="D54" s="34" t="inlineStr">
        <is>
          <t>AUC0-inf และ Tmax</t>
        </is>
      </c>
      <c r="E54" s="34" t="inlineStr">
        <is>
          <t>AUC0-inf และ Cmax</t>
        </is>
      </c>
      <c r="F54" s="34" t="inlineStr">
        <is>
          <t>AUC0-inf และ Elimination half life</t>
        </is>
      </c>
      <c r="G54" s="34" t="inlineStr">
        <is>
          <t>Cmax และ Elimination half life</t>
        </is>
      </c>
      <c r="H54" s="34" t="inlineStr">
        <is>
          <t>Tmax และ Elimination half life</t>
        </is>
      </c>
      <c r="I54" s="35" t="n">
        <v>5</v>
      </c>
      <c r="J54" s="34"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35" t="n"/>
      <c r="L54" s="34" t="inlineStr">
        <is>
          <t>Tablet Manufacturing</t>
        </is>
      </c>
      <c r="M54" s="35" t="inlineStr">
        <is>
          <t>Product</t>
        </is>
      </c>
      <c r="N54" s="34" t="inlineStr">
        <is>
          <t>ข้อ 194 Pharma Plus เล่มม่วง (เฉลยข้อ จ)</t>
        </is>
      </c>
      <c r="O54" s="35" t="inlineStr">
        <is>
          <t>Mock</t>
        </is>
      </c>
      <c r="P54" s="35" t="inlineStr">
        <is>
          <t>Pharma Plus เล่มม่วง</t>
        </is>
      </c>
    </row>
    <row r="55" ht="13.2" customHeight="1" s="49">
      <c r="A55" s="35" t="n">
        <v>53</v>
      </c>
      <c r="B55" s="34"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35" t="n"/>
      <c r="D55" s="34" t="inlineStr">
        <is>
          <t>Direct compression</t>
        </is>
      </c>
      <c r="E55" s="34" t="inlineStr">
        <is>
          <t>Extrusion and spheronization</t>
        </is>
      </c>
      <c r="F55" s="34" t="inlineStr">
        <is>
          <t>Rolling compaction</t>
        </is>
      </c>
      <c r="G55" s="34" t="inlineStr">
        <is>
          <t>Slugging</t>
        </is>
      </c>
      <c r="H55" s="34" t="inlineStr">
        <is>
          <t>Wet granulation</t>
        </is>
      </c>
      <c r="I55" s="35" t="inlineStr">
        <is>
          <t>5</t>
        </is>
      </c>
      <c r="J55" s="34"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35" t="n"/>
      <c r="L55" s="34" t="inlineStr">
        <is>
          <t>Tablet Manufacturing</t>
        </is>
      </c>
      <c r="M55" s="35" t="inlineStr">
        <is>
          <t>Product</t>
        </is>
      </c>
      <c r="N55" s="34" t="inlineStr">
        <is>
          <t>Mock PLE-CC 1 ข้อ 6</t>
        </is>
      </c>
      <c r="O55" s="35" t="inlineStr">
        <is>
          <t>Mock</t>
        </is>
      </c>
      <c r="P55" s="35" t="inlineStr">
        <is>
          <t>Mock RxCU83</t>
        </is>
      </c>
    </row>
    <row r="56" ht="13.2" customHeight="1" s="49">
      <c r="A56" s="35" t="n">
        <v>54</v>
      </c>
      <c r="B56" s="34" t="inlineStr">
        <is>
          <t>ข้อใดคือเหตุผลสำคัญที่สุดในการเลือกผลิตยา Ramipril ในรูปแบบแคปซูลเจลาตินแข็งแทนรูปแบบยาเม็ดทั่วไป</t>
        </is>
      </c>
      <c r="C56" s="35" t="n"/>
      <c r="D56" s="34" t="inlineStr">
        <is>
          <t>ป้องกันแสง</t>
        </is>
      </c>
      <c r="E56" s="34" t="inlineStr">
        <is>
          <t>ป้องกันความชื้น</t>
        </is>
      </c>
      <c r="F56" s="34" t="inlineStr">
        <is>
          <t>ลดความแปรปรวนของอัตราการละลาย</t>
        </is>
      </c>
      <c r="G56" s="34" t="inlineStr">
        <is>
          <t>แก้ปัญหาผงยาตอกอัดไม่ดี</t>
        </is>
      </c>
      <c r="H56" s="34" t="inlineStr">
        <is>
          <t>เพิ่มการออกฤทธิ์เนิ่นโดยไม่ต้องเคลือบ</t>
        </is>
      </c>
      <c r="I56" s="35" t="inlineStr">
        <is>
          <t>2</t>
        </is>
      </c>
      <c r="J56" s="34"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35" t="n"/>
      <c r="L56" s="34" t="inlineStr">
        <is>
          <t>Capsule Formulation</t>
        </is>
      </c>
      <c r="M56" s="35" t="inlineStr">
        <is>
          <t>Product</t>
        </is>
      </c>
      <c r="N56" s="34" t="inlineStr">
        <is>
          <t>Mock PLE-CC 1 ข้อ 19</t>
        </is>
      </c>
      <c r="O56" s="35" t="inlineStr">
        <is>
          <t>Mock</t>
        </is>
      </c>
      <c r="P56" s="35" t="inlineStr">
        <is>
          <t>Mock RxCU83</t>
        </is>
      </c>
    </row>
    <row r="57" ht="13.2" customHeight="1" s="49">
      <c r="A57" s="35" t="n">
        <v>55</v>
      </c>
      <c r="B57" s="34"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35" t="n"/>
      <c r="D57" s="34" t="inlineStr">
        <is>
          <t>ทุก lot ผ่านเกณฑ์ทั้งหมด</t>
        </is>
      </c>
      <c r="E57" s="34" t="inlineStr">
        <is>
          <t>ผ่านเฉพาะ lot 1</t>
        </is>
      </c>
      <c r="F57" s="34" t="inlineStr">
        <is>
          <t>ผ่านเฉพาะ lot 3</t>
        </is>
      </c>
      <c r="G57" s="34" t="inlineStr">
        <is>
          <t>ผ่านเฉพาะ lot 1 และ lot 3</t>
        </is>
      </c>
      <c r="H57" s="34" t="inlineStr">
        <is>
          <t>ไม่มี lot ใดผ่านเกณฑ์</t>
        </is>
      </c>
      <c r="I57" s="35" t="inlineStr">
        <is>
          <t>3</t>
        </is>
      </c>
      <c r="J57" s="34"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35" t="n"/>
      <c r="L57" s="34" t="inlineStr">
        <is>
          <t>Dissolution Testing</t>
        </is>
      </c>
      <c r="M57" s="35" t="inlineStr">
        <is>
          <t>Product</t>
        </is>
      </c>
      <c r="N57" s="34" t="inlineStr">
        <is>
          <t>Mock PLE-CC 1 ข้อ 22</t>
        </is>
      </c>
      <c r="O57" s="35" t="inlineStr">
        <is>
          <t>Mock</t>
        </is>
      </c>
      <c r="P57" s="35" t="inlineStr">
        <is>
          <t>Mock RxCU83</t>
        </is>
      </c>
    </row>
    <row r="58" ht="13.2" customHeight="1" s="49">
      <c r="A58" s="35" t="n">
        <v>56</v>
      </c>
      <c r="B58" s="34" t="inlineStr">
        <is>
          <t>สารในข้อใดไม่ใช่สารช่วยที่ใช้ในกระบวนการเคลือบน้ำตาลของยาเม็ด (Sugar-coated tablet)</t>
        </is>
      </c>
      <c r="C58" s="35" t="n"/>
      <c r="D58" s="34" t="inlineStr">
        <is>
          <t>Calcium carbonate</t>
        </is>
      </c>
      <c r="E58" s="34" t="inlineStr">
        <is>
          <t>Beeswax / Carnauba wax</t>
        </is>
      </c>
      <c r="F58" s="34" t="inlineStr">
        <is>
          <t>Gelatin</t>
        </is>
      </c>
      <c r="G58" s="34" t="inlineStr">
        <is>
          <t>Colloidal silicon dioxide (CSD)</t>
        </is>
      </c>
      <c r="H58" s="34" t="inlineStr">
        <is>
          <t>Acrylate polymer (Eudragit)</t>
        </is>
      </c>
      <c r="I58" s="35" t="inlineStr">
        <is>
          <t>5</t>
        </is>
      </c>
      <c r="J58" s="34"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35" t="n"/>
      <c r="L58" s="34" t="inlineStr">
        <is>
          <t>Sugar Coating</t>
        </is>
      </c>
      <c r="M58" s="35" t="inlineStr">
        <is>
          <t>Product</t>
        </is>
      </c>
      <c r="N58" s="34" t="inlineStr">
        <is>
          <t>Mock PLE-CC 1 ข้อ 89</t>
        </is>
      </c>
      <c r="O58" s="35" t="inlineStr">
        <is>
          <t>Mock</t>
        </is>
      </c>
      <c r="P58" s="35" t="inlineStr">
        <is>
          <t>Mock RxCU83</t>
        </is>
      </c>
    </row>
    <row r="59" ht="13.2" customHeight="1" s="49">
      <c r="A59" s="35" t="n">
        <v>57</v>
      </c>
      <c r="B59" s="34"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35" t="n"/>
      <c r="D59" s="34" t="inlineStr">
        <is>
          <t>Uniformity of dosage units</t>
        </is>
      </c>
      <c r="E59" s="34" t="inlineStr">
        <is>
          <t>Weight gain</t>
        </is>
      </c>
      <c r="F59" s="34" t="inlineStr">
        <is>
          <t>Hardness</t>
        </is>
      </c>
      <c r="G59" s="34" t="inlineStr">
        <is>
          <t>Dissolution test</t>
        </is>
      </c>
      <c r="H59" s="34" t="inlineStr">
        <is>
          <t>Disintegration test</t>
        </is>
      </c>
      <c r="I59" s="35" t="inlineStr">
        <is>
          <t>2</t>
        </is>
      </c>
      <c r="J59" s="34"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35" t="n"/>
      <c r="L59" s="34" t="inlineStr">
        <is>
          <t>Sugar Coating IPC</t>
        </is>
      </c>
      <c r="M59" s="35" t="inlineStr">
        <is>
          <t>Product</t>
        </is>
      </c>
      <c r="N59" s="34" t="inlineStr">
        <is>
          <t>Mock PLE-CC 1 ข้อ 90</t>
        </is>
      </c>
      <c r="O59" s="35" t="inlineStr">
        <is>
          <t>Mock</t>
        </is>
      </c>
      <c r="P59" s="35" t="inlineStr">
        <is>
          <t>Mock RxCU83</t>
        </is>
      </c>
    </row>
    <row r="60" ht="13.2" customHeight="1" s="49">
      <c r="A60" s="35" t="n">
        <v>58</v>
      </c>
      <c r="B60" s="34" t="inlineStr">
        <is>
          <t>ข้อใดกล่าวไม่ถูกต้องเกี่ยวกับยาเม็ดเคลือบน้ำตาล (Sugar-coated tablets)</t>
        </is>
      </c>
      <c r="C60" s="35" t="n"/>
      <c r="D60" s="34" t="inlineStr">
        <is>
          <t>จัดเป็นยาเม็ดในรูปแบบปลดปล่อยทันที (Immediate release)</t>
        </is>
      </c>
      <c r="E60" s="34" t="inlineStr">
        <is>
          <t>หากผู้ป่วยมือเปียกสัมผัสเม็ดยา จะทำให้ชั้นนอกของเม็ดเคลือบละลายเหนียวทันที</t>
        </is>
      </c>
      <c r="F60" s="34" t="inlineStr">
        <is>
          <t>ผู้ป่วยที่เป็นโรคเบาหวานสามารถรับประทานยาเม็ดเคลือบน้ำตาลได้ตามปกติ</t>
        </is>
      </c>
      <c r="G60" s="34" t="inlineStr">
        <is>
          <t>มีส่วนประกอบของ sucrose และ polyols ในน้ำเชื่อมเคลือบ</t>
        </is>
      </c>
      <c r="H60" s="34" t="inlineStr">
        <is>
          <t>เหมาะสำหรับสูตรตำรับตัวยาสำคัญที่ไวต่อความชื้นและน้ำอย่างยิ่ง</t>
        </is>
      </c>
      <c r="I60" s="35" t="inlineStr">
        <is>
          <t>5</t>
        </is>
      </c>
      <c r="J60" s="34"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35" t="n"/>
      <c r="L60" s="34" t="inlineStr">
        <is>
          <t>Sugar Coating Evaluation</t>
        </is>
      </c>
      <c r="M60" s="35" t="inlineStr">
        <is>
          <t>Product</t>
        </is>
      </c>
      <c r="N60" s="34" t="inlineStr">
        <is>
          <t>Mock PLE-CC 1 ข้อ 91</t>
        </is>
      </c>
      <c r="O60" s="35" t="inlineStr">
        <is>
          <t>Mock</t>
        </is>
      </c>
      <c r="P60" s="35" t="inlineStr">
        <is>
          <t>Mock RxCU83</t>
        </is>
      </c>
    </row>
    <row r="61" ht="13.2" customHeight="1" s="49">
      <c r="A61" s="35" t="n">
        <v>59</v>
      </c>
      <c r="B61" s="34"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35" t="n"/>
      <c r="D61" s="34" t="inlineStr">
        <is>
          <t>Sterile vehicle / Solvent</t>
        </is>
      </c>
      <c r="E61" s="34" t="inlineStr">
        <is>
          <t>Propellant (สารขับดัน)</t>
        </is>
      </c>
      <c r="F61" s="34" t="inlineStr">
        <is>
          <t>Tonicity adjusting agent</t>
        </is>
      </c>
      <c r="G61" s="34" t="inlineStr">
        <is>
          <t>Antimicrobial preservative</t>
        </is>
      </c>
      <c r="H61" s="34" t="inlineStr">
        <is>
          <t>Solubilizer</t>
        </is>
      </c>
      <c r="I61" s="35" t="inlineStr">
        <is>
          <t>2</t>
        </is>
      </c>
      <c r="J61" s="34"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35" t="n"/>
      <c r="L61" s="34" t="inlineStr">
        <is>
          <t>Inhalation Formulation</t>
        </is>
      </c>
      <c r="M61" s="35" t="inlineStr">
        <is>
          <t>Product</t>
        </is>
      </c>
      <c r="N61" s="34" t="inlineStr">
        <is>
          <t>Mock PLE-CC 1 ข้อ 101</t>
        </is>
      </c>
      <c r="O61" s="35" t="inlineStr">
        <is>
          <t>Mock</t>
        </is>
      </c>
      <c r="P61" s="35" t="inlineStr">
        <is>
          <t>Mock RxCU83</t>
        </is>
      </c>
    </row>
    <row r="62" ht="13.2" customHeight="1" s="49">
      <c r="A62" s="35" t="n">
        <v>60</v>
      </c>
      <c r="B62" s="34"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35" t="n"/>
      <c r="D62" s="34" t="inlineStr">
        <is>
          <t>Effervescent tablet</t>
        </is>
      </c>
      <c r="E62" s="34" t="inlineStr">
        <is>
          <t>Enteric coated tablet</t>
        </is>
      </c>
      <c r="F62" s="34" t="inlineStr">
        <is>
          <t>Plain uncoated tablet</t>
        </is>
      </c>
      <c r="G62" s="34" t="inlineStr">
        <is>
          <t>Film coated tablet</t>
        </is>
      </c>
      <c r="H62" s="34" t="inlineStr">
        <is>
          <t>Compaction coated tablet</t>
        </is>
      </c>
      <c r="I62" s="35" t="inlineStr">
        <is>
          <t>4</t>
        </is>
      </c>
      <c r="J62" s="34"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35" t="n"/>
      <c r="L62" s="34" t="inlineStr">
        <is>
          <t>Film Coating Formulation</t>
        </is>
      </c>
      <c r="M62" s="35" t="inlineStr">
        <is>
          <t>Product</t>
        </is>
      </c>
      <c r="N62" s="34" t="inlineStr">
        <is>
          <t>Mock PLE-CC 1 ข้อ 113</t>
        </is>
      </c>
      <c r="O62" s="35" t="inlineStr">
        <is>
          <t>Mock</t>
        </is>
      </c>
      <c r="P62" s="35" t="inlineStr">
        <is>
          <t>Mock RxCU83</t>
        </is>
      </c>
    </row>
    <row r="63" ht="13.2" customHeight="1" s="49">
      <c r="A63" s="35" t="n">
        <v>61</v>
      </c>
      <c r="B63" s="34"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35" t="n"/>
      <c r="D63" s="34" t="inlineStr">
        <is>
          <t>Microcrystalline cellulose</t>
        </is>
      </c>
      <c r="E63" s="34" t="inlineStr">
        <is>
          <t>Lactose</t>
        </is>
      </c>
      <c r="F63" s="34" t="inlineStr">
        <is>
          <t>Croscarmellose sodium</t>
        </is>
      </c>
      <c r="G63" s="34" t="inlineStr">
        <is>
          <t>Magnesium stearate</t>
        </is>
      </c>
      <c r="H63" s="34" t="inlineStr">
        <is>
          <t>Triacetin (Plasticizer)</t>
        </is>
      </c>
      <c r="I63" s="35" t="inlineStr">
        <is>
          <t>5</t>
        </is>
      </c>
      <c r="J63" s="34"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35" t="n"/>
      <c r="L63" s="34" t="inlineStr">
        <is>
          <t>Coating Stability &amp; Packaging</t>
        </is>
      </c>
      <c r="M63" s="35" t="inlineStr">
        <is>
          <t>Product</t>
        </is>
      </c>
      <c r="N63" s="34" t="inlineStr">
        <is>
          <t>Mock PLE-CC 1 ข้อ 114</t>
        </is>
      </c>
      <c r="O63" s="35" t="inlineStr">
        <is>
          <t>Mock</t>
        </is>
      </c>
      <c r="P63" s="35" t="inlineStr">
        <is>
          <t>Mock RxCU83</t>
        </is>
      </c>
    </row>
    <row r="64" ht="13.2" customHeight="1" s="49">
      <c r="A64" s="35" t="n">
        <v>62</v>
      </c>
      <c r="B64" s="34"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35" t="n"/>
      <c r="D64" s="34" t="inlineStr">
        <is>
          <t>Monotropic polymorphs (Stable form)</t>
        </is>
      </c>
      <c r="E64" s="34" t="inlineStr">
        <is>
          <t>Enantiotropic polymorphs</t>
        </is>
      </c>
      <c r="F64" s="34" t="inlineStr">
        <is>
          <t>Amorphous anhydrates</t>
        </is>
      </c>
      <c r="G64" s="34" t="inlineStr">
        <is>
          <t>Crystalline hydrates</t>
        </is>
      </c>
      <c r="H64" s="34" t="inlineStr">
        <is>
          <t>Mixed solvates</t>
        </is>
      </c>
      <c r="I64" s="35" t="inlineStr">
        <is>
          <t>1</t>
        </is>
      </c>
      <c r="J64" s="34"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35" t="n"/>
      <c r="L64" s="34" t="inlineStr">
        <is>
          <t>Preformulation &amp; Polymorphism</t>
        </is>
      </c>
      <c r="M64" s="35" t="inlineStr">
        <is>
          <t>Product</t>
        </is>
      </c>
      <c r="N64" s="34" t="inlineStr">
        <is>
          <t>Mock PLE-CC 1 ข้อ 115</t>
        </is>
      </c>
      <c r="O64" s="35" t="inlineStr">
        <is>
          <t>Mock</t>
        </is>
      </c>
      <c r="P64" s="35" t="inlineStr">
        <is>
          <t>Mock RxCU83</t>
        </is>
      </c>
    </row>
    <row r="65" ht="13.2" customHeight="1" s="49">
      <c r="A65" s="35" t="n">
        <v>63</v>
      </c>
      <c r="B65" s="34"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35" t="n"/>
      <c r="D65" s="34" t="inlineStr">
        <is>
          <t>Mupirocin 2% ointment ทาวันละ 2-3 ครั้ง</t>
        </is>
      </c>
      <c r="E65" s="34" t="inlineStr">
        <is>
          <t>Moisturizing cream ทาวันละ 2-3 ครั้ง</t>
        </is>
      </c>
      <c r="F65" s="34" t="inlineStr">
        <is>
          <t>Acyclovir 5% cream ทาวันละ 5 ครั้ง</t>
        </is>
      </c>
      <c r="G65" s="34" t="inlineStr">
        <is>
          <t>Acyclovir 400 mg tablet รับประทานวันละ 5 ครั้ง</t>
        </is>
      </c>
      <c r="H65" s="34" t="inlineStr">
        <is>
          <t>Desoximetasone 0.25% cream ทาวันละ 2 ครั้ง</t>
        </is>
      </c>
      <c r="I65" s="35" t="inlineStr">
        <is>
          <t>1</t>
        </is>
      </c>
      <c r="J65" s="34"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35" t="n"/>
      <c r="L65" s="34" t="inlineStr">
        <is>
          <t>Dermatology &amp; Topicals</t>
        </is>
      </c>
      <c r="M65" s="35" t="inlineStr">
        <is>
          <t>Clinic</t>
        </is>
      </c>
      <c r="N65" s="34" t="inlineStr">
        <is>
          <t>Mock PLE-CC 1 ข้อ 120</t>
        </is>
      </c>
      <c r="O65" s="35" t="inlineStr">
        <is>
          <t>Mock</t>
        </is>
      </c>
      <c r="P65" s="35" t="inlineStr">
        <is>
          <t>Mock RxCU83</t>
        </is>
      </c>
    </row>
    <row r="66" ht="13.2" customHeight="1" s="49">
      <c r="A66" s="35" t="n">
        <v>64</v>
      </c>
      <c r="B66" s="34"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35" t="n"/>
      <c r="D66" s="34" t="inlineStr">
        <is>
          <t>Microcrystalline cellulose</t>
        </is>
      </c>
      <c r="E66" s="34" t="inlineStr">
        <is>
          <t>Starch</t>
        </is>
      </c>
      <c r="F66" s="34" t="inlineStr">
        <is>
          <t>Lactose</t>
        </is>
      </c>
      <c r="G66" s="34" t="inlineStr">
        <is>
          <t>Colloidal silicon dioxide</t>
        </is>
      </c>
      <c r="H66" s="34" t="inlineStr">
        <is>
          <t>Sodium Lauryl Sulfate</t>
        </is>
      </c>
      <c r="I66" s="35" t="inlineStr">
        <is>
          <t>4</t>
        </is>
      </c>
      <c r="J66" s="34"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35" t="n"/>
      <c r="L66" s="34" t="inlineStr">
        <is>
          <t>Tablet Excipients &amp; Glidants</t>
        </is>
      </c>
      <c r="M66" s="35" t="inlineStr">
        <is>
          <t>Product</t>
        </is>
      </c>
      <c r="N66" s="34" t="inlineStr">
        <is>
          <t>ข้อสอบเก่า 2567 ข้อ 15</t>
        </is>
      </c>
      <c r="O66" s="35" t="inlineStr">
        <is>
          <t>ข้อสอบเก่า</t>
        </is>
      </c>
      <c r="P66" s="35" t="inlineStr">
        <is>
          <t>2567</t>
        </is>
      </c>
    </row>
    <row r="67" ht="13.2" customHeight="1" s="49">
      <c r="A67" s="35" t="n">
        <v>65</v>
      </c>
      <c r="B67" s="34" t="inlineStr">
        <is>
          <t>Alkaline stearate (sodium stearate, magnesium stearate)</t>
        </is>
      </c>
      <c r="C67" s="35" t="n"/>
      <c r="D67" s="34" t="inlineStr">
        <is>
          <t>Tablet &amp; Solid Dosage</t>
        </is>
      </c>
      <c r="E67" s="34" t="inlineStr">
        <is>
          <t>Film Coating with Hydroxypropyl methylcellulose (HPMC)</t>
        </is>
      </c>
      <c r="F67" s="34" t="inlineStr">
        <is>
          <t>Enteric Coating with Cellulose acetate phthalate (CAP)</t>
        </is>
      </c>
      <c r="G67" s="34" t="inlineStr">
        <is>
          <t>Hard Gelatin Capsule filling</t>
        </is>
      </c>
      <c r="H67" s="34" t="inlineStr">
        <is>
          <t>Soft Gelatin Capsule encapsulation</t>
        </is>
      </c>
      <c r="I67" s="35" t="inlineStr">
        <is>
          <t>1</t>
        </is>
      </c>
      <c r="J67"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35" t="n"/>
      <c r="L67" s="34" t="inlineStr">
        <is>
          <t>Tablet Manufacturing</t>
        </is>
      </c>
      <c r="M67" s="35" t="inlineStr">
        <is>
          <t>Tablet &amp; Solid Dosage</t>
        </is>
      </c>
      <c r="N67" s="34" t="inlineStr">
        <is>
          <t>PLE_CC1_2567_Key ข้อ 1</t>
        </is>
      </c>
      <c r="O67" s="35" t="inlineStr">
        <is>
          <t>ข้อสอบจริง</t>
        </is>
      </c>
      <c r="P67" s="35" t="inlineStr">
        <is>
          <t>ปี 2567</t>
        </is>
      </c>
    </row>
    <row r="68" ht="13.2" customHeight="1" s="49">
      <c r="A68" s="33" t="n">
        <v>66</v>
      </c>
      <c r="B68" s="34"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35" t="n"/>
      <c r="D68" s="34" t="inlineStr">
        <is>
          <t>Weight Variation (WV)</t>
        </is>
      </c>
      <c r="E68" s="34" t="inlineStr">
        <is>
          <t>Content Uniformity (CU)</t>
        </is>
      </c>
      <c r="F68" s="34" t="inlineStr">
        <is>
          <t>Dissolution test</t>
        </is>
      </c>
      <c r="G68" s="34" t="inlineStr">
        <is>
          <t>Assay test</t>
        </is>
      </c>
      <c r="H68" s="34" t="inlineStr">
        <is>
          <t>Disintegration test</t>
        </is>
      </c>
      <c r="I68" s="33" t="inlineStr">
        <is>
          <t>1</t>
        </is>
      </c>
      <c r="J68" s="34"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35" t="n"/>
      <c r="L68" s="34" t="inlineStr">
        <is>
          <t>Uniformity of Dosage Units</t>
        </is>
      </c>
      <c r="M68" s="35" t="inlineStr">
        <is>
          <t>Product</t>
        </is>
      </c>
      <c r="N68" s="34" t="inlineStr">
        <is>
          <t>ข้อสอบเก่า 2567 ข้อ 17</t>
        </is>
      </c>
      <c r="O68" s="35" t="inlineStr">
        <is>
          <t>ข้อสอบเก่า</t>
        </is>
      </c>
      <c r="P68" s="35" t="inlineStr">
        <is>
          <t>2567</t>
        </is>
      </c>
      <c r="Q68" s="2" t="n"/>
    </row>
    <row r="69" ht="13.2" customHeight="1" s="49">
      <c r="A69" s="33" t="n">
        <v>67</v>
      </c>
      <c r="B69" s="34"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35" t="n"/>
      <c r="D69" s="34" t="inlineStr">
        <is>
          <t>Polyethylene Glycol (PEG)</t>
        </is>
      </c>
      <c r="E69" s="34" t="inlineStr">
        <is>
          <t>Calcium phosphate dibasic</t>
        </is>
      </c>
      <c r="F69" s="34" t="inlineStr">
        <is>
          <t>Titanium Dioxide (TiO2)</t>
        </is>
      </c>
      <c r="G69" s="34" t="inlineStr">
        <is>
          <t>Kaolin / Clay</t>
        </is>
      </c>
      <c r="H69" s="34" t="inlineStr">
        <is>
          <t>Colloidal silica (Colloidal silicon dioxide)</t>
        </is>
      </c>
      <c r="I69" s="33" t="inlineStr">
        <is>
          <t>5</t>
        </is>
      </c>
      <c r="J69" s="34"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35" t="n"/>
      <c r="L69" s="34" t="inlineStr">
        <is>
          <t>Tableting Problems &amp; Glidants</t>
        </is>
      </c>
      <c r="M69" s="35" t="inlineStr">
        <is>
          <t>Product</t>
        </is>
      </c>
      <c r="N69" s="34" t="inlineStr">
        <is>
          <t>ข้อสอบเก่า 2567 ข้อ 96</t>
        </is>
      </c>
      <c r="O69" s="35" t="inlineStr">
        <is>
          <t>ข้อสอบเก่า</t>
        </is>
      </c>
      <c r="P69" s="35" t="inlineStr">
        <is>
          <t>2567</t>
        </is>
      </c>
      <c r="Q69" s="2" t="n"/>
    </row>
    <row r="70" ht="13.2" customHeight="1" s="49">
      <c r="A70" s="33" t="n">
        <v>68</v>
      </c>
      <c r="B70" s="34" t="inlineStr">
        <is>
          <t>การทดสอบใดไม่จำเป็นต้องทำในยาเม็ดรูปแบบ uncoated มีตัวยาสำคัญ 10 mg และมีน้ำหนักเม็ดยาเฉลี่ย 200 mg</t>
        </is>
      </c>
      <c r="C70" s="35" t="n"/>
      <c r="D70" s="34" t="inlineStr">
        <is>
          <t>Tablet &amp; Solid Dosage</t>
        </is>
      </c>
      <c r="E70" s="34" t="inlineStr">
        <is>
          <t>ยาอันตราย ขย1 ขายได้</t>
        </is>
      </c>
      <c r="F70" s="34" t="inlineStr">
        <is>
          <t>วจ2 โรงพยาบาลเท่านั้น และสั่งใช้โดยแพทย์</t>
        </is>
      </c>
      <c r="G70" s="34" t="inlineStr">
        <is>
          <t>ยส3 ขย1 ขายได้ ต้องมีใบสั่งแพทย์</t>
        </is>
      </c>
      <c r="H70" s="34" t="inlineStr">
        <is>
          <t>วจ4 ขย1 ขายได้ ต้องมีใบสั่งแพทย์</t>
        </is>
      </c>
      <c r="I70" s="33" t="inlineStr">
        <is>
          <t>1</t>
        </is>
      </c>
      <c r="J70"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วจ2 โรงพยาบาลเท่านั้น และสั่งใช้โดยแพทย์ ไม่ตรงกับข้อบ่งใช้หรือกลไกการออกฤทธิ์ที่ถูกต้องตาม Thai Pharmacopoeia / USP &lt;1151&gt; GMP Guidelines
• ข้อ ง. (ยส3 ขย1 ขายได้ ต้องมีใบสั่งแพทย์): ยส3 ขย1 ขายได้ ต้องมีใบสั่งแพทย์ ไม่ตรงกับข้อบ่งใช้หรือกลไกการออกฤทธิ์ที่ถูกต้องตาม Thai Pharmacopoeia / USP &lt;1151&gt; GMP Guidelines
• ข้อ จ. (วจ4 ขย1 ขายได้ ต้องมีใบสั่งแพทย์): วจ4 ขย1 ขายได้ ต้องมีใบสั่งแพทย์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35" t="n"/>
      <c r="L70" s="34" t="inlineStr">
        <is>
          <t>Tablet Coating</t>
        </is>
      </c>
      <c r="M70" s="35" t="inlineStr">
        <is>
          <t>Tablet &amp; Solid Dosage</t>
        </is>
      </c>
      <c r="N70" s="34" t="inlineStr">
        <is>
          <t>PLE_CC1_2567_Set1_Key ข้อ 64</t>
        </is>
      </c>
      <c r="O70" s="35" t="inlineStr">
        <is>
          <t>ข้อสอบจริง</t>
        </is>
      </c>
      <c r="P70" s="35" t="inlineStr">
        <is>
          <t>ปี 2567</t>
        </is>
      </c>
      <c r="Q70" s="2" t="n"/>
    </row>
    <row r="71" ht="13.2" customHeight="1" s="49">
      <c r="A71" s="33" t="n">
        <v>69</v>
      </c>
      <c r="B71" s="34" t="inlineStr">
        <is>
          <t>ยาเม็ดมีป-ญหาน้ำหนักไม6สม่ำเสมอ เนื่องจากผงยาไหลลงเข@าไม6เท6ากันจากการไหลไม6ดี ควรเติมสารใด</t>
        </is>
      </c>
      <c r="C71" s="35" t="n"/>
      <c r="D71" s="34" t="inlineStr">
        <is>
          <t>Tablet &amp; Solid Dosage</t>
        </is>
      </c>
      <c r="E71" s="34" t="inlineStr">
        <is>
          <t>Enteric Coating with Cellulose acetate phthalate (CAP)</t>
        </is>
      </c>
      <c r="F71" s="34" t="inlineStr">
        <is>
          <t>Hard Gelatin Capsule filling</t>
        </is>
      </c>
      <c r="G71" s="34" t="inlineStr">
        <is>
          <t>Soft Gelatin Capsule encapsulation</t>
        </is>
      </c>
      <c r="H71" s="34" t="inlineStr">
        <is>
          <t>Microcrystalline cellulose</t>
        </is>
      </c>
      <c r="I71" s="33" t="inlineStr">
        <is>
          <t>1</t>
        </is>
      </c>
      <c r="J71"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35" t="n"/>
      <c r="L71" s="34" t="inlineStr">
        <is>
          <t>Tablet Manufacturing</t>
        </is>
      </c>
      <c r="M71" s="35" t="inlineStr">
        <is>
          <t>Tablet &amp; Solid Dosage</t>
        </is>
      </c>
      <c r="N71" s="34" t="inlineStr">
        <is>
          <t>PLE_CC1_2567_Set1_Key ข้อ 96</t>
        </is>
      </c>
      <c r="O71" s="35" t="inlineStr">
        <is>
          <t>ข้อสอบจริง</t>
        </is>
      </c>
      <c r="P71" s="35" t="inlineStr">
        <is>
          <t>ปี 2567</t>
        </is>
      </c>
      <c r="Q71" s="2" t="n"/>
    </row>
    <row r="72" ht="13.2" customHeight="1" s="49">
      <c r="A72" s="33" t="n">
        <v>70</v>
      </c>
      <c r="B72" s="34" t="inlineStr">
        <is>
          <t>ข@อใดไม6เกี่ยวกับการทดสอบเชื้อจุลชีพใน tablets</t>
        </is>
      </c>
      <c r="C72" s="35" t="n"/>
      <c r="D72" s="34" t="inlineStr">
        <is>
          <t>Tablet &amp; Solid Dosage</t>
        </is>
      </c>
      <c r="E72" s="34" t="inlineStr">
        <is>
          <t>Container-closure integrity</t>
        </is>
      </c>
      <c r="F72" s="34" t="inlineStr">
        <is>
          <t>Sterility test</t>
        </is>
      </c>
      <c r="G72" s="34" t="inlineStr">
        <is>
          <t>Moisture test</t>
        </is>
      </c>
      <c r="H72" s="34" t="inlineStr">
        <is>
          <t>Microbial enumeration test</t>
        </is>
      </c>
      <c r="I72" s="33" t="inlineStr">
        <is>
          <t>1</t>
        </is>
      </c>
      <c r="J72"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Container-closure integrity ไม่ตรงกับข้อบ่งใช้หรือกลไกการออกฤทธิ์ที่ถูกต้องตาม Thai Pharmacopoeia / USP &lt;1151&gt; GMP Guidelines
• ข้อ ค. (Sterility test): Sterility test ไม่ตรงกับข้อบ่งใช้หรือกลไกการออกฤทธิ์ที่ถูกต้องตาม Thai Pharmacopoeia / USP &lt;1151&gt; GMP Guidelines
• ข้อ ง. (Moisture test): Moisture test ไม่ตรงกับข้อบ่งใช้หรือกลไกการออกฤทธิ์ที่ถูกต้องตาม Thai Pharmacopoeia / USP &lt;1151&gt; GMP Guidelines
• ข้อ จ. (Microbial enumeration test): Microbial enumeration test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35" t="n"/>
      <c r="L72" s="34" t="inlineStr">
        <is>
          <t>Tablet Manufacturing</t>
        </is>
      </c>
      <c r="M72" s="35" t="inlineStr">
        <is>
          <t>Tablet &amp; Solid Dosage</t>
        </is>
      </c>
      <c r="N72" s="34" t="inlineStr">
        <is>
          <t>PLE_CC1_2567_Set1_Key ข้อ 98</t>
        </is>
      </c>
      <c r="O72" s="35" t="inlineStr">
        <is>
          <t>ข้อสอบจริง</t>
        </is>
      </c>
      <c r="P72" s="35" t="inlineStr">
        <is>
          <t>ปี 2567</t>
        </is>
      </c>
      <c r="Q72" s="2" t="n"/>
    </row>
    <row r="73" ht="13.2" customHeight="1" s="49">
      <c r="A73" s="33" t="n">
        <v>71</v>
      </c>
      <c r="B73" s="34"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35" t="n"/>
      <c r="D73" s="34" t="inlineStr">
        <is>
          <t>Immediate-release tablets</t>
        </is>
      </c>
      <c r="E73" s="34" t="inlineStr">
        <is>
          <t>Extended-release tablets</t>
        </is>
      </c>
      <c r="F73" s="34" t="inlineStr">
        <is>
          <t>Chewable tablets</t>
        </is>
      </c>
      <c r="G73" s="34" t="inlineStr">
        <is>
          <t>Delayed-release tablets (Enteric-coated)</t>
        </is>
      </c>
      <c r="H73" s="34" t="inlineStr">
        <is>
          <t>Sublingual tablets</t>
        </is>
      </c>
      <c r="I73" s="33" t="inlineStr">
        <is>
          <t>4</t>
        </is>
      </c>
      <c r="J73" s="34"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35" t="n"/>
      <c r="L73" s="34" t="inlineStr">
        <is>
          <t>Dissolution of Enteric Dosage Forms</t>
        </is>
      </c>
      <c r="M73" s="35" t="inlineStr">
        <is>
          <t>Product</t>
        </is>
      </c>
      <c r="N73" s="34" t="inlineStr">
        <is>
          <t>ข้อสอบเก่า 2566 Day 1 ข้อ 25</t>
        </is>
      </c>
      <c r="O73" s="35" t="inlineStr">
        <is>
          <t>ข้อสอบเก่า</t>
        </is>
      </c>
      <c r="P73" s="35" t="inlineStr">
        <is>
          <t>2566</t>
        </is>
      </c>
      <c r="Q73" s="2" t="n"/>
    </row>
    <row r="74" ht="13.2" customHeight="1" s="49">
      <c r="A74" s="33" t="n">
        <v>72</v>
      </c>
      <c r="B74" s="34"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35" t="n"/>
      <c r="D74" s="34" t="inlineStr">
        <is>
          <t>Dissolution test</t>
        </is>
      </c>
      <c r="E74" s="34" t="inlineStr">
        <is>
          <t>Disintegration test</t>
        </is>
      </c>
      <c r="F74" s="34" t="inlineStr">
        <is>
          <t>Weight variation (WV)</t>
        </is>
      </c>
      <c r="G74" s="34" t="inlineStr">
        <is>
          <t>Assay test</t>
        </is>
      </c>
      <c r="H74" s="34" t="inlineStr">
        <is>
          <t>Content uniformity (CU)</t>
        </is>
      </c>
      <c r="I74" s="33" t="inlineStr">
        <is>
          <t>3</t>
        </is>
      </c>
      <c r="J74" s="34"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35" t="n"/>
      <c r="L74" s="34" t="inlineStr">
        <is>
          <t>Sugar Coating Quality Control</t>
        </is>
      </c>
      <c r="M74" s="35" t="inlineStr">
        <is>
          <t>Product</t>
        </is>
      </c>
      <c r="N74" s="34" t="inlineStr">
        <is>
          <t>ข้อสอบเก่า 2566 Day 1 ข้อ 46</t>
        </is>
      </c>
      <c r="O74" s="35" t="inlineStr">
        <is>
          <t>ข้อสอบเก่า</t>
        </is>
      </c>
      <c r="P74" s="35" t="inlineStr">
        <is>
          <t>2566</t>
        </is>
      </c>
      <c r="Q74" s="2" t="n"/>
    </row>
    <row r="75" ht="13.2" customHeight="1" s="49">
      <c r="A75" s="33" t="n">
        <v>73</v>
      </c>
      <c r="B75" s="34"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35" t="n"/>
      <c r="D75" s="34" t="inlineStr">
        <is>
          <t>แต่ละเม็ดต้องละลายได้ไม่ต่ำกว่า 75%</t>
        </is>
      </c>
      <c r="E75" s="34" t="inlineStr">
        <is>
          <t>แต่ละเม็ดต้องละลายได้ไม่ต่ำกว่า 80% (Q)</t>
        </is>
      </c>
      <c r="F75" s="34" t="inlineStr">
        <is>
          <t>แต่ละเม็ดต้องละลายได้ไม่ต่ำกว่า 85% (Q + 5%)</t>
        </is>
      </c>
      <c r="G75" s="34" t="inlineStr">
        <is>
          <t>แต่ละเม็ดต้องละลายได้ไม่ต่ำกว่า 90% (Q + 10%)</t>
        </is>
      </c>
      <c r="H75" s="34" t="inlineStr">
        <is>
          <t>ค่าเฉลี่ยของ 6 เม็ดต้องไม่ต่ำกว่า 80% และไม่มีเม็ดใดต่ำกว่า 65%</t>
        </is>
      </c>
      <c r="I75" s="33" t="inlineStr">
        <is>
          <t>3</t>
        </is>
      </c>
      <c r="J75" s="34"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35" t="n"/>
      <c r="L75" s="34" t="inlineStr">
        <is>
          <t>Dissolution Testing USP &lt;711&gt;</t>
        </is>
      </c>
      <c r="M75" s="35" t="inlineStr">
        <is>
          <t>Product</t>
        </is>
      </c>
      <c r="N75" s="34" t="inlineStr">
        <is>
          <t>ข้อสอบเก่า 2566 Day 2 ข้อ 89</t>
        </is>
      </c>
      <c r="O75" s="35" t="inlineStr">
        <is>
          <t>ข้อสอบเก่า</t>
        </is>
      </c>
      <c r="P75" s="35" t="inlineStr">
        <is>
          <t>2566</t>
        </is>
      </c>
      <c r="Q75" s="2" t="n"/>
    </row>
    <row r="76" ht="13.2" customHeight="1" s="49">
      <c r="A76" s="33" t="n">
        <v>74</v>
      </c>
      <c r="B76" s="34" t="inlineStr">
        <is>
          <t>ชื่อยา imdur (ยี่หอ) ใหส;วนประกอบยามา จำไดแค;มี magnesium stearate ขอใดถูกตอง เ,น Lubricant</t>
        </is>
      </c>
      <c r="C76" s="35" t="n"/>
      <c r="D76" s="34" t="inlineStr">
        <is>
          <t>Tablet &amp; Solid Dosage</t>
        </is>
      </c>
      <c r="E76" s="34" t="inlineStr">
        <is>
          <t>ระบบ matrix ของยาสามารถหักแบ;งไดแต;หามเคี้ยว (ไม;ชัวรç)</t>
        </is>
      </c>
      <c r="F76" s="34" t="inlineStr">
        <is>
          <t>ระบบ reservoir ของยาตัวนี้สามารถหักแบ;งและเคี้ยวได(ไม;ชัวรç)</t>
        </is>
      </c>
      <c r="G76" s="34" t="inlineStr">
        <is>
          <t>กินพรอมยาลดกรดได</t>
        </is>
      </c>
      <c r="H76" s="34" t="inlineStr">
        <is>
          <t>Na stearate ทำหนาที่คลาย Mg stearate ในนี้</t>
        </is>
      </c>
      <c r="I76" s="33" t="inlineStr">
        <is>
          <t>1</t>
        </is>
      </c>
      <c r="J76"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ระบบ matrix ของยาสามารถหักแบ;งไดแต;หามเคี้ยว (ไม;ชัวรç) ไม่ตรงกับข้อบ่งใช้หรือกลไกการออกฤทธิ์ที่ถูกต้องตาม Thai Pharmacopoeia / USP &lt;1151&gt; GMP Guidelines
• ข้อ ค. (ระบบ reservoir ของยาตัวนี้สามารถหักแบ;งและเคี้ยวได(ไม;ชัวรç)): IR (Infrared) spectroscopy วิเคราะห์ functional groups จาก stretching/bending vibrations C=O ~1700 cm-1, O-H ~3200-3550 cm-1
• ข้อ ง. (กินพรอมยาลดกรดได): กินพรอมยาลดกรดได ไม่ตรงกับข้อบ่งใช้หรือกลไกการออกฤทธิ์ที่ถูกต้องตาม Thai Pharmacopoeia / USP &lt;1151&gt; GMP Guidelines
• ข้อ จ. (Na stearate ทำหนาที่คลาย Mg stearate ในนี้): Na stearate ทำหนาที่คลาย Mg stearate ในนี้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35" t="n"/>
      <c r="L76" s="34" t="inlineStr">
        <is>
          <t>Tablet Manufacturing</t>
        </is>
      </c>
      <c r="M76" s="35" t="inlineStr">
        <is>
          <t>Tablet &amp; Solid Dosage</t>
        </is>
      </c>
      <c r="N76" s="34" t="inlineStr">
        <is>
          <t>PLE_CC1_2565_Day1_Key ข้อ 9</t>
        </is>
      </c>
      <c r="O76" s="35" t="inlineStr">
        <is>
          <t>ข้อสอบจริง</t>
        </is>
      </c>
      <c r="P76" s="35" t="inlineStr">
        <is>
          <t>ปี 2565</t>
        </is>
      </c>
      <c r="Q76" s="2" t="n"/>
    </row>
    <row r="77" ht="13.2" customHeight="1" s="49">
      <c r="A77" s="33" t="n">
        <v>75</v>
      </c>
      <c r="B77" s="34" t="inlineStr">
        <is>
          <t>หากบุตรสาวตองไดรับ prednisolone tablet เปMนระยะเวลานาน ไม;ควรไดวัคซีนใด</t>
        </is>
      </c>
      <c r="C77" s="35" t="n"/>
      <c r="D77" s="34" t="inlineStr">
        <is>
          <t>Tablet &amp; Solid Dosage</t>
        </is>
      </c>
      <c r="E77" s="34" t="inlineStr">
        <is>
          <t>MMR</t>
        </is>
      </c>
      <c r="F77" s="34" t="inlineStr">
        <is>
          <t>Hepatitis B</t>
        </is>
      </c>
      <c r="G77" s="34" t="inlineStr">
        <is>
          <t>Influenza</t>
        </is>
      </c>
      <c r="H77" s="34" t="inlineStr">
        <is>
          <t>Rabies</t>
        </is>
      </c>
      <c r="I77" s="33" t="inlineStr">
        <is>
          <t>1</t>
        </is>
      </c>
      <c r="J77" s="34"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Hepatitis B ไม่ตรงกับข้อบ่งใช้หรือกลไกการออกฤทธิ์ที่ถูกต้องตาม Thai Pharmacopoeia / USP &lt;1151&gt; GMP Guidelines
• ข้อ ง. (Influenza): วัคซีนไข้หวัดใหญ่ชนิด inactivated ฉีดปีละ 1 ครั้ง ในกลุ่มเสี่ยง 7 กลุ่มโรคเรื้อรัง และเด็กอายุ 6 เดือน - 2 ปี
• ข้อ จ. (Rabies): Rabies ไม่ตรงกับข้อบ่งใช้หรือกลไกการออกฤทธิ์ที่ถูกต้องตาม Thai Pharmacopoeia / USP &lt;1151&gt; GMP Guidelines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35" t="n"/>
      <c r="L77" s="34" t="inlineStr">
        <is>
          <t>Tablet Manufacturing</t>
        </is>
      </c>
      <c r="M77" s="35" t="inlineStr">
        <is>
          <t>Tablet &amp; Solid Dosage</t>
        </is>
      </c>
      <c r="N77" s="34" t="inlineStr">
        <is>
          <t>PLE_CC1_2565_Day1_Key ข้อ 55</t>
        </is>
      </c>
      <c r="O77" s="35" t="inlineStr">
        <is>
          <t>ข้อสอบจริง</t>
        </is>
      </c>
      <c r="P77" s="35" t="inlineStr">
        <is>
          <t>ปี 2565</t>
        </is>
      </c>
      <c r="Q77" s="2" t="n"/>
    </row>
    <row r="78" ht="13.2" customHeight="1" s="49">
      <c r="A78" s="33" t="n">
        <v>76</v>
      </c>
      <c r="B78" s="34"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35" t="n"/>
      <c r="D78" s="34" t="inlineStr">
        <is>
          <t>Tablet &amp; Solid Dosage</t>
        </is>
      </c>
      <c r="E78" s="34" t="inlineStr">
        <is>
          <t>ใน monograph นี้ใชbasket ทดสอบ</t>
        </is>
      </c>
      <c r="F78" s="34" t="inlineStr">
        <is>
          <t>เกณฑçผ;านมาตรฐาน = 75%</t>
        </is>
      </c>
      <c r="G78" s="34" t="inlineStr">
        <is>
          <t>เปMนการทดสอบ disintegration</t>
        </is>
      </c>
      <c r="H78" s="34" t="inlineStr">
        <is>
          <t>เปMนการทดสอบ dissolution</t>
        </is>
      </c>
      <c r="I78" s="33" t="inlineStr">
        <is>
          <t>1</t>
        </is>
      </c>
      <c r="J78" s="34"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ใน monograph นี้ใชbasket ทดสอบ ไม่ตรงกับข้อบ่งใช้หรือกลไกการออกฤทธิ์ที่ถูกต้องตาม Thai Pharmacopoeia / USP &lt;1151&gt; GMP Guidelines
• ข้อ ค. (เกณฑçผ;านมาตรฐาน = 75%): เกณฑçผ;านมาตรฐาน = 75% ไม่ตรงกับข้อบ่งใช้หรือกลไกการออกฤทธิ์ที่ถูกต้องตาม Thai Pharmacopoeia / USP &lt;1151&gt; GMP Guidelines
• ข้อ ง. (เปMนการทดสอบ disintegration): เปMนการทดสอบ disintegration ไม่ตรงกับข้อบ่งใช้หรือกลไกการออกฤทธิ์ที่ถูกต้องตาม Thai Pharmacopoeia / USP &lt;1151&gt; GMP Guidelines
• ข้อ จ. (เปMนการทดสอบ dissolution): เปMนการทดสอบ dissolution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35" t="n"/>
      <c r="L78" s="34" t="inlineStr">
        <is>
          <t>Tablet Manufacturing</t>
        </is>
      </c>
      <c r="M78" s="35" t="inlineStr">
        <is>
          <t>Tablet &amp; Solid Dosage</t>
        </is>
      </c>
      <c r="N78" s="34" t="inlineStr">
        <is>
          <t>PLE_CC1_2565_Day1_Key ข้อ 89</t>
        </is>
      </c>
      <c r="O78" s="35" t="inlineStr">
        <is>
          <t>ข้อสอบจริง</t>
        </is>
      </c>
      <c r="P78" s="35" t="inlineStr">
        <is>
          <t>ปี 2565</t>
        </is>
      </c>
      <c r="Q78" s="2" t="n"/>
    </row>
    <row r="79" ht="13.2" customHeight="1" s="49">
      <c r="A79" s="33" t="n">
        <v>77</v>
      </c>
      <c r="B79" s="34" t="inlineStr">
        <is>
          <t>จากรูปป8ญหายาเม็ดนี้ คืออะไร (รูปจริงเปQนขาวดำทมิฬมาเลยจ$า) ………………………………………………………………………………………………………………………………………………………… …………………………………………………………………………………………………………………………………………………………..</t>
        </is>
      </c>
      <c r="C79" s="35" t="n"/>
      <c r="D79" s="34" t="inlineStr">
        <is>
          <t>Tablet &amp; Solid Dosage</t>
        </is>
      </c>
      <c r="E79" s="34" t="inlineStr">
        <is>
          <t>Soft Gelatin Capsule encapsulation</t>
        </is>
      </c>
      <c r="F79" s="34" t="inlineStr">
        <is>
          <t>Microcrystalline cellulose</t>
        </is>
      </c>
      <c r="G79" s="34" t="inlineStr">
        <is>
          <t>Magnesium stearate (Lubricant 1%)</t>
        </is>
      </c>
      <c r="H79" s="34" t="inlineStr">
        <is>
          <t>Sodium starch glycolate (Superdisintegrant)</t>
        </is>
      </c>
      <c r="I79" s="33" t="inlineStr">
        <is>
          <t>1</t>
        </is>
      </c>
      <c r="J79"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35" t="n"/>
      <c r="L79" s="34" t="inlineStr">
        <is>
          <t>Tablet Manufacturing</t>
        </is>
      </c>
      <c r="M79" s="35" t="inlineStr">
        <is>
          <t>Tablet &amp; Solid Dosage</t>
        </is>
      </c>
      <c r="N79" s="34" t="inlineStr">
        <is>
          <t>PLE_CC1_2565_Day2_Key ข้อ 73</t>
        </is>
      </c>
      <c r="O79" s="35" t="inlineStr">
        <is>
          <t>ข้อสอบจริง</t>
        </is>
      </c>
      <c r="P79" s="33" t="inlineStr">
        <is>
          <t>ปี 2565</t>
        </is>
      </c>
      <c r="Q79" s="2" t="n"/>
    </row>
    <row r="80" ht="13.2" customHeight="1" s="49">
      <c r="A80" s="33" t="n">
        <v>78</v>
      </c>
      <c r="B80" s="34" t="inlineStr">
        <is>
          <t>ผลิตยาเม็ด ferrous บอกว่า each tablet contains 200 mg ferrous fumarate dried equivalent to X mg ferrous fumarate ผลิต 100,000 เม็ด ต้องใช้ยาเท่าไหร่</t>
        </is>
      </c>
      <c r="C80" s="35" t="n"/>
      <c r="D80" s="34" t="inlineStr">
        <is>
          <t>Tablet &amp; Solid Dosage</t>
        </is>
      </c>
      <c r="E80" s="34" t="inlineStr">
        <is>
          <t>ferrous fumarate 20 kg</t>
        </is>
      </c>
      <c r="F80" s="34" t="inlineStr">
        <is>
          <t>ferrous fumarate 20000 kg</t>
        </is>
      </c>
      <c r="G80" s="34" t="inlineStr">
        <is>
          <t>ferrous fumarate anhydrous 200 kg</t>
        </is>
      </c>
      <c r="H80" s="34"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33" t="inlineStr">
        <is>
          <t>1</t>
        </is>
      </c>
      <c r="J80"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ferrous fumarate 20 kg ไม่ตรงกับข้อบ่งใช้หรือกลไกการออกฤทธิ์ที่ถูกต้องตาม Thai Pharmacopoeia / USP &lt;1151&gt; GMP Guidelines
• ข้อ ค. (ferrous fumarate 20000 kg): ferrous fumarate 20000 kg ไม่ตรงกับข้อบ่งใช้หรือกลไกการออกฤทธิ์ที่ถูกต้องตาม Thai Pharmacopoeia / USP &lt;1151&gt; GMP Guidelines
• ข้อ ง. (ferrous fumarate anhydrous 200 kg): ferrous fumarate anhydrous 200 kg ไม่ตรงกับข้อบ่งใช้หรือกลไกการออกฤทธิ์ที่ถูกต้องตาม Thai Pharmacopoeia / USP &lt;1151&gt; GMP Guidelines
• ข้อ จ. (ferrous fumarate anhydrous 20000 g 100,000X mg หรือ 100X g หรือ X kg (เทียบบัญญัติไตรยาง) (BMI 25-29.9) http://apps.who.int/iris/handle/10665/206936?search-result=true&amp;query=obesity&amp;current- scope=10665%2F137517&amp;rpp=10&amp;sort_by=score&amp;order=desc): IR (Infrared) spectroscopy วิเคราะห์ functional groups จาก stretching/bending vibrations C=O ~1700 cm-1, O-H ~3200-3550 cm-1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35" t="n"/>
      <c r="L80" s="34" t="inlineStr">
        <is>
          <t>Tablet Manufacturing</t>
        </is>
      </c>
      <c r="M80" s="35" t="inlineStr">
        <is>
          <t>Tablet &amp; Solid Dosage</t>
        </is>
      </c>
      <c r="N80" s="34" t="inlineStr">
        <is>
          <t>PLE_CC1_2564_All_Key ข้อ 46</t>
        </is>
      </c>
      <c r="O80" s="35" t="inlineStr">
        <is>
          <t>ข้อสอบจริง</t>
        </is>
      </c>
      <c r="P80" s="35" t="inlineStr">
        <is>
          <t>ปี 2564</t>
        </is>
      </c>
    </row>
    <row r="81" ht="13.2" customHeight="1" s="49">
      <c r="A81" s="33" t="n">
        <v>79</v>
      </c>
      <c r="B81" s="34"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35" t="n"/>
      <c r="D81" s="34" t="inlineStr">
        <is>
          <t>Tablet &amp; Solid Dosage</t>
        </is>
      </c>
      <c r="E81" s="34" t="inlineStr">
        <is>
          <t>Dry Granulation (Roller Compaction)</t>
        </is>
      </c>
      <c r="F81" s="34" t="inlineStr">
        <is>
          <t>Fluidized Bed Granulation</t>
        </is>
      </c>
      <c r="G81" s="34" t="inlineStr">
        <is>
          <t>Film Coating with Hydroxypropyl methylcellulose (HPMC)</t>
        </is>
      </c>
      <c r="H81" s="34" t="inlineStr">
        <is>
          <t>Enteric Coating with Cellulose acetate phthalate (CAP)</t>
        </is>
      </c>
      <c r="I81" s="33" t="inlineStr">
        <is>
          <t>1</t>
        </is>
      </c>
      <c r="J81"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35" t="n"/>
      <c r="L81" s="34" t="inlineStr">
        <is>
          <t>Tablet Coating</t>
        </is>
      </c>
      <c r="M81" s="35" t="inlineStr">
        <is>
          <t>Tablet &amp; Solid Dosage</t>
        </is>
      </c>
      <c r="N81" s="34" t="inlineStr">
        <is>
          <t>PLE_CC1_2564_All_Key ข้อ 60</t>
        </is>
      </c>
      <c r="O81" s="35" t="inlineStr">
        <is>
          <t>ข้อสอบจริง</t>
        </is>
      </c>
      <c r="P81" s="33" t="inlineStr">
        <is>
          <t>ปี 2564</t>
        </is>
      </c>
      <c r="Q81" s="2" t="n"/>
    </row>
    <row r="82" ht="13.2" customHeight="1" s="49">
      <c r="A82" s="33" t="n">
        <v>80</v>
      </c>
      <c r="B82" s="34" t="inlineStr">
        <is>
          <t>antifungal vaginal tablet ร้านยาเก็บที่อุณหภูมิที่เท่าไร</t>
        </is>
      </c>
      <c r="C82" s="35" t="n"/>
      <c r="D82" s="34" t="inlineStr">
        <is>
          <t>Tablet &amp; Solid Dosage</t>
        </is>
      </c>
      <c r="E82" s="34" t="inlineStr">
        <is>
          <t>2-8 อC</t>
        </is>
      </c>
      <c r="F82" s="34" t="inlineStr">
        <is>
          <t>25-30 อC</t>
        </is>
      </c>
      <c r="G82" s="34" t="inlineStr">
        <is>
          <t>-25...</t>
        </is>
      </c>
      <c r="H82" s="34" t="inlineStr">
        <is>
          <t>[NEED_REVIEW]</t>
        </is>
      </c>
      <c r="I82" s="33" t="inlineStr">
        <is>
          <t>1</t>
        </is>
      </c>
      <c r="J82"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
🔍 ข้ออื่นผิดเพราะอะไร:
• ข้อ ข. (2-8 อC): 2-8 อC ไม่ตรงกับข้อบ่งใช้หรือกลไกการออกฤทธิ์ที่ถูกต้องตาม Thai Pharmacopoeia / USP &lt;1151&gt; GMP Guidelines
• ข้อ ค. (25-30 อC): 25-30 อC ไม่ตรงกับข้อบ่งใช้หรือกลไกการออกฤทธิ์ที่ถูกต้องตาม Thai Pharmacopoeia / USP &lt;1151&gt; GMP Guidelines
• ข้อ ง. (-25...): -25... ไม่ตรงกับข้อบ่งใช้หรือกลไกการออกฤทธิ์ที่ถูกต้องตาม Thai Pharmacopoeia / USP &lt;1151&gt; GMP Guidelines
• ข้อ จ. (มากกว่า 30 แต่จำช่วงไม่ได้): มากกว่า 30 แต่จำช่วงไม่ได้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35" t="n"/>
      <c r="L82" s="34" t="inlineStr">
        <is>
          <t>Tablet Manufacturing</t>
        </is>
      </c>
      <c r="M82" s="35" t="inlineStr">
        <is>
          <t>Tablet &amp; Solid Dosage</t>
        </is>
      </c>
      <c r="N82" s="34" t="inlineStr">
        <is>
          <t>PLE_CC1_2564_All_Key ข้อ 115</t>
        </is>
      </c>
      <c r="O82" s="35" t="inlineStr">
        <is>
          <t>ข้อสอบจริง</t>
        </is>
      </c>
      <c r="P82" s="33" t="inlineStr">
        <is>
          <t>ปี 2564</t>
        </is>
      </c>
      <c r="Q82" s="2" t="n"/>
    </row>
    <row r="83" ht="13.2" customHeight="1" s="49">
      <c r="A83" s="33" t="n">
        <v>81</v>
      </c>
      <c r="B83" s="34"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35" t="n"/>
      <c r="D83" s="34" t="inlineStr">
        <is>
          <t>Tablet &amp; Solid Dosage</t>
        </is>
      </c>
      <c r="E83" s="34" t="inlineStr">
        <is>
          <t>Microcrystalline cellulose</t>
        </is>
      </c>
      <c r="F83" s="34" t="inlineStr">
        <is>
          <t>Magnesium stearate (Lubricant 1%)</t>
        </is>
      </c>
      <c r="G83" s="34" t="inlineStr">
        <is>
          <t>Sodium starch glycolate (Superdisintegrant)</t>
        </is>
      </c>
      <c r="H83" s="34" t="inlineStr">
        <is>
          <t>Direct Compression tableting method</t>
        </is>
      </c>
      <c r="I83" s="33" t="inlineStr">
        <is>
          <t>1</t>
        </is>
      </c>
      <c r="J83"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35" t="n"/>
      <c r="L83" s="34" t="inlineStr">
        <is>
          <t>Powders &amp; Granules</t>
        </is>
      </c>
      <c r="M83" s="35" t="inlineStr">
        <is>
          <t>Tablet &amp; Solid Dosage</t>
        </is>
      </c>
      <c r="N83" s="34" t="inlineStr">
        <is>
          <t>PLE_CC1_2564_All_Key ข้อ 130</t>
        </is>
      </c>
      <c r="O83" s="35" t="inlineStr">
        <is>
          <t>ข้อสอบจริง</t>
        </is>
      </c>
      <c r="P83" s="35" t="inlineStr">
        <is>
          <t>ปี 2564</t>
        </is>
      </c>
      <c r="Q83" s="2" t="n"/>
    </row>
    <row r="84" ht="13.2" customHeight="1" s="49">
      <c r="A84" s="33" t="n">
        <v>82</v>
      </c>
      <c r="B84" s="34"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35" t="n"/>
      <c r="D84" s="34" t="inlineStr">
        <is>
          <t>Tablet &amp; Solid Dosage</t>
        </is>
      </c>
      <c r="E84" s="34" t="inlineStr">
        <is>
          <t>Direct Compression tableting method</t>
        </is>
      </c>
      <c r="F84" s="34" t="inlineStr">
        <is>
          <t>Wet Granulation tableting method</t>
        </is>
      </c>
      <c r="G84" s="34" t="inlineStr">
        <is>
          <t>Dry Granulation (Roller Compaction)</t>
        </is>
      </c>
      <c r="H84" s="34" t="inlineStr">
        <is>
          <t>Fluidized Bed Granulation</t>
        </is>
      </c>
      <c r="I84" s="33" t="inlineStr">
        <is>
          <t>1</t>
        </is>
      </c>
      <c r="J84" s="34"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35" t="n"/>
      <c r="L84" s="34" t="inlineStr">
        <is>
          <t>Tablet Manufacturing</t>
        </is>
      </c>
      <c r="M84" s="35" t="inlineStr">
        <is>
          <t>Tablet &amp; Solid Dosage</t>
        </is>
      </c>
      <c r="N84" s="34" t="inlineStr">
        <is>
          <t>PLE_CC1_2564_All_Key ข้อ 141</t>
        </is>
      </c>
      <c r="O84" s="35" t="inlineStr">
        <is>
          <t>ข้อสอบจริง</t>
        </is>
      </c>
      <c r="P84" s="35" t="inlineStr">
        <is>
          <t>ปี 2564</t>
        </is>
      </c>
    </row>
    <row r="85" ht="13.2" customHeight="1" s="49">
      <c r="A85" s="33" t="n">
        <v>83</v>
      </c>
      <c r="B85" s="34"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35" t="n"/>
      <c r="D85" s="34" t="inlineStr">
        <is>
          <t>Matrix type</t>
        </is>
      </c>
      <c r="E85" s="34" t="inlineStr">
        <is>
          <t>Reservoir type</t>
        </is>
      </c>
      <c r="F85" s="34" t="inlineStr">
        <is>
          <t>Multiple unit system</t>
        </is>
      </c>
      <c r="G85" s="34" t="inlineStr">
        <is>
          <t>Osmotic pump</t>
        </is>
      </c>
      <c r="H85" s="34" t="inlineStr">
        <is>
          <t>Membrane controlled type</t>
        </is>
      </c>
      <c r="I85" s="33" t="n">
        <v>1</v>
      </c>
      <c r="J85" s="34"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35" t="n"/>
      <c r="L85" s="34" t="inlineStr">
        <is>
          <t>Tablet Manufacturing</t>
        </is>
      </c>
      <c r="M85" s="35" t="inlineStr">
        <is>
          <t>Product</t>
        </is>
      </c>
      <c r="N85" s="34" t="inlineStr">
        <is>
          <t>ข้อ 63 (PLE_CC1_2562_Key.md)</t>
        </is>
      </c>
      <c r="O85" s="35" t="inlineStr">
        <is>
          <t>ข้อสอบจริง</t>
        </is>
      </c>
      <c r="P85" s="35" t="inlineStr">
        <is>
          <t>ปี 2562</t>
        </is>
      </c>
      <c r="Q85" s="2" t="n"/>
    </row>
    <row r="86" ht="13.2" customHeight="1" s="49">
      <c r="A86" s="33" t="n">
        <v>84</v>
      </c>
      <c r="B86" s="34"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35" t="n"/>
      <c r="D86" s="34" t="inlineStr">
        <is>
          <t>รูปแบบควบคุมการปลดปล่อยยา</t>
        </is>
      </c>
      <c r="E86" s="34" t="inlineStr">
        <is>
          <t>สารช่วยในการปลดปล่อยตัวยา acrylic ester</t>
        </is>
      </c>
      <c r="F86" s="34" t="inlineStr">
        <is>
          <t>สามารถบดเม็ดยา แต่ห้ามเคี้ยว</t>
        </is>
      </c>
      <c r="G86" s="34" t="inlineStr">
        <is>
          <t>หน้าที่ titanium dioxide คือ opacifier</t>
        </is>
      </c>
      <c r="H86" s="34" t="inlineStr">
        <is>
          <t>Croscarmellose ทำให้ตัวยาปลดปล่อยนานกว่า plain tablets</t>
        </is>
      </c>
      <c r="I86" s="33" t="n">
        <v>1</v>
      </c>
      <c r="J86" s="34"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35" t="n"/>
      <c r="L86" s="34" t="inlineStr">
        <is>
          <t>Tablet Manufacturing</t>
        </is>
      </c>
      <c r="M86" s="35" t="inlineStr">
        <is>
          <t>Product</t>
        </is>
      </c>
      <c r="N86" s="34" t="inlineStr">
        <is>
          <t>ข้อ 105 (PLE_CC1_2562_Key.md)</t>
        </is>
      </c>
      <c r="O86" s="35" t="inlineStr">
        <is>
          <t>ข้อสอบจริง</t>
        </is>
      </c>
      <c r="P86" s="33" t="inlineStr">
        <is>
          <t>ปี 2562</t>
        </is>
      </c>
      <c r="Q86" s="2" t="n"/>
    </row>
    <row r="87" ht="13.2" customHeight="1" s="49">
      <c r="A87" s="33" t="n">
        <v>85</v>
      </c>
      <c r="B87" s="34" t="inlineStr">
        <is>
          <t>ข้อใดถูกต้องเกี่ยวกับคุณสมบัติของสารที่เป็นส่วนประกอบในชั้น coat ของ cyclophosphamide coated tablet O</t>
        </is>
      </c>
      <c r="C87" s="35" t="n"/>
      <c r="D87" s="34" t="inlineStr">
        <is>
          <t>Sucrose - sweetening agent</t>
        </is>
      </c>
      <c r="E87" s="34" t="inlineStr">
        <is>
          <t>Titanium dioxide ı opacifier</t>
        </is>
      </c>
      <c r="F87" s="34" t="inlineStr">
        <is>
          <t>Lactose monohydrate ı film former</t>
        </is>
      </c>
      <c r="G87" s="34" t="inlineStr">
        <is>
          <t>Calcium hydrogen phosphate dehydrate ı film former</t>
        </is>
      </c>
      <c r="H87" s="34"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33" t="n">
        <v>1</v>
      </c>
      <c r="J87" s="34"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35" t="n"/>
      <c r="L87" s="34" t="inlineStr">
        <is>
          <t>Tablet Coating</t>
        </is>
      </c>
      <c r="M87" s="35" t="inlineStr">
        <is>
          <t>Product</t>
        </is>
      </c>
      <c r="N87" s="34" t="inlineStr">
        <is>
          <t>ข้อ 117 (PLE_CC1_2562_Key.md)</t>
        </is>
      </c>
      <c r="O87" s="35" t="inlineStr">
        <is>
          <t>ข้อสอบจริง</t>
        </is>
      </c>
      <c r="P87" s="33" t="inlineStr">
        <is>
          <t>ปี 2562</t>
        </is>
      </c>
      <c r="Q87" s="2" t="n"/>
    </row>
    <row r="88" ht="13.2" customHeight="1" s="49">
      <c r="A88" s="33" t="n">
        <v>86</v>
      </c>
      <c r="B88" s="34"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35" t="n"/>
      <c r="D88" s="34" t="inlineStr">
        <is>
          <t>Gelatin</t>
        </is>
      </c>
      <c r="E88" s="34" t="inlineStr">
        <is>
          <t>Corn stearate</t>
        </is>
      </c>
      <c r="F88" s="34" t="inlineStr">
        <is>
          <t>Magnesium stearate</t>
        </is>
      </c>
      <c r="G88" s="34" t="inlineStr">
        <is>
          <t>TiO2</t>
        </is>
      </c>
      <c r="H88" s="34" t="inlineStr">
        <is>
          <t>SLS</t>
        </is>
      </c>
      <c r="I88" s="33" t="n">
        <v>1</v>
      </c>
      <c r="J88" s="34"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35" t="n"/>
      <c r="L88" s="34" t="inlineStr">
        <is>
          <t>Hard &amp; Soft Gelatin Capsules</t>
        </is>
      </c>
      <c r="M88" s="35" t="inlineStr">
        <is>
          <t>Product</t>
        </is>
      </c>
      <c r="N88" s="34" t="inlineStr">
        <is>
          <t>ข้อ 16 (PLE_CC1_2562_Key.md)</t>
        </is>
      </c>
      <c r="O88" s="35" t="inlineStr">
        <is>
          <t>ข้อสอบจริง</t>
        </is>
      </c>
      <c r="P88" s="33" t="inlineStr">
        <is>
          <t>ปี 2562</t>
        </is>
      </c>
      <c r="Q88" s="2" t="n"/>
    </row>
    <row r="89" ht="13.2" customHeight="1" s="49">
      <c r="A89" s="33" t="n">
        <v>87</v>
      </c>
      <c r="B89" s="34" t="inlineStr">
        <is>
          <t>เม็ดยา calcium carbonate 1.5 กรัมมีปัญหากร่อนแตกหักง่ายควรเพิ่มสารใดในตำรับ = - Tunisia X vie Fa .mision120140 X ~ - X binder binder</t>
        </is>
      </c>
      <c r="C89" s="35" t="n"/>
      <c r="D89" s="34" t="inlineStr">
        <is>
          <t>PVP</t>
        </is>
      </c>
      <c r="E89" s="34" t="inlineStr">
        <is>
          <t>Starch</t>
        </is>
      </c>
      <c r="F89" s="34" t="inlineStr">
        <is>
          <t>Colloidal SiO2</t>
        </is>
      </c>
      <c r="G89" s="34" t="inlineStr">
        <is>
          <t>Magnesium stearate</t>
        </is>
      </c>
      <c r="H89" s="34" t="inlineStr">
        <is>
          <t>Crosscamellose sodium binderta Starch paste sitsen anti adherance lubricant disintegrant หË´มนาÆปทาซËาทืกกรณิ ÂวËนาต้จ²ÆดËรงบ¯นืญ´ต /</t>
        </is>
      </c>
      <c r="I89" s="33" t="n">
        <v>1</v>
      </c>
      <c r="J89" s="34"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35" t="n"/>
      <c r="L89" s="34" t="inlineStr">
        <is>
          <t>Tablet Manufacturing</t>
        </is>
      </c>
      <c r="M89" s="35" t="inlineStr">
        <is>
          <t>Product</t>
        </is>
      </c>
      <c r="N89" s="34" t="inlineStr">
        <is>
          <t>ข้อ 80 (PLE_CC1_2562_Key.md)</t>
        </is>
      </c>
      <c r="O89" s="35" t="inlineStr">
        <is>
          <t>ข้อสอบจริง</t>
        </is>
      </c>
      <c r="P89" s="35" t="inlineStr">
        <is>
          <t>ปี 2562</t>
        </is>
      </c>
      <c r="Q89" s="2" t="n"/>
    </row>
    <row r="90" ht="13.2" customHeight="1" s="49">
      <c r="A90" s="33" t="n">
        <v>88</v>
      </c>
      <c r="B90" s="34"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35" t="n"/>
      <c r="D90" s="34" t="inlineStr">
        <is>
          <t>Citric acid, sodium bicarbonate</t>
        </is>
      </c>
      <c r="E90" s="34" t="inlineStr">
        <is>
          <t>Citric acid, sodium benzoate</t>
        </is>
      </c>
      <c r="F90" s="34" t="inlineStr">
        <is>
          <t>Tartaric acid, PVP K30</t>
        </is>
      </c>
      <c r="G90" s="34" t="inlineStr">
        <is>
          <t>Tartaric acid, sodium saccharin</t>
        </is>
      </c>
      <c r="H90" s="34"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33" t="n">
        <v>1</v>
      </c>
      <c r="J90" s="34"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35" t="n"/>
      <c r="L90" s="34" t="inlineStr">
        <is>
          <t>Tablet Manufacturing</t>
        </is>
      </c>
      <c r="M90" s="35" t="inlineStr">
        <is>
          <t>Product</t>
        </is>
      </c>
      <c r="N90" s="34" t="inlineStr">
        <is>
          <t>ข้อ 84 (PLE_CC1_2562_Key.md)</t>
        </is>
      </c>
      <c r="O90" s="35" t="inlineStr">
        <is>
          <t>ข้อสอบจริง</t>
        </is>
      </c>
      <c r="P90" s="35" t="inlineStr">
        <is>
          <t>ปี 2562</t>
        </is>
      </c>
      <c r="Q90" s="2" t="n"/>
    </row>
    <row r="91" ht="13.2" customHeight="1" s="49">
      <c r="A91" s="33" t="n">
        <v>89</v>
      </c>
      <c r="B91" s="34" t="inlineStr">
        <is>
          <t>ผูป%วยรับประทาน diclofenac tablet ที่ซื้อมาจากรานขายของชำ แต!ไม!ไดรับประทานยาที่แพทยTสั่งจ!ายจัดเปEน DRP ชนิดใด</t>
        </is>
      </c>
      <c r="C91" s="35" t="n"/>
      <c r="D91" s="34" t="inlineStr">
        <is>
          <t>Dose too high</t>
        </is>
      </c>
      <c r="E91" s="34" t="inlineStr">
        <is>
          <t>Non-adherence</t>
        </is>
      </c>
      <c r="F91" s="34" t="inlineStr">
        <is>
          <t>Unnecessary drug</t>
        </is>
      </c>
      <c r="G91" s="34" t="inlineStr">
        <is>
          <t>Untreated indication</t>
        </is>
      </c>
      <c r="H91" s="34" t="inlineStr">
        <is>
          <t>Improper drug selection</t>
        </is>
      </c>
      <c r="I91" s="33" t="n">
        <v>1</v>
      </c>
      <c r="J91" s="34"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35" t="n"/>
      <c r="L91" s="34" t="inlineStr">
        <is>
          <t>Tablet Manufacturing</t>
        </is>
      </c>
      <c r="M91" s="35" t="inlineStr">
        <is>
          <t>Product</t>
        </is>
      </c>
      <c r="N91" s="34" t="inlineStr">
        <is>
          <t>ข้อ 21 (PLE_CC1_2561_Key.md)</t>
        </is>
      </c>
      <c r="O91" s="35" t="inlineStr">
        <is>
          <t>ข้อสอบจริง</t>
        </is>
      </c>
      <c r="P91" s="35" t="inlineStr">
        <is>
          <t>ปี 2561</t>
        </is>
      </c>
      <c r="Q91" s="2" t="n"/>
    </row>
    <row r="92" ht="13.2" customHeight="1" s="49">
      <c r="A92" s="33" t="n">
        <v>90</v>
      </c>
      <c r="B92" s="34" t="inlineStr">
        <is>
          <t>ผูป%วยไปซื้อยา diclofenac tablet มาจากรานขายของชำ รานชำ สามารถขายยาชนิดนี้ไดหรือไม!</t>
        </is>
      </c>
      <c r="C92" s="35" t="n"/>
      <c r="D92" s="34" t="inlineStr">
        <is>
          <t>ขายไดเพราะเปEนยาแผนปtจจุบันบรรจุเสร็จ</t>
        </is>
      </c>
      <c r="E92" s="34" t="inlineStr">
        <is>
          <t>[NEED_REVIEW]</t>
        </is>
      </c>
      <c r="F92" s="34" t="inlineStr">
        <is>
          <t>ขายไดเพราะยานี้ไม!จำเปEนตองขายโดยเภสัช</t>
        </is>
      </c>
      <c r="G92" s="34" t="inlineStr">
        <is>
          <t>ขายไม!ไดในรานชำ เพราะเปEนยาอันตราย</t>
        </is>
      </c>
      <c r="H92" s="34" t="inlineStr">
        <is>
          <t>ขายไม!ไดในรานชำ เพราะเปEนยาควบคุมพิเศษ e</t>
        </is>
      </c>
      <c r="I92" s="33" t="n">
        <v>1</v>
      </c>
      <c r="J92" s="34"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35" t="n"/>
      <c r="L92" s="34" t="inlineStr">
        <is>
          <t>Tablet Manufacturing</t>
        </is>
      </c>
      <c r="M92" s="35" t="inlineStr">
        <is>
          <t>Product</t>
        </is>
      </c>
      <c r="N92" s="34" t="inlineStr">
        <is>
          <t>ข้อ 20 (PLE_CC1_2561_Key.md)</t>
        </is>
      </c>
      <c r="O92" s="35" t="inlineStr">
        <is>
          <t>ข้อสอบจริง</t>
        </is>
      </c>
      <c r="P92" s="35" t="inlineStr">
        <is>
          <t>ปี 2561</t>
        </is>
      </c>
    </row>
    <row r="93" ht="13.2" customHeight="1" s="49">
      <c r="A93" s="33" t="n">
        <v>91</v>
      </c>
      <c r="B93" s="34" t="inlineStr">
        <is>
          <t>หากต้องการพัฒนาต้ารับยาเม็ด azitromycin เพื่อให้สามารถแตกตัวได้ดี ควรเติมสารเเตกตัวยิ่งยวด superdisintegrant ตัวใด</t>
        </is>
      </c>
      <c r="C93" s="35" t="n"/>
      <c r="D93" s="34" t="inlineStr">
        <is>
          <t>Pegelatinized starch</t>
        </is>
      </c>
      <c r="E93" s="34" t="inlineStr">
        <is>
          <t>Sodium lauryl sulfate</t>
        </is>
      </c>
      <c r="F93" s="34" t="inlineStr">
        <is>
          <t>Sodium croscarmellose</t>
        </is>
      </c>
      <c r="G93" s="34" t="inlineStr">
        <is>
          <t>HPMC</t>
        </is>
      </c>
      <c r="H93" s="34" t="inlineStr">
        <is>
          <t>Direct Compression tableting method</t>
        </is>
      </c>
      <c r="I93" s="33" t="n">
        <v>1</v>
      </c>
      <c r="J93" s="34"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35" t="n"/>
      <c r="L93" s="34" t="inlineStr">
        <is>
          <t>Tablet Manufacturing</t>
        </is>
      </c>
      <c r="M93" s="35" t="inlineStr">
        <is>
          <t>Product</t>
        </is>
      </c>
      <c r="N93" s="34" t="inlineStr">
        <is>
          <t>ข้อ 8 (PLE_CC1_2560 22 April Set 1.md)</t>
        </is>
      </c>
      <c r="O93" s="35" t="inlineStr">
        <is>
          <t>ข้อสอบจริง</t>
        </is>
      </c>
      <c r="P93" s="35" t="inlineStr">
        <is>
          <t>ปี 2560</t>
        </is>
      </c>
    </row>
    <row r="94" ht="13.2" customHeight="1" s="49">
      <c r="A94" s="33" t="n">
        <v>92</v>
      </c>
      <c r="B94" s="34" t="inlineStr">
        <is>
          <t>Enalapril tablet 10 mg ต้องท้า Direct compression เหตุผลข้อใด เป็นเหตุผลส้าคัญที่ต้องท้าแบบนี</t>
        </is>
      </c>
      <c r="C94" s="35" t="n"/>
      <c r="D94" s="34" t="inlineStr">
        <is>
          <t>ยาทนความชื นได้</t>
        </is>
      </c>
      <c r="E94" s="34" t="inlineStr">
        <is>
          <t>ยาไม่ทนความร้อนสูง</t>
        </is>
      </c>
      <c r="F94" s="34" t="inlineStr">
        <is>
          <t>ยาน้อยท้าให้ผสมเข้ากันได้</t>
        </is>
      </c>
      <c r="G94" s="34" t="inlineStr">
        <is>
          <t>ยาผสมเข้ากับ excipient ในต้ารับได้ง่าย</t>
        </is>
      </c>
      <c r="H94" s="34" t="inlineStr">
        <is>
          <t>ใช้ Roller compactor ในการท้า wet granulation</t>
        </is>
      </c>
      <c r="I94" s="33" t="n">
        <v>1</v>
      </c>
      <c r="J94" s="34"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35" t="n"/>
      <c r="L94" s="34" t="inlineStr">
        <is>
          <t>Tablet Manufacturing</t>
        </is>
      </c>
      <c r="M94" s="35" t="inlineStr">
        <is>
          <t>Product</t>
        </is>
      </c>
      <c r="N94" s="34" t="inlineStr">
        <is>
          <t>ข้อ 7 (PLE_CC1_2560 22 April Set 1.md)</t>
        </is>
      </c>
      <c r="O94" s="35" t="inlineStr">
        <is>
          <t>ข้อสอบจริง</t>
        </is>
      </c>
      <c r="P94" s="35" t="inlineStr">
        <is>
          <t>ปี 2560</t>
        </is>
      </c>
    </row>
    <row r="95" ht="13.2" customHeight="1" s="49">
      <c r="A95" s="33" t="n">
        <v>93</v>
      </c>
      <c r="B95" s="34" t="inlineStr">
        <is>
          <t>ยาเม็ดเคลือบฟิลม์ ผลิตแล้วพบว่าเม็ดยาติดกัน มีวิธีแก้ไขอย่างไร</t>
        </is>
      </c>
      <c r="C95" s="35" t="n"/>
      <c r="D95" s="34" t="inlineStr">
        <is>
          <t>ลดความเข้มข้นของสารเคลือบ</t>
        </is>
      </c>
      <c r="E95" s="34" t="inlineStr">
        <is>
          <t>เพิ่มความร้อนของลมที่เข้าเครื่อง</t>
        </is>
      </c>
      <c r="F95" s="34" t="inlineStr">
        <is>
          <t>เพิ่มอัตราการไหลของสารเคลือบผ่านหัวสเปรย์</t>
        </is>
      </c>
      <c r="G95" s="34" t="inlineStr">
        <is>
          <t>ลดความเร็วของการหมุนถังเคลือบ</t>
        </is>
      </c>
      <c r="H95" s="34" t="inlineStr">
        <is>
          <t>เพิ่มความดันของสเปรย์</t>
        </is>
      </c>
      <c r="I95" s="33" t="n">
        <v>1</v>
      </c>
      <c r="J95" s="34"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35" t="n"/>
      <c r="L95" s="34" t="inlineStr">
        <is>
          <t>Tablet Manufacturing</t>
        </is>
      </c>
      <c r="M95" s="35" t="inlineStr">
        <is>
          <t>Product</t>
        </is>
      </c>
      <c r="N95" s="34" t="inlineStr">
        <is>
          <t>ข้อ 7 (PLE_CC1_2560 22 April Set 1.md)</t>
        </is>
      </c>
      <c r="O95" s="35" t="inlineStr">
        <is>
          <t>ข้อสอบจริง</t>
        </is>
      </c>
      <c r="P95" s="35" t="inlineStr">
        <is>
          <t>ปี 2560</t>
        </is>
      </c>
    </row>
    <row r="96" ht="13.2" customHeight="1" s="49">
      <c r="A96" s="33" t="n">
        <v>94</v>
      </c>
      <c r="B96" s="34" t="inlineStr">
        <is>
          <t>เครื่องมือที่ใช้ในการผสม Magnesium stearate กับ Granule</t>
        </is>
      </c>
      <c r="C96" s="35" t="n"/>
      <c r="D96" s="34" t="inlineStr">
        <is>
          <t>Double cone mixer</t>
        </is>
      </c>
      <c r="E96" s="34" t="inlineStr">
        <is>
          <t>Planetary mixer</t>
        </is>
      </c>
      <c r="F96" s="34" t="inlineStr">
        <is>
          <t>Ribbon mixer</t>
        </is>
      </c>
      <c r="G96" s="34" t="inlineStr">
        <is>
          <t>Sigma blade mixer</t>
        </is>
      </c>
      <c r="H96" s="34" t="inlineStr">
        <is>
          <t>High speed mixer</t>
        </is>
      </c>
      <c r="I96" s="33" t="n">
        <v>1</v>
      </c>
      <c r="J96" s="34"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35" t="n"/>
      <c r="L96" s="34" t="inlineStr">
        <is>
          <t>Powders &amp; Granules</t>
        </is>
      </c>
      <c r="M96" s="35" t="inlineStr">
        <is>
          <t>Product</t>
        </is>
      </c>
      <c r="N96" s="34" t="inlineStr">
        <is>
          <t>ข้อ 7 (PLE_CC1_2560 22 April Set 1.md)</t>
        </is>
      </c>
      <c r="O96" s="35" t="inlineStr">
        <is>
          <t>ข้อสอบจริง</t>
        </is>
      </c>
      <c r="P96" s="35" t="inlineStr">
        <is>
          <t>ปี 2560</t>
        </is>
      </c>
    </row>
    <row r="97" ht="13.2" customHeight="1" s="49">
      <c r="A97" s="33" t="n">
        <v>95</v>
      </c>
      <c r="B97" s="34" t="inlineStr">
        <is>
          <t>สารใดเป็น Superdisintegrant</t>
        </is>
      </c>
      <c r="C97" s="35" t="n"/>
      <c r="D97" s="34" t="inlineStr">
        <is>
          <t>Pegelatinized starch</t>
        </is>
      </c>
      <c r="E97" s="34" t="inlineStr">
        <is>
          <t>Sodium lauryl sulfate</t>
        </is>
      </c>
      <c r="F97" s="34" t="inlineStr">
        <is>
          <t>Sodium croscarmellose</t>
        </is>
      </c>
      <c r="G97" s="34" t="inlineStr">
        <is>
          <t>HPMC 9 MCQ11 2/2560 By CU Rx73 MCQ11 2/2560 By CU Rx73</t>
        </is>
      </c>
      <c r="H97" s="34" t="inlineStr">
        <is>
          <t>Wet Granulation tableting method</t>
        </is>
      </c>
      <c r="I97" s="33" t="n">
        <v>1</v>
      </c>
      <c r="J97" s="34"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35" t="n"/>
      <c r="L97" s="34" t="inlineStr">
        <is>
          <t>Tablet Manufacturing</t>
        </is>
      </c>
      <c r="M97" s="35" t="inlineStr">
        <is>
          <t>Product</t>
        </is>
      </c>
      <c r="N97" s="34" t="inlineStr">
        <is>
          <t>ข้อ 8 (PLE_CC1_2560 22 April Set 2.md)</t>
        </is>
      </c>
      <c r="O97" s="35" t="inlineStr">
        <is>
          <t>ข้อสอบจริง</t>
        </is>
      </c>
      <c r="P97" s="35" t="inlineStr">
        <is>
          <t>ปี 2560</t>
        </is>
      </c>
    </row>
    <row r="98" ht="13.2" customHeight="1" s="49">
      <c r="A98" s="35" t="n">
        <v>96</v>
      </c>
      <c r="B98" s="34" t="inlineStr">
        <is>
          <t>ปัจจัยใดไม่เกี่ยวข้องกับปัญหาปริมาณยาในยาเม็ดไม่สม ่าเสมอ</t>
        </is>
      </c>
      <c r="C98" s="35" t="n"/>
      <c r="D98" s="34" t="inlineStr">
        <is>
          <t>มุมทรงตัว</t>
        </is>
      </c>
      <c r="E98" s="34" t="inlineStr">
        <is>
          <t>ความพรุน</t>
        </is>
      </c>
      <c r="F98" s="34" t="inlineStr">
        <is>
          <t>Compressibility</t>
        </is>
      </c>
      <c r="G98" s="34" t="inlineStr">
        <is>
          <t>Fluidized Bed Granulation</t>
        </is>
      </c>
      <c r="H98" s="34"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35" t="n">
        <v>1</v>
      </c>
      <c r="J98" s="34"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35" t="n"/>
      <c r="L98" s="34" t="inlineStr">
        <is>
          <t>Tablet Manufacturing</t>
        </is>
      </c>
      <c r="M98" s="35" t="inlineStr">
        <is>
          <t>Product</t>
        </is>
      </c>
      <c r="N98" s="34" t="inlineStr">
        <is>
          <t>ข้อ 9 (PLE_CC1_2560 22 April Set 2.md)</t>
        </is>
      </c>
      <c r="O98" s="35" t="inlineStr">
        <is>
          <t>ข้อสอบจริง</t>
        </is>
      </c>
      <c r="P98" s="35" t="inlineStr">
        <is>
          <t>ปี 2560</t>
        </is>
      </c>
    </row>
    <row r="99" ht="13.2" customHeight="1" s="49">
      <c r="A99" s="35" t="n">
        <v>97</v>
      </c>
      <c r="B99" s="34" t="inlineStr">
        <is>
          <t>ยาเม็ด ferrous sulfate 100 mg จะได้ ferrous 20 mg หากต้องการให้ ferrous ผู้ป่วย 60 mg ต้องใช้กี่เม็ด</t>
        </is>
      </c>
      <c r="C99" s="35" t="n"/>
      <c r="D99" s="34" t="inlineStr">
        <is>
          <t>1 เม็ด</t>
        </is>
      </c>
      <c r="E99" s="34" t="inlineStr">
        <is>
          <t>2 เม็ด</t>
        </is>
      </c>
      <c r="F99" s="34" t="inlineStr">
        <is>
          <t>3 เม็ด</t>
        </is>
      </c>
      <c r="G99" s="34" t="inlineStr">
        <is>
          <t>4 เม็ด</t>
        </is>
      </c>
      <c r="H99" s="34" t="inlineStr">
        <is>
          <t>5 เม็ด</t>
        </is>
      </c>
      <c r="I99" s="35" t="n">
        <v>1</v>
      </c>
      <c r="J99" s="34"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35" t="n"/>
      <c r="L99" s="34" t="inlineStr">
        <is>
          <t>Tablet Manufacturing</t>
        </is>
      </c>
      <c r="M99" s="35" t="inlineStr">
        <is>
          <t>Product</t>
        </is>
      </c>
      <c r="N99" s="34" t="inlineStr">
        <is>
          <t>ข้อ 82 (PLE_CC1_2559.md)</t>
        </is>
      </c>
      <c r="O99" s="35" t="inlineStr">
        <is>
          <t>ข้อสอบจริง</t>
        </is>
      </c>
      <c r="P99" s="35" t="inlineStr">
        <is>
          <t>ปี 2559</t>
        </is>
      </c>
    </row>
    <row r="100" ht="13.2" customHeight="1" s="49">
      <c r="A100" s="35" t="n">
        <v>98</v>
      </c>
      <c r="B100" s="34" t="inlineStr">
        <is>
          <t>จากสูตรตำรับนี้ Rx. AAA 300 mg Lactose 500 mg Corn starch 10% ถ้าตำรับยาเม็ดที่ได้แตกตัวไม่ดีจะแก้ไขอย่างไร</t>
        </is>
      </c>
      <c r="C100" s="35" t="n"/>
      <c r="D100" s="34" t="inlineStr">
        <is>
          <t>เปลี่ยน lactose เป็น sodium starch glycolate</t>
        </is>
      </c>
      <c r="E100" s="34" t="inlineStr">
        <is>
          <t>เปลี่ยน lactose เป็น cross carmellose Na</t>
        </is>
      </c>
      <c r="F100" s="34" t="inlineStr">
        <is>
          <t>เปลี่ยน corn starch เป็น sodium starch glycolate</t>
        </is>
      </c>
      <c r="G100" s="34" t="inlineStr">
        <is>
          <t>เปลี่ยน corn starch เป็น cross carmellose Na</t>
        </is>
      </c>
      <c r="H100" s="34" t="inlineStr">
        <is>
          <t>เปลี่ยน corn starch เป็น PVP</t>
        </is>
      </c>
      <c r="I100" s="35" t="n">
        <v>1</v>
      </c>
      <c r="J100" s="34"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เปลี่ยน corn starch เป็น cross carmellose Na ไม่ตรงกับข้อบ่งใช้หรือกลไกการออกฤทธิ์ที่ถูกต้องตาม Thai Pharmacopoeia / USP &lt;1151&gt; GMP Guidelines
• ข้อ จ. (เปลี่ยน corn starch เป็น PVP กรณีศึกษา 2 นอนไม่ได้): PVP (Polyvinylpyrrolidone/Povidone) ใช้เป็น binder ใน wet granulation และ solubilizer ใน liquid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35" t="n"/>
      <c r="L100" s="34" t="inlineStr">
        <is>
          <t>Tablet Manufacturing</t>
        </is>
      </c>
      <c r="M100" s="35" t="inlineStr">
        <is>
          <t>Product</t>
        </is>
      </c>
      <c r="N100" s="34" t="inlineStr">
        <is>
          <t>ข้อ 9 (PLE_CC1_2558_Key.md)</t>
        </is>
      </c>
      <c r="O100" s="35" t="inlineStr">
        <is>
          <t>ข้อสอบจริง</t>
        </is>
      </c>
      <c r="P100" s="35" t="inlineStr">
        <is>
          <t>ปี 2558</t>
        </is>
      </c>
    </row>
    <row r="101" ht="13.2" customHeight="1" s="49">
      <c r="A101" s="35" t="n">
        <v>99</v>
      </c>
      <c r="B101" s="34" t="inlineStr">
        <is>
          <t>Furosemide tablet</t>
        </is>
      </c>
      <c r="C101" s="35" t="n"/>
      <c r="D101" s="34" t="inlineStr">
        <is>
          <t>Magnesium stearate (Lubricant 1%)</t>
        </is>
      </c>
      <c r="E101" s="34" t="inlineStr">
        <is>
          <t>Sodium starch glycolate (Superdisintegrant)</t>
        </is>
      </c>
      <c r="F101" s="34" t="inlineStr">
        <is>
          <t>Direct Compression tableting method</t>
        </is>
      </c>
      <c r="G101" s="34" t="inlineStr">
        <is>
          <t>Wet Granulation tableting method</t>
        </is>
      </c>
      <c r="H101" s="34" t="inlineStr">
        <is>
          <t>Dry Granulation (Roller Compaction)</t>
        </is>
      </c>
      <c r="I101" s="35" t="n">
        <v>1</v>
      </c>
      <c r="J101"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35" t="n"/>
      <c r="L101" s="34" t="inlineStr">
        <is>
          <t>Tablet Manufacturing</t>
        </is>
      </c>
      <c r="M101" s="35" t="inlineStr">
        <is>
          <t>Product</t>
        </is>
      </c>
      <c r="N101" s="34" t="inlineStr">
        <is>
          <t>ข้อ 1 (PLE_CC1_2558_Key.md)</t>
        </is>
      </c>
      <c r="O101" s="35" t="inlineStr">
        <is>
          <t>ข้อสอบจริง</t>
        </is>
      </c>
      <c r="P101" s="35" t="inlineStr">
        <is>
          <t>ปี 2558</t>
        </is>
      </c>
    </row>
    <row r="102" ht="13.2" customHeight="1" s="49">
      <c r="A102" s="35" t="n">
        <v>100</v>
      </c>
      <c r="B102" s="34" t="inlineStr">
        <is>
          <t>Enalapril tablet</t>
        </is>
      </c>
      <c r="C102" s="35" t="n"/>
      <c r="D102" s="34" t="inlineStr">
        <is>
          <t>Wet Granulation tableting method</t>
        </is>
      </c>
      <c r="E102" s="34" t="inlineStr">
        <is>
          <t>Dry Granulation (Roller Compaction)</t>
        </is>
      </c>
      <c r="F102" s="34" t="inlineStr">
        <is>
          <t>Fluidized Bed Granulation</t>
        </is>
      </c>
      <c r="G102" s="34" t="inlineStr">
        <is>
          <t>Film Coating with Hydroxypropyl methylcellulose (HPMC)</t>
        </is>
      </c>
      <c r="H102" s="34" t="inlineStr">
        <is>
          <t>Enteric Coating with Cellulose acetate phthalate (CAP)</t>
        </is>
      </c>
      <c r="I102" s="35" t="n">
        <v>1</v>
      </c>
      <c r="J102"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35" t="n"/>
      <c r="L102" s="34" t="inlineStr">
        <is>
          <t>Tablet Manufacturing</t>
        </is>
      </c>
      <c r="M102" s="35" t="inlineStr">
        <is>
          <t>Product</t>
        </is>
      </c>
      <c r="N102" s="34" t="inlineStr">
        <is>
          <t>ข้อ 2 (PLE_CC1_2558_Key.md)</t>
        </is>
      </c>
      <c r="O102" s="35" t="inlineStr">
        <is>
          <t>ข้อสอบจริง</t>
        </is>
      </c>
      <c r="P102" s="35" t="inlineStr">
        <is>
          <t>ปี 2558</t>
        </is>
      </c>
    </row>
    <row r="103" ht="13.2" customHeight="1" s="49">
      <c r="A103" s="35" t="n">
        <v>101</v>
      </c>
      <c r="B103" s="34" t="inlineStr">
        <is>
          <t>ทำไมถึงต้องควบคุมคุณภาพ enalaprilat ใน enalapril tablet</t>
        </is>
      </c>
      <c r="C103" s="35" t="n"/>
      <c r="D103" s="34" t="inlineStr">
        <is>
          <t>เป็นสารออกฤทธิ์ร่วมของ enalapril</t>
        </is>
      </c>
      <c r="E103" s="34" t="inlineStr">
        <is>
          <t>เป็น related substance ของ enalapril</t>
        </is>
      </c>
      <c r="F103" s="34" t="inlineStr">
        <is>
          <t>เป็น prodrug ของ enalapril</t>
        </is>
      </c>
      <c r="G103" s="34" t="inlineStr">
        <is>
          <t>ยับยั้งการทำลาย enalapril</t>
        </is>
      </c>
      <c r="H103" s="34" t="inlineStr">
        <is>
          <t>เป็น inactive metabolite</t>
        </is>
      </c>
      <c r="I103" s="35" t="n">
        <v>1</v>
      </c>
      <c r="J103" s="34"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เป็น inactive metabolite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35" t="n"/>
      <c r="L103" s="34" t="inlineStr">
        <is>
          <t>Tablet Manufacturing</t>
        </is>
      </c>
      <c r="M103" s="35" t="inlineStr">
        <is>
          <t>Product</t>
        </is>
      </c>
      <c r="N103" s="34" t="inlineStr">
        <is>
          <t>ข้อ 58 (PLE_CC1_2558_Key.md)</t>
        </is>
      </c>
      <c r="O103" s="35" t="inlineStr">
        <is>
          <t>ข้อสอบจริง</t>
        </is>
      </c>
      <c r="P103" s="35" t="inlineStr">
        <is>
          <t>ปี 2558</t>
        </is>
      </c>
    </row>
    <row r="104" ht="13.2" customHeight="1" s="49">
      <c r="A104" s="35" t="n">
        <v>102</v>
      </c>
      <c r="B104" s="34"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35" t="n"/>
      <c r="D104" s="34" t="inlineStr">
        <is>
          <t>ประวัติตั้งครรภ์</t>
        </is>
      </c>
      <c r="E104" s="34" t="inlineStr">
        <is>
          <t>ประวัติครอบครัวเป็นโรคมะเร็งลำไส้</t>
        </is>
      </c>
      <c r="F104" s="34" t="inlineStr">
        <is>
          <t>รับประทาน FBC</t>
        </is>
      </c>
      <c r="G104" s="34" t="inlineStr">
        <is>
          <t>รับประทาน Calcium Tablet</t>
        </is>
      </c>
      <c r="H104" s="34" t="inlineStr">
        <is>
          <t>ไม่มีข้อใดถูก</t>
        </is>
      </c>
      <c r="I104" s="35" t="n">
        <v>1</v>
      </c>
      <c r="J104" s="34"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35" t="n"/>
      <c r="L104" s="34" t="inlineStr">
        <is>
          <t>Tablet Manufacturing</t>
        </is>
      </c>
      <c r="M104" s="35" t="inlineStr">
        <is>
          <t>Product</t>
        </is>
      </c>
      <c r="N104" s="34" t="inlineStr">
        <is>
          <t>ข้อ 23 (Pharmtutor_2024_Set1.md)</t>
        </is>
      </c>
      <c r="O104" s="35" t="inlineStr">
        <is>
          <t>Mock</t>
        </is>
      </c>
      <c r="P104" s="35" t="inlineStr">
        <is>
          <t>Mock Pharmtutor 2024</t>
        </is>
      </c>
    </row>
    <row r="105" ht="13.2" customHeight="1" s="49">
      <c r="A105" s="35" t="n">
        <v>103</v>
      </c>
      <c r="B105" s="34" t="inlineStr">
        <is>
          <t>เมื่อนำไปทดสอบ disintegration test พบว่าไม่ผ่าน ควรเติมสารในตำรับเพิ่ม</t>
        </is>
      </c>
      <c r="C105" s="35" t="n"/>
      <c r="D105" s="34" t="inlineStr">
        <is>
          <t>Calcium hydrogen phosphate (anhydrous)</t>
        </is>
      </c>
      <c r="E105" s="34" t="inlineStr">
        <is>
          <t>Microcrystalline cellulose</t>
        </is>
      </c>
      <c r="F105" s="34" t="inlineStr">
        <is>
          <t>Croscarmellose sodium</t>
        </is>
      </c>
      <c r="G105" s="34" t="inlineStr">
        <is>
          <t>Hypromellose</t>
        </is>
      </c>
      <c r="H105" s="34" t="inlineStr">
        <is>
          <t>Magnesium stearate</t>
        </is>
      </c>
      <c r="I105" s="35" t="n">
        <v>1</v>
      </c>
      <c r="J105" s="34"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35" t="n"/>
      <c r="L105" s="34" t="inlineStr">
        <is>
          <t>Tablet Manufacturing</t>
        </is>
      </c>
      <c r="M105" s="35" t="inlineStr">
        <is>
          <t>Product</t>
        </is>
      </c>
      <c r="N105" s="34" t="inlineStr">
        <is>
          <t>ข้อ 104 (Pharmtutor_2024_Set1.md)</t>
        </is>
      </c>
      <c r="O105" s="35" t="inlineStr">
        <is>
          <t>Mock</t>
        </is>
      </c>
      <c r="P105" s="35" t="inlineStr">
        <is>
          <t>Mock Pharmtutor 2024</t>
        </is>
      </c>
    </row>
    <row r="106" ht="13.2" customHeight="1" s="49">
      <c r="A106" s="35" t="n">
        <v>104</v>
      </c>
      <c r="B106" s="34"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35" t="n"/>
      <c r="D106" s="34" t="inlineStr">
        <is>
          <t>มาตรา 72</t>
        </is>
      </c>
      <c r="E106" s="34" t="inlineStr">
        <is>
          <t>มาตรา 72 ทวิ</t>
        </is>
      </c>
      <c r="F106" s="34" t="inlineStr">
        <is>
          <t>มาตรา 73</t>
        </is>
      </c>
      <c r="G106" s="34" t="inlineStr">
        <is>
          <t>มาตรา 74</t>
        </is>
      </c>
      <c r="H106" s="34" t="inlineStr">
        <is>
          <t>มาตรา 75 ทวิ</t>
        </is>
      </c>
      <c r="I106" s="35" t="n">
        <v>1</v>
      </c>
      <c r="J106" s="34"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35" t="n"/>
      <c r="L106" s="34" t="inlineStr">
        <is>
          <t>Tablet Manufacturing</t>
        </is>
      </c>
      <c r="M106" s="35" t="inlineStr">
        <is>
          <t>Product</t>
        </is>
      </c>
      <c r="N106" s="34" t="inlineStr">
        <is>
          <t>ข้อ 112 (Pharmtutor_2024_Set1.md)</t>
        </is>
      </c>
      <c r="O106" s="35" t="inlineStr">
        <is>
          <t>Mock</t>
        </is>
      </c>
      <c r="P106" s="35" t="inlineStr">
        <is>
          <t>Mock Pharmtutor 2024</t>
        </is>
      </c>
    </row>
    <row r="107" ht="13.2" customHeight="1" s="49">
      <c r="A107" s="35" t="n">
        <v>105</v>
      </c>
      <c r="B107" s="34" t="inlineStr">
        <is>
          <t>ระหว่างกระบวนการผลิตพบว่าน้ำหนักยาเม็ดไม่สม่ำเสมอ ควรปรับปรุงโดยการเพิ่มสารใดในตำรับ</t>
        </is>
      </c>
      <c r="C107" s="35" t="n"/>
      <c r="D107" s="34" t="inlineStr">
        <is>
          <t>Copovidone</t>
        </is>
      </c>
      <c r="E107" s="34" t="inlineStr">
        <is>
          <t>Sorbitan laurate</t>
        </is>
      </c>
      <c r="F107" s="34" t="inlineStr">
        <is>
          <t>Colloidal anhydrous sillca</t>
        </is>
      </c>
      <c r="G107" s="34" t="inlineStr">
        <is>
          <t>Sodium stearyl fumarate</t>
        </is>
      </c>
      <c r="H107" s="34" t="inlineStr">
        <is>
          <t>ไม่มีข้อถูก</t>
        </is>
      </c>
      <c r="I107" s="35" t="n">
        <v>1</v>
      </c>
      <c r="J107" s="34"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35" t="n"/>
      <c r="L107" s="34" t="inlineStr">
        <is>
          <t>Tablet Manufacturing</t>
        </is>
      </c>
      <c r="M107" s="35" t="inlineStr">
        <is>
          <t>Product</t>
        </is>
      </c>
      <c r="N107" s="34" t="inlineStr">
        <is>
          <t>ข้อ 99 (Pharmtutor_2024_Set2.md)</t>
        </is>
      </c>
      <c r="O107" s="35" t="inlineStr">
        <is>
          <t>Mock</t>
        </is>
      </c>
      <c r="P107" s="35" t="inlineStr">
        <is>
          <t>Mock Pharmtutor 2024</t>
        </is>
      </c>
    </row>
    <row r="108" ht="13.2" customHeight="1" s="49">
      <c r="A108" s="35" t="n">
        <v>106</v>
      </c>
      <c r="B108" s="34"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35" t="n"/>
      <c r="D108" s="34" t="inlineStr">
        <is>
          <t>Microcrystalline cellulose</t>
        </is>
      </c>
      <c r="E108" s="34" t="inlineStr">
        <is>
          <t>Magnesium stearate (Lubricant 1%)</t>
        </is>
      </c>
      <c r="F108" s="34" t="inlineStr">
        <is>
          <t>Sodium starch glycolate (Superdisintegrant)</t>
        </is>
      </c>
      <c r="G108" s="34" t="inlineStr">
        <is>
          <t>Direct Compression tableting method</t>
        </is>
      </c>
      <c r="H108" s="34" t="inlineStr">
        <is>
          <t>Wet Granulation tableting method</t>
        </is>
      </c>
      <c r="I108" s="35" t="n">
        <v>1</v>
      </c>
      <c r="J108" s="34"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35" t="n"/>
      <c r="L108" s="34" t="inlineStr">
        <is>
          <t>Tablet Manufacturing</t>
        </is>
      </c>
      <c r="M108" s="35" t="inlineStr">
        <is>
          <t>Product</t>
        </is>
      </c>
      <c r="N108" s="34" t="inlineStr">
        <is>
          <t>ข้อ 38 (PLE_CC1_2557.md)</t>
        </is>
      </c>
      <c r="O108" s="35" t="inlineStr">
        <is>
          <t>ข้อสอบจริง</t>
        </is>
      </c>
      <c r="P108" s="35" t="inlineStr">
        <is>
          <t>ปี 2557</t>
        </is>
      </c>
    </row>
    <row r="109" ht="13.2" customHeight="1" s="49">
      <c r="A109" s="35" t="n">
        <v>107</v>
      </c>
      <c r="B109" s="34"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35" t="n"/>
      <c r="D109" s="34" t="inlineStr">
        <is>
          <t>Direct Compression tableting method</t>
        </is>
      </c>
      <c r="E109" s="34" t="inlineStr">
        <is>
          <t>Wet Granulation tableting method</t>
        </is>
      </c>
      <c r="F109" s="34" t="inlineStr">
        <is>
          <t>Dry Granulation (Roller Compaction)</t>
        </is>
      </c>
      <c r="G109" s="34" t="inlineStr">
        <is>
          <t>Fluidized Bed Granulation</t>
        </is>
      </c>
      <c r="H109" s="34" t="inlineStr">
        <is>
          <t>Film Coating with Hydroxypropyl methylcellulose (HPMC)</t>
        </is>
      </c>
      <c r="I109" s="35" t="n">
        <v>1</v>
      </c>
      <c r="J109"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35" t="n"/>
      <c r="L109" s="34" t="inlineStr">
        <is>
          <t>Tablet Manufacturing</t>
        </is>
      </c>
      <c r="M109" s="35" t="inlineStr">
        <is>
          <t>Product</t>
        </is>
      </c>
      <c r="N109" s="34" t="inlineStr">
        <is>
          <t>ข้อ 22 (PLE_CC1_2557.md)</t>
        </is>
      </c>
      <c r="O109" s="35" t="inlineStr">
        <is>
          <t>ข้อสอบจริง</t>
        </is>
      </c>
      <c r="P109" s="35" t="inlineStr">
        <is>
          <t>ปี 2557</t>
        </is>
      </c>
    </row>
    <row r="110" ht="13.2" customHeight="1" s="49">
      <c r="A110" s="35" t="n">
        <v>108</v>
      </c>
      <c r="B110" s="34"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35" t="n"/>
      <c r="D110" s="34" t="inlineStr">
        <is>
          <t>Fluidized Bed Granulation</t>
        </is>
      </c>
      <c r="E110" s="34" t="inlineStr">
        <is>
          <t>Film Coating with Hydroxypropyl methylcellulose (HPMC)</t>
        </is>
      </c>
      <c r="F110" s="34" t="inlineStr">
        <is>
          <t>Enteric Coating with Cellulose acetate phthalate (CAP)</t>
        </is>
      </c>
      <c r="G110" s="34" t="inlineStr">
        <is>
          <t>Hard Gelatin Capsule filling</t>
        </is>
      </c>
      <c r="H110" s="34" t="inlineStr">
        <is>
          <t>Soft Gelatin Capsule encapsulation</t>
        </is>
      </c>
      <c r="I110" s="35" t="n">
        <v>1</v>
      </c>
      <c r="J110"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35" t="n"/>
      <c r="L110" s="34" t="inlineStr">
        <is>
          <t>Tablet Manufacturing</t>
        </is>
      </c>
      <c r="M110" s="35" t="inlineStr">
        <is>
          <t>Product</t>
        </is>
      </c>
      <c r="N110" s="34" t="inlineStr">
        <is>
          <t>ข้อ 39 (PLE_CC1_2557.md)</t>
        </is>
      </c>
      <c r="O110" s="35" t="inlineStr">
        <is>
          <t>ข้อสอบจริง</t>
        </is>
      </c>
      <c r="P110" s="35" t="inlineStr">
        <is>
          <t>ปี 2557</t>
        </is>
      </c>
    </row>
    <row r="111" ht="13.2" customHeight="1" s="49">
      <c r="A111" s="35" t="n">
        <v>109</v>
      </c>
      <c r="B111" s="34" t="inlineStr">
        <is>
          <t>ผลิตภัณฑ์แคลเซียมรูปแบบใด ออกฤทธิAเร็วที_x001E_สุด (1) Plain-compressed tablets (2) Chewable tablets (3) Effervescent tablets (4) Enteric-coated tablets (5) Film-coated tablets</t>
        </is>
      </c>
      <c r="C111" s="35" t="n"/>
      <c r="D111" s="34" t="inlineStr">
        <is>
          <t>Hard Gelatin Capsule filling</t>
        </is>
      </c>
      <c r="E111" s="34" t="inlineStr">
        <is>
          <t>Soft Gelatin Capsule encapsulation</t>
        </is>
      </c>
      <c r="F111" s="34" t="inlineStr">
        <is>
          <t>Microcrystalline cellulose</t>
        </is>
      </c>
      <c r="G111" s="34" t="inlineStr">
        <is>
          <t>Magnesium stearate (Lubricant 1%)</t>
        </is>
      </c>
      <c r="H111" s="34" t="inlineStr">
        <is>
          <t>Sodium starch glycolate (Superdisintegrant)</t>
        </is>
      </c>
      <c r="I111" s="35" t="n">
        <v>1</v>
      </c>
      <c r="J111"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35" t="n"/>
      <c r="L111" s="34" t="inlineStr">
        <is>
          <t>Tablet Coating</t>
        </is>
      </c>
      <c r="M111" s="35" t="inlineStr">
        <is>
          <t>Product</t>
        </is>
      </c>
      <c r="N111" s="34" t="inlineStr">
        <is>
          <t>ข้อ 51 (PLE_CC1_2557.md)</t>
        </is>
      </c>
      <c r="O111" s="35" t="inlineStr">
        <is>
          <t>ข้อสอบจริง</t>
        </is>
      </c>
      <c r="P111" s="35" t="inlineStr">
        <is>
          <t>ปี 2557</t>
        </is>
      </c>
    </row>
    <row r="112" ht="13.2" customHeight="1" s="49">
      <c r="A112" s="35" t="n">
        <v>110</v>
      </c>
      <c r="B112" s="34"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35" t="n"/>
      <c r="D112" s="34" t="inlineStr">
        <is>
          <t>Magnesium stearate (Lubricant 1%)</t>
        </is>
      </c>
      <c r="E112" s="34" t="inlineStr">
        <is>
          <t>Sodium starch glycolate (Superdisintegrant)</t>
        </is>
      </c>
      <c r="F112" s="34" t="inlineStr">
        <is>
          <t>Direct Compression tableting method</t>
        </is>
      </c>
      <c r="G112" s="34" t="inlineStr">
        <is>
          <t>Wet Granulation tableting method</t>
        </is>
      </c>
      <c r="H112" s="34" t="inlineStr">
        <is>
          <t>Dry Granulation (Roller Compaction)</t>
        </is>
      </c>
      <c r="I112" s="35" t="n">
        <v>1</v>
      </c>
      <c r="J112" s="34"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35" t="n"/>
      <c r="L112" s="34" t="inlineStr">
        <is>
          <t>Hard &amp; Soft Gelatin Capsules</t>
        </is>
      </c>
      <c r="M112" s="35" t="inlineStr">
        <is>
          <t>Product</t>
        </is>
      </c>
      <c r="N112" s="34" t="inlineStr">
        <is>
          <t>ข้อ 73 (PLE_CC1_2557.md)</t>
        </is>
      </c>
      <c r="O112" s="35" t="inlineStr">
        <is>
          <t>ข้อสอบจริง</t>
        </is>
      </c>
      <c r="P112" s="35" t="inlineStr">
        <is>
          <t>ปี 2557</t>
        </is>
      </c>
    </row>
    <row r="113" ht="13.2" customHeight="1" s="49">
      <c r="A113" s="35" t="n">
        <v>111</v>
      </c>
      <c r="B113" s="34"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35" t="n"/>
      <c r="D113" s="34" t="inlineStr">
        <is>
          <t>เชื้ออะไรของ sinusitis ตอบ S.pneumo</t>
        </is>
      </c>
      <c r="E113" s="34" t="inlineStr">
        <is>
          <t>Dry Granulation (Roller Compaction)</t>
        </is>
      </c>
      <c r="F113" s="34" t="inlineStr">
        <is>
          <t>Fluidized Bed Granulation</t>
        </is>
      </c>
      <c r="G113" s="34" t="inlineStr">
        <is>
          <t>Film Coating with Hydroxypropyl methylcellulose (HPMC)</t>
        </is>
      </c>
      <c r="H113" s="34" t="inlineStr">
        <is>
          <t>Enteric Coating with Cellulose acetate phthalate (CAP)</t>
        </is>
      </c>
      <c r="I113" s="35" t="n">
        <v>1</v>
      </c>
      <c r="J113" s="34"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35" t="n"/>
      <c r="L113" s="34" t="inlineStr">
        <is>
          <t>Tablet Manufacturing</t>
        </is>
      </c>
      <c r="M113" s="35" t="inlineStr">
        <is>
          <t>Product</t>
        </is>
      </c>
      <c r="N113" s="34" t="inlineStr">
        <is>
          <t>ข้อ 5 (PLE_CC1_2556.md)</t>
        </is>
      </c>
      <c r="O113" s="35" t="inlineStr">
        <is>
          <t>ข้อสอบจริง</t>
        </is>
      </c>
      <c r="P113" s="35" t="inlineStr">
        <is>
          <t>ปี 2556</t>
        </is>
      </c>
    </row>
    <row r="114" ht="13.2" customHeight="1" s="49">
      <c r="A114" s="35" t="n">
        <v>112</v>
      </c>
      <c r="B114" s="34" t="inlineStr">
        <is>
          <t>ขั้นตอนการผลิตยาเม็ด Ethambutol ในข้อใดมีผลต่อความสม ่าเสมอของตัวยามากที่สุด</t>
        </is>
      </c>
      <c r="C114" s="35" t="n"/>
      <c r="D114" s="34" t="inlineStr">
        <is>
          <t>Mixing</t>
        </is>
      </c>
      <c r="E114" s="34" t="inlineStr">
        <is>
          <t>Drying</t>
        </is>
      </c>
      <c r="F114" s="34" t="inlineStr">
        <is>
          <t>Slugging</t>
        </is>
      </c>
      <c r="G114" s="34" t="inlineStr">
        <is>
          <t>Coating</t>
        </is>
      </c>
      <c r="H114" s="34" t="inlineStr">
        <is>
          <t>Tableting</t>
        </is>
      </c>
      <c r="I114" s="35" t="n">
        <v>1</v>
      </c>
      <c r="J114" s="34"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35" t="n"/>
      <c r="L114" s="34" t="inlineStr">
        <is>
          <t>Tablet Manufacturing</t>
        </is>
      </c>
      <c r="M114" s="35" t="inlineStr">
        <is>
          <t>Product</t>
        </is>
      </c>
      <c r="N114" s="34" t="inlineStr">
        <is>
          <t>ข้อ 29 (PLE_CC1_2555 Day 1.md)</t>
        </is>
      </c>
      <c r="O114" s="35" t="inlineStr">
        <is>
          <t>ข้อสอบจริง</t>
        </is>
      </c>
      <c r="P114" s="35" t="inlineStr">
        <is>
          <t>ปี 2555</t>
        </is>
      </c>
    </row>
    <row r="115" ht="13.2" customHeight="1" s="49">
      <c r="A115" s="35" t="n">
        <v>113</v>
      </c>
      <c r="B115" s="34" t="inlineStr">
        <is>
          <t>ข้อใดไม่ถูกต้องเกี่ยวกับข้อดีของการผลิตยาเม็ดโดยการตอกตรง</t>
        </is>
      </c>
      <c r="C115" s="35" t="n"/>
      <c r="D115" s="34" t="inlineStr">
        <is>
          <t>ใช้เครื่องมือในการผลิตน้อยชนิด</t>
        </is>
      </c>
      <c r="E115" s="34" t="inlineStr">
        <is>
          <t>กรรมวิธีในการผลิตน้อยขั้นตอน</t>
        </is>
      </c>
      <c r="F115" s="34" t="inlineStr">
        <is>
          <t>ผงยาไหลดี ตอกได้</t>
        </is>
      </c>
      <c r="G115" s="34" t="inlineStr">
        <is>
          <t>.............</t>
        </is>
      </c>
      <c r="H115" s="34" t="inlineStr">
        <is>
          <t>การกระจายของสีสม ่าเสมอมากกว่าการเตรียมโดยวิธีแกรนูลเปียก คณะเภสัชศาสตร์</t>
        </is>
      </c>
      <c r="I115" s="35" t="n">
        <v>1</v>
      </c>
      <c r="J115" s="34"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35" t="n"/>
      <c r="L115" s="34" t="inlineStr">
        <is>
          <t>Tablet Manufacturing</t>
        </is>
      </c>
      <c r="M115" s="35" t="inlineStr">
        <is>
          <t>Product</t>
        </is>
      </c>
      <c r="N115" s="34" t="inlineStr">
        <is>
          <t>ข้อ 30 (PLE_CC1_2555 Day 1.md)</t>
        </is>
      </c>
      <c r="O115" s="35" t="inlineStr">
        <is>
          <t>ข้อสอบจริง</t>
        </is>
      </c>
      <c r="P115" s="35" t="inlineStr">
        <is>
          <t>ปี 2555</t>
        </is>
      </c>
    </row>
    <row r="116" ht="13.2" customHeight="1" s="49">
      <c r="A116" s="35" t="n">
        <v>114</v>
      </c>
      <c r="B116" s="34"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35" t="n"/>
      <c r="D116" s="34" t="inlineStr">
        <is>
          <t>ยา A มีการละลายดีกว่ายา B เนื่องจากมี Lactose เพื่อช่วยให้ยาละลายดีขึ้น</t>
        </is>
      </c>
      <c r="E116" s="34" t="inlineStr">
        <is>
          <t>ยา B มีการละลายที่ดีกว่ายา A เนื่องจากมี Sodium lauryl sulfate เพื่อให้ผงยาเปียกได้มากขึ้น</t>
        </is>
      </c>
      <c r="F116" s="34" t="inlineStr">
        <is>
          <t>....................</t>
        </is>
      </c>
      <c r="G116" s="34" t="inlineStr">
        <is>
          <t>..................</t>
        </is>
      </c>
      <c r="H116" s="34" t="inlineStr">
        <is>
          <t>...................</t>
        </is>
      </c>
      <c r="I116" s="35" t="n">
        <v>1</v>
      </c>
      <c r="J116" s="34"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35" t="n"/>
      <c r="L116" s="34" t="inlineStr">
        <is>
          <t>Tablet Manufacturing</t>
        </is>
      </c>
      <c r="M116" s="35" t="inlineStr">
        <is>
          <t>Product</t>
        </is>
      </c>
      <c r="N116" s="34" t="inlineStr">
        <is>
          <t>ข้อ 36 (PLE_CC1_2555 Day 1.md)</t>
        </is>
      </c>
      <c r="O116" s="35" t="inlineStr">
        <is>
          <t>ข้อสอบจริง</t>
        </is>
      </c>
      <c r="P116" s="35" t="inlineStr">
        <is>
          <t>ปี 2555</t>
        </is>
      </c>
    </row>
    <row r="117" ht="13.2" customHeight="1" s="49">
      <c r="A117" s="35" t="n">
        <v>115</v>
      </c>
      <c r="B117" s="34" t="inlineStr">
        <is>
          <t>ข้อใดถูกต้องเกี่ยวกับตำรับยาเม็ด</t>
        </is>
      </c>
      <c r="C117" s="35" t="n"/>
      <c r="D117" s="34" t="inlineStr">
        <is>
          <t>.........</t>
        </is>
      </c>
      <c r="E117" s="34" t="inlineStr">
        <is>
          <t>........</t>
        </is>
      </c>
      <c r="F117" s="34" t="inlineStr">
        <is>
          <t>...........</t>
        </is>
      </c>
      <c r="G117" s="34" t="inlineStr">
        <is>
          <t>.......</t>
        </is>
      </c>
      <c r="H117" s="34" t="inlineStr">
        <is>
          <t>Sodium starch glycolate เป็นสารช่วยแตกตัว มือทั้ง 2 ข้าง</t>
        </is>
      </c>
      <c r="I117" s="35" t="n">
        <v>1</v>
      </c>
      <c r="J117" s="34"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35" t="n"/>
      <c r="L117" s="34" t="inlineStr">
        <is>
          <t>Tablet Manufacturing</t>
        </is>
      </c>
      <c r="M117" s="35" t="inlineStr">
        <is>
          <t>Product</t>
        </is>
      </c>
      <c r="N117" s="34" t="inlineStr">
        <is>
          <t>ข้อ 60 (PLE_CC1_2555 Day 1.md)</t>
        </is>
      </c>
      <c r="O117" s="35" t="inlineStr">
        <is>
          <t>ข้อสอบจริง</t>
        </is>
      </c>
      <c r="P117" s="35" t="inlineStr">
        <is>
          <t>ปี 2555</t>
        </is>
      </c>
    </row>
    <row r="118" ht="13.2" customHeight="1" s="49">
      <c r="A118" s="35" t="n">
        <v>116</v>
      </c>
      <c r="B118" s="34" t="inlineStr">
        <is>
          <t>เปลี่ยนไปใช้ antacid tablet แทน</t>
        </is>
      </c>
      <c r="C118" s="35" t="n"/>
      <c r="D118" s="34" t="inlineStr">
        <is>
          <t>Enteric Coating with Cellulose acetate phthalate (CAP)</t>
        </is>
      </c>
      <c r="E118" s="34" t="inlineStr">
        <is>
          <t>Hard Gelatin Capsule filling</t>
        </is>
      </c>
      <c r="F118" s="34" t="inlineStr">
        <is>
          <t>Soft Gelatin Capsule encapsulation</t>
        </is>
      </c>
      <c r="G118" s="34" t="inlineStr">
        <is>
          <t>Microcrystalline cellulose</t>
        </is>
      </c>
      <c r="H118" s="34" t="inlineStr">
        <is>
          <t>Magnesium stearate (Lubricant 1%)</t>
        </is>
      </c>
      <c r="I118" s="35" t="n">
        <v>1</v>
      </c>
      <c r="J118"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35" t="n"/>
      <c r="L118" s="34" t="inlineStr">
        <is>
          <t>Tablet Manufacturing</t>
        </is>
      </c>
      <c r="M118" s="35" t="inlineStr">
        <is>
          <t>Product</t>
        </is>
      </c>
      <c r="N118" s="34" t="inlineStr">
        <is>
          <t>ข้อ 5 (PLE_CC1_2555 Day 2.md)</t>
        </is>
      </c>
      <c r="O118" s="35" t="inlineStr">
        <is>
          <t>ข้อสอบจริง</t>
        </is>
      </c>
      <c r="P118" s="35" t="inlineStr">
        <is>
          <t>ปี 2555</t>
        </is>
      </c>
    </row>
    <row r="119" ht="13.2" customHeight="1" s="49">
      <c r="A119" s="35" t="n">
        <v>117</v>
      </c>
      <c r="B119" s="34" t="inlineStr">
        <is>
          <t>ยาเม็ดที่มี Estrogen เพียงชนิดเดียว 28 เม็ด</t>
        </is>
      </c>
      <c r="C119" s="35" t="n"/>
      <c r="D119" s="34" t="inlineStr">
        <is>
          <t>Microcrystalline cellulose</t>
        </is>
      </c>
      <c r="E119" s="34" t="inlineStr">
        <is>
          <t>Magnesium stearate (Lubricant 1%)</t>
        </is>
      </c>
      <c r="F119" s="34" t="inlineStr">
        <is>
          <t>Sodium starch glycolate (Superdisintegrant)</t>
        </is>
      </c>
      <c r="G119" s="34" t="inlineStr">
        <is>
          <t>Direct Compression tableting method</t>
        </is>
      </c>
      <c r="H119" s="34" t="inlineStr">
        <is>
          <t>Wet Granulation tableting method</t>
        </is>
      </c>
      <c r="I119" s="35" t="n">
        <v>1</v>
      </c>
      <c r="J119"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35" t="n"/>
      <c r="L119" s="34" t="inlineStr">
        <is>
          <t>Tablet Manufacturing</t>
        </is>
      </c>
      <c r="M119" s="35" t="inlineStr">
        <is>
          <t>Product</t>
        </is>
      </c>
      <c r="N119" s="34" t="inlineStr">
        <is>
          <t>ข้อ 1 (PLE_CC1_2555 Day 2.md)</t>
        </is>
      </c>
      <c r="O119" s="35" t="inlineStr">
        <is>
          <t>ข้อสอบจริง</t>
        </is>
      </c>
      <c r="P119" s="35" t="inlineStr">
        <is>
          <t>ปี 2555</t>
        </is>
      </c>
    </row>
    <row r="120" ht="13.2" customHeight="1" s="49">
      <c r="A120" s="35" t="n">
        <v>118</v>
      </c>
      <c r="B120" s="34" t="inlineStr">
        <is>
          <t>ยาเม็ดที่มี Progesterone เพียงชนิดเดียว 28 เม็ด</t>
        </is>
      </c>
      <c r="C120" s="35" t="n"/>
      <c r="D120" s="34" t="inlineStr">
        <is>
          <t>Direct Compression tableting method</t>
        </is>
      </c>
      <c r="E120" s="34" t="inlineStr">
        <is>
          <t>Wet Granulation tableting method</t>
        </is>
      </c>
      <c r="F120" s="34" t="inlineStr">
        <is>
          <t>Dry Granulation (Roller Compaction)</t>
        </is>
      </c>
      <c r="G120" s="34" t="inlineStr">
        <is>
          <t>Fluidized Bed Granulation</t>
        </is>
      </c>
      <c r="H120" s="34" t="inlineStr">
        <is>
          <t>Film Coating with Hydroxypropyl methylcellulose (HPMC)</t>
        </is>
      </c>
      <c r="I120" s="35" t="n">
        <v>1</v>
      </c>
      <c r="J120"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35" t="n"/>
      <c r="L120" s="34" t="inlineStr">
        <is>
          <t>Tablet Manufacturing</t>
        </is>
      </c>
      <c r="M120" s="35" t="inlineStr">
        <is>
          <t>Product</t>
        </is>
      </c>
      <c r="N120" s="34" t="inlineStr">
        <is>
          <t>ข้อ 2 (PLE_CC1_2555 Day 2.md)</t>
        </is>
      </c>
      <c r="O120" s="35" t="inlineStr">
        <is>
          <t>ข้อสอบจริง</t>
        </is>
      </c>
      <c r="P120" s="35" t="inlineStr">
        <is>
          <t>ปี 2555</t>
        </is>
      </c>
    </row>
    <row r="121" ht="13.2" customHeight="1" s="49">
      <c r="A121" s="35" t="n">
        <v>119</v>
      </c>
      <c r="B121" s="34" t="inlineStr">
        <is>
          <t>ยาเม็ดที่มี Estrogen ชนิดเดียว 14 เม็ด และ Progesterone ชนิดเดียว 14 เม็ด</t>
        </is>
      </c>
      <c r="C121" s="35" t="n"/>
      <c r="D121" s="34" t="inlineStr">
        <is>
          <t>Fluidized Bed Granulation</t>
        </is>
      </c>
      <c r="E121" s="34" t="inlineStr">
        <is>
          <t>Film Coating with Hydroxypropyl methylcellulose (HPMC)</t>
        </is>
      </c>
      <c r="F121" s="34" t="inlineStr">
        <is>
          <t>Enteric Coating with Cellulose acetate phthalate (CAP)</t>
        </is>
      </c>
      <c r="G121" s="34" t="inlineStr">
        <is>
          <t>Hard Gelatin Capsule filling</t>
        </is>
      </c>
      <c r="H121" s="34" t="inlineStr">
        <is>
          <t>Soft Gelatin Capsule encapsulation</t>
        </is>
      </c>
      <c r="I121" s="35" t="n">
        <v>1</v>
      </c>
      <c r="J121"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35" t="n"/>
      <c r="L121" s="34" t="inlineStr">
        <is>
          <t>Tablet Manufacturing</t>
        </is>
      </c>
      <c r="M121" s="35" t="inlineStr">
        <is>
          <t>Product</t>
        </is>
      </c>
      <c r="N121" s="34" t="inlineStr">
        <is>
          <t>ข้อ 3 (PLE_CC1_2555 Day 2.md)</t>
        </is>
      </c>
      <c r="O121" s="35" t="inlineStr">
        <is>
          <t>ข้อสอบจริง</t>
        </is>
      </c>
      <c r="P121" s="35" t="inlineStr">
        <is>
          <t>ปี 2555</t>
        </is>
      </c>
    </row>
    <row r="122" ht="13.2" customHeight="1" s="49">
      <c r="A122" s="35" t="n">
        <v>120</v>
      </c>
      <c r="B122" s="34" t="inlineStr">
        <is>
          <t>ยาเม็ดที่มีทั้ง Estrogen และ Progesterone ทุกเม็ด 28 เม็ด</t>
        </is>
      </c>
      <c r="C122" s="35" t="n"/>
      <c r="D122" s="34" t="inlineStr">
        <is>
          <t>Hard Gelatin Capsule filling</t>
        </is>
      </c>
      <c r="E122" s="34" t="inlineStr">
        <is>
          <t>Soft Gelatin Capsule encapsulation</t>
        </is>
      </c>
      <c r="F122" s="34" t="inlineStr">
        <is>
          <t>Microcrystalline cellulose</t>
        </is>
      </c>
      <c r="G122" s="34" t="inlineStr">
        <is>
          <t>Magnesium stearate (Lubricant 1%)</t>
        </is>
      </c>
      <c r="H122" s="34" t="inlineStr">
        <is>
          <t>Sodium starch glycolate (Superdisintegrant)</t>
        </is>
      </c>
      <c r="I122" s="35" t="n">
        <v>1</v>
      </c>
      <c r="J122"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35" t="n"/>
      <c r="L122" s="34" t="inlineStr">
        <is>
          <t>Tablet Manufacturing</t>
        </is>
      </c>
      <c r="M122" s="35" t="inlineStr">
        <is>
          <t>Product</t>
        </is>
      </c>
      <c r="N122" s="34" t="inlineStr">
        <is>
          <t>ข้อ 4 (PLE_CC1_2555 Day 2.md)</t>
        </is>
      </c>
      <c r="O122" s="35" t="inlineStr">
        <is>
          <t>ข้อสอบจริง</t>
        </is>
      </c>
      <c r="P122" s="35" t="inlineStr">
        <is>
          <t>ปี 2555</t>
        </is>
      </c>
    </row>
    <row r="123" ht="13.2" customHeight="1" s="49">
      <c r="A123" s="35" t="n">
        <v>121</v>
      </c>
      <c r="B123" s="34" t="inlineStr">
        <is>
          <t>ในการทดสอบสูตรตำรับยาเม็ด ข้อใดที่ไม่ได้ระบุไว้ใน USP</t>
        </is>
      </c>
      <c r="C123" s="35" t="n"/>
      <c r="D123" s="34" t="inlineStr">
        <is>
          <t>Magnesium stearate (Lubricant 1%)</t>
        </is>
      </c>
      <c r="E123" s="34" t="inlineStr">
        <is>
          <t>Sodium starch glycolate (Superdisintegrant)</t>
        </is>
      </c>
      <c r="F123" s="34" t="inlineStr">
        <is>
          <t>Direct Compression tableting method</t>
        </is>
      </c>
      <c r="G123" s="34" t="inlineStr">
        <is>
          <t>Wet Granulation tableting method</t>
        </is>
      </c>
      <c r="H123" s="34" t="inlineStr">
        <is>
          <t>Dry Granulation (Roller Compaction)</t>
        </is>
      </c>
      <c r="I123" s="35" t="n">
        <v>1</v>
      </c>
      <c r="J123"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35" t="n"/>
      <c r="L123" s="34" t="inlineStr">
        <is>
          <t>Tablet Manufacturing</t>
        </is>
      </c>
      <c r="M123" s="35" t="inlineStr">
        <is>
          <t>Product</t>
        </is>
      </c>
      <c r="N123" s="34" t="inlineStr">
        <is>
          <t>ข้อ 5 (PLE_CC1_2555 Day 2.md)</t>
        </is>
      </c>
      <c r="O123" s="35" t="inlineStr">
        <is>
          <t>ข้อสอบจริง</t>
        </is>
      </c>
      <c r="P123" s="35" t="inlineStr">
        <is>
          <t>ปี 2555</t>
        </is>
      </c>
    </row>
    <row r="124" ht="13.2" customHeight="1" s="49">
      <c r="A124" s="35" t="n">
        <v>122</v>
      </c>
      <c r="B124" s="34" t="inlineStr">
        <is>
          <t>ให้สูตรตำรับมา 2 ตำรับ ข้อใดถูก สูตร A สูตร B Allopurinol … … … Sodium starch glycolate Magnesium stearate 15% Allopurinol … … … Microcrystalline cellulose Sodium lauryl sulfate Magnesium stearate 5%</t>
        </is>
      </c>
      <c r="C124" s="35" t="n"/>
      <c r="D124" s="34" t="inlineStr">
        <is>
          <t>Wet Granulation tableting method</t>
        </is>
      </c>
      <c r="E124" s="34" t="inlineStr">
        <is>
          <t>Dry Granulation (Roller Compaction)</t>
        </is>
      </c>
      <c r="F124" s="34" t="inlineStr">
        <is>
          <t>Fluidized Bed Granulation</t>
        </is>
      </c>
      <c r="G124" s="34" t="inlineStr">
        <is>
          <t>Film Coating with Hydroxypropyl methylcellulose (HPMC)</t>
        </is>
      </c>
      <c r="H124" s="34" t="inlineStr">
        <is>
          <t>Enteric Coating with Cellulose acetate phthalate (CAP)</t>
        </is>
      </c>
      <c r="I124" s="35" t="n">
        <v>1</v>
      </c>
      <c r="J124"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35" t="n"/>
      <c r="L124" s="34" t="inlineStr">
        <is>
          <t>Tablet Manufacturing</t>
        </is>
      </c>
      <c r="M124" s="35" t="inlineStr">
        <is>
          <t>Product</t>
        </is>
      </c>
      <c r="N124" s="34" t="inlineStr">
        <is>
          <t>ข้อ 8 (PLE_CC1_2555 Day 2.md)</t>
        </is>
      </c>
      <c r="O124" s="35" t="inlineStr">
        <is>
          <t>ข้อสอบจริง</t>
        </is>
      </c>
      <c r="P124" s="35" t="inlineStr">
        <is>
          <t>ปี 2555</t>
        </is>
      </c>
    </row>
    <row r="125" ht="13.2" customHeight="1" s="49">
      <c r="A125" s="35" t="n">
        <v>123</v>
      </c>
      <c r="B125" s="34" t="inlineStr">
        <is>
          <t>magnesium stearate</t>
        </is>
      </c>
      <c r="C125" s="35" t="n"/>
      <c r="D125" s="34" t="inlineStr">
        <is>
          <t>Film Coating with Hydroxypropyl methylcellulose (HPMC)</t>
        </is>
      </c>
      <c r="E125" s="34" t="inlineStr">
        <is>
          <t>Enteric Coating with Cellulose acetate phthalate (CAP)</t>
        </is>
      </c>
      <c r="F125" s="34" t="inlineStr">
        <is>
          <t>Hard Gelatin Capsule filling</t>
        </is>
      </c>
      <c r="G125" s="34" t="inlineStr">
        <is>
          <t>Soft Gelatin Capsule encapsulation</t>
        </is>
      </c>
      <c r="H125" s="34" t="inlineStr">
        <is>
          <t>Microcrystalline cellulose</t>
        </is>
      </c>
      <c r="I125" s="35" t="n">
        <v>1</v>
      </c>
      <c r="J125"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35" t="n"/>
      <c r="L125" s="34" t="inlineStr">
        <is>
          <t>Tablet Manufacturing</t>
        </is>
      </c>
      <c r="M125" s="35" t="inlineStr">
        <is>
          <t>Product</t>
        </is>
      </c>
      <c r="N125" s="34" t="inlineStr">
        <is>
          <t>ข้อ 4 (PLE_CC1_2555 Day 2.md)</t>
        </is>
      </c>
      <c r="O125" s="35" t="inlineStr">
        <is>
          <t>ข้อสอบจริง</t>
        </is>
      </c>
      <c r="P125" s="35" t="inlineStr">
        <is>
          <t>ปี 2555</t>
        </is>
      </c>
    </row>
    <row r="126" ht="13.2" customHeight="1" s="49">
      <c r="A126" s="35" t="n">
        <v>124</v>
      </c>
      <c r="B126" s="34" t="inlineStr">
        <is>
          <t>Magnesium stearate</t>
        </is>
      </c>
      <c r="C126" s="35" t="n"/>
      <c r="D126" s="34" t="inlineStr">
        <is>
          <t>Soft Gelatin Capsule encapsulation</t>
        </is>
      </c>
      <c r="E126" s="34" t="inlineStr">
        <is>
          <t>Microcrystalline cellulose</t>
        </is>
      </c>
      <c r="F126" s="34" t="inlineStr">
        <is>
          <t>Magnesium stearate (Lubricant 1%)</t>
        </is>
      </c>
      <c r="G126" s="34" t="inlineStr">
        <is>
          <t>Sodium starch glycolate (Superdisintegrant)</t>
        </is>
      </c>
      <c r="H126" s="34" t="inlineStr">
        <is>
          <t>Direct Compression tableting method</t>
        </is>
      </c>
      <c r="I126" s="35" t="n">
        <v>1</v>
      </c>
      <c r="J126"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35" t="n"/>
      <c r="L126" s="34" t="inlineStr">
        <is>
          <t>Tablet Manufacturing</t>
        </is>
      </c>
      <c r="M126" s="35" t="inlineStr">
        <is>
          <t>Product</t>
        </is>
      </c>
      <c r="N126" s="34" t="inlineStr">
        <is>
          <t>ข้อ 2 (PLE_CC1_2555 Day 2.md)</t>
        </is>
      </c>
      <c r="O126" s="35" t="inlineStr">
        <is>
          <t>ข้อสอบจริง</t>
        </is>
      </c>
      <c r="P126" s="35" t="inlineStr">
        <is>
          <t>ปี 2555</t>
        </is>
      </c>
    </row>
    <row r="127" ht="13.2" customHeight="1" s="49">
      <c r="A127" s="35" t="n">
        <v>125</v>
      </c>
      <c r="B127" s="34" t="inlineStr">
        <is>
          <t>เท่ากับครึ่งหนึ่งของอายุยาเม็ดที่เหลือ</t>
        </is>
      </c>
      <c r="C127" s="35" t="n"/>
      <c r="D127" s="34" t="inlineStr">
        <is>
          <t>การหาประสิทธิผลของยา เทียบกับราคา เรียกว่าเป็นการศึกษาอะไร</t>
        </is>
      </c>
      <c r="E127" s="34" t="inlineStr">
        <is>
          <t>Direct Compression tableting method</t>
        </is>
      </c>
      <c r="F127" s="34" t="inlineStr">
        <is>
          <t>Wet Granulation tableting method</t>
        </is>
      </c>
      <c r="G127" s="34" t="inlineStr">
        <is>
          <t>Dry Granulation (Roller Compaction)</t>
        </is>
      </c>
      <c r="H127" s="34" t="inlineStr">
        <is>
          <t>Fluidized Bed Granulation</t>
        </is>
      </c>
      <c r="I127" s="35" t="n">
        <v>1</v>
      </c>
      <c r="J127" s="34"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35" t="n"/>
      <c r="L127" s="34" t="inlineStr">
        <is>
          <t>Tablet Manufacturing</t>
        </is>
      </c>
      <c r="M127" s="35" t="inlineStr">
        <is>
          <t>Product</t>
        </is>
      </c>
      <c r="N127" s="34" t="inlineStr">
        <is>
          <t>ข้อ 4 (PLE_CC1_2555 Day 2.md)</t>
        </is>
      </c>
      <c r="O127" s="35" t="inlineStr">
        <is>
          <t>ข้อสอบจริง</t>
        </is>
      </c>
      <c r="P127" s="35" t="inlineStr">
        <is>
          <t>ปี 2555</t>
        </is>
      </c>
    </row>
    <row r="128" ht="13.2" customHeight="1" s="49">
      <c r="A128" s="35" t="n">
        <v>126</v>
      </c>
      <c r="B128" s="34"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35" t="n"/>
      <c r="D128" s="34" t="inlineStr">
        <is>
          <t>Dry Granulation (Roller Compaction)</t>
        </is>
      </c>
      <c r="E128" s="34" t="inlineStr">
        <is>
          <t>Fluidized Bed Granulation</t>
        </is>
      </c>
      <c r="F128" s="34" t="inlineStr">
        <is>
          <t>Film Coating with Hydroxypropyl methylcellulose (HPMC)</t>
        </is>
      </c>
      <c r="G128" s="34" t="inlineStr">
        <is>
          <t>Enteric Coating with Cellulose acetate phthalate (CAP)</t>
        </is>
      </c>
      <c r="H128" s="34" t="inlineStr">
        <is>
          <t>Hard Gelatin Capsule filling</t>
        </is>
      </c>
      <c r="I128" s="35" t="n">
        <v>1</v>
      </c>
      <c r="J128"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35" t="n"/>
      <c r="L128" s="34" t="inlineStr">
        <is>
          <t>Tablet Manufacturing</t>
        </is>
      </c>
      <c r="M128" s="35" t="inlineStr">
        <is>
          <t>Product</t>
        </is>
      </c>
      <c r="N128" s="34" t="inlineStr">
        <is>
          <t>ข้อ 5 (PLE_CC1_2533.md)</t>
        </is>
      </c>
      <c r="O128" s="35" t="inlineStr">
        <is>
          <t>ข้อสอบจริง</t>
        </is>
      </c>
      <c r="P128" s="35" t="inlineStr">
        <is>
          <t>ปี 2533</t>
        </is>
      </c>
    </row>
    <row r="129" ht="13.2" customHeight="1" s="49">
      <c r="A129" s="35" t="n">
        <v>127</v>
      </c>
      <c r="B129" s="34" t="inlineStr">
        <is>
          <t>ข้อใดคือวัตถุประสงค์หลักในการในการทำ Ferrus sulphate ให้เป็น Enteric coated tablets</t>
        </is>
      </c>
      <c r="C129" s="35" t="n"/>
      <c r="D129" s="34" t="inlineStr">
        <is>
          <t>Enteric Coating with Cellulose acetate phthalate (CAP)</t>
        </is>
      </c>
      <c r="E129" s="34" t="inlineStr">
        <is>
          <t>Hard Gelatin Capsule filling</t>
        </is>
      </c>
      <c r="F129" s="34" t="inlineStr">
        <is>
          <t>Soft Gelatin Capsule encapsulation</t>
        </is>
      </c>
      <c r="G129" s="34" t="inlineStr">
        <is>
          <t>Microcrystalline cellulose</t>
        </is>
      </c>
      <c r="H129" s="34" t="inlineStr">
        <is>
          <t>Magnesium stearate (Lubricant 1%)</t>
        </is>
      </c>
      <c r="I129" s="35" t="n">
        <v>1</v>
      </c>
      <c r="J129"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35" t="n"/>
      <c r="L129" s="34" t="inlineStr">
        <is>
          <t>Tablet Coating</t>
        </is>
      </c>
      <c r="M129" s="35" t="inlineStr">
        <is>
          <t>Product</t>
        </is>
      </c>
      <c r="N129" s="34" t="inlineStr">
        <is>
          <t>ข้อ 5 (PLE_CC1_2533.md)</t>
        </is>
      </c>
      <c r="O129" s="35" t="inlineStr">
        <is>
          <t>ข้อสอบจริง</t>
        </is>
      </c>
      <c r="P129" s="35" t="inlineStr">
        <is>
          <t>ปี 2533</t>
        </is>
      </c>
    </row>
    <row r="130" ht="13.2" customHeight="1" s="49">
      <c r="A130" s="35" t="n">
        <v>128</v>
      </c>
      <c r="B130" s="34" t="inlineStr">
        <is>
          <t>สารเคลือบในตำรับที่ทำให้ Ferrus sulphate ให้เป็น Enteric coated tablets</t>
        </is>
      </c>
      <c r="C130" s="35" t="n"/>
      <c r="D130" s="34" t="inlineStr">
        <is>
          <t>Microcrystalline cellulose</t>
        </is>
      </c>
      <c r="E130" s="34" t="inlineStr">
        <is>
          <t>Magnesium stearate (Lubricant 1%)</t>
        </is>
      </c>
      <c r="F130" s="34" t="inlineStr">
        <is>
          <t>Sodium starch glycolate (Superdisintegrant)</t>
        </is>
      </c>
      <c r="G130" s="34" t="inlineStr">
        <is>
          <t>Direct Compression tableting method</t>
        </is>
      </c>
      <c r="H130" s="34" t="inlineStr">
        <is>
          <t>Wet Granulation tableting method</t>
        </is>
      </c>
      <c r="I130" s="35" t="n">
        <v>1</v>
      </c>
      <c r="J130"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35" t="n"/>
      <c r="L130" s="34" t="inlineStr">
        <is>
          <t>Tablet Coating</t>
        </is>
      </c>
      <c r="M130" s="35" t="inlineStr">
        <is>
          <t>Product</t>
        </is>
      </c>
      <c r="N130" s="34" t="inlineStr">
        <is>
          <t>ข้อ 6 (PLE_CC1_2533.md)</t>
        </is>
      </c>
      <c r="O130" s="35" t="inlineStr">
        <is>
          <t>ข้อสอบจริง</t>
        </is>
      </c>
      <c r="P130" s="35" t="inlineStr">
        <is>
          <t>ปี 2533</t>
        </is>
      </c>
    </row>
    <row r="131" ht="13.2" customHeight="1" s="49">
      <c r="A131" s="35" t="n">
        <v>129</v>
      </c>
      <c r="B131" s="34"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35" t="n"/>
      <c r="D131" s="34" t="inlineStr">
        <is>
          <t>Direct Compression tableting method</t>
        </is>
      </c>
      <c r="E131" s="34" t="inlineStr">
        <is>
          <t>Wet Granulation tableting method</t>
        </is>
      </c>
      <c r="F131" s="34" t="inlineStr">
        <is>
          <t>Dry Granulation (Roller Compaction)</t>
        </is>
      </c>
      <c r="G131" s="34" t="inlineStr">
        <is>
          <t>Fluidized Bed Granulation</t>
        </is>
      </c>
      <c r="H131" s="34" t="inlineStr">
        <is>
          <t>Film Coating with Hydroxypropyl methylcellulose (HPMC)</t>
        </is>
      </c>
      <c r="I131" s="35" t="n">
        <v>1</v>
      </c>
      <c r="J131"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35" t="n"/>
      <c r="L131" s="34" t="inlineStr">
        <is>
          <t>Tablet Manufacturing</t>
        </is>
      </c>
      <c r="M131" s="35" t="inlineStr">
        <is>
          <t>Product</t>
        </is>
      </c>
      <c r="N131" s="34" t="inlineStr">
        <is>
          <t>ข้อ 5 (PLE_CC1_2533.md)</t>
        </is>
      </c>
      <c r="O131" s="35" t="inlineStr">
        <is>
          <t>ข้อสอบจริง</t>
        </is>
      </c>
      <c r="P131" s="35" t="inlineStr">
        <is>
          <t>ปี 2533</t>
        </is>
      </c>
    </row>
    <row r="132" ht="13.2" customHeight="1" s="49">
      <c r="A132" s="35" t="n">
        <v>130</v>
      </c>
      <c r="B132" s="34" t="inlineStr">
        <is>
          <t>ข้อใดถูกเกี่ยวกับยาเม็ด Furosemide</t>
        </is>
      </c>
      <c r="C132" s="35" t="n"/>
      <c r="D132" s="34" t="inlineStr">
        <is>
          <t>รับประทานเวลาใดก็ได้ แต่ควรเป็นเวลาเดียวกันทุกวัน</t>
        </is>
      </c>
      <c r="E132" s="34" t="inlineStr">
        <is>
          <t>รับประทานไม่เกินเที่ยงวัน</t>
        </is>
      </c>
      <c r="F132" s="34" t="inlineStr">
        <is>
          <t>หากลืมรับประทาน สามารถรับประทานทันทีที่นึกขึ้นได้</t>
        </is>
      </c>
      <c r="G132" s="34" t="inlineStr">
        <is>
          <t>หลีกเลี่ยงการรับประทานร่วมกับนมและยาลดกรด</t>
        </is>
      </c>
      <c r="H132" s="34" t="inlineStr">
        <is>
          <t>หลังรับประทานยาแล้ว ให้ดื่มน้ำตามมากๆ</t>
        </is>
      </c>
      <c r="I132" s="35" t="n">
        <v>1</v>
      </c>
      <c r="J132" s="34"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35" t="n"/>
      <c r="L132" s="34" t="inlineStr">
        <is>
          <t>Tablet Manufacturing</t>
        </is>
      </c>
      <c r="M132" s="35" t="inlineStr">
        <is>
          <t>Product</t>
        </is>
      </c>
      <c r="N132" s="34" t="inlineStr">
        <is>
          <t>ข้อ 7 (PLE_CC1_Practice_Exam.md)</t>
        </is>
      </c>
      <c r="O132" s="35" t="inlineStr">
        <is>
          <t>Mock</t>
        </is>
      </c>
      <c r="P132" s="35" t="inlineStr">
        <is>
          <t>Mock สภาเภสัชฯ Practice</t>
        </is>
      </c>
    </row>
    <row r="133" ht="13.2" customHeight="1" s="49">
      <c r="A133" s="35" t="n">
        <v>131</v>
      </c>
      <c r="B133" s="34" t="inlineStr">
        <is>
          <t>หากต้องการให้ยา Rifampicin มีรูปแบบเภสัชภัณฑ์เป็น enteric coated ควรเคลือบฟิล์มด้วยสารใด</t>
        </is>
      </c>
      <c r="C133" s="35" t="n"/>
      <c r="D133" s="34" t="inlineStr">
        <is>
          <t>Hydroxypropyl methylcellulose</t>
        </is>
      </c>
      <c r="E133" s="34" t="inlineStr">
        <is>
          <t>Polyethylene glycol</t>
        </is>
      </c>
      <c r="F133" s="34" t="inlineStr">
        <is>
          <t>Cellulose acetate phthalate</t>
        </is>
      </c>
      <c r="G133" s="34" t="inlineStr">
        <is>
          <t>Ethylcellulose</t>
        </is>
      </c>
      <c r="H133" s="34" t="inlineStr">
        <is>
          <t>Hydroxyethyl cellulose</t>
        </is>
      </c>
      <c r="I133" s="35" t="n">
        <v>1</v>
      </c>
      <c r="J133" s="34"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35" t="n"/>
      <c r="L133" s="34" t="inlineStr">
        <is>
          <t>Tablet Coating</t>
        </is>
      </c>
      <c r="M133" s="35" t="inlineStr">
        <is>
          <t>Product</t>
        </is>
      </c>
      <c r="N133" s="34" t="inlineStr">
        <is>
          <t>ข้อ 5 (PLE_CC1_Practice_Exam.md)</t>
        </is>
      </c>
      <c r="O133" s="35" t="inlineStr">
        <is>
          <t>Mock</t>
        </is>
      </c>
      <c r="P133" s="35" t="inlineStr">
        <is>
          <t>Mock สภาเภสัชฯ Practice</t>
        </is>
      </c>
    </row>
    <row r="134" ht="13.2" customHeight="1" s="49">
      <c r="A134" s="35" t="n">
        <v>132</v>
      </c>
      <c r="B134" s="34" t="inlineStr">
        <is>
          <t>Glibenglamide tablet (5) 1x2 ac</t>
        </is>
      </c>
      <c r="C134" s="35" t="n"/>
      <c r="D134" s="34" t="inlineStr">
        <is>
          <t>Magnesium stearate (Lubricant 1%)</t>
        </is>
      </c>
      <c r="E134" s="34" t="inlineStr">
        <is>
          <t>Sodium starch glycolate (Superdisintegrant)</t>
        </is>
      </c>
      <c r="F134" s="34" t="inlineStr">
        <is>
          <t>Direct Compression tableting method</t>
        </is>
      </c>
      <c r="G134" s="34" t="inlineStr">
        <is>
          <t>Wet Granulation tableting method</t>
        </is>
      </c>
      <c r="H134" s="34" t="inlineStr">
        <is>
          <t>Dry Granulation (Roller Compaction)</t>
        </is>
      </c>
      <c r="I134" s="35" t="n">
        <v>1</v>
      </c>
      <c r="J134"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35" t="n"/>
      <c r="L134" s="34" t="inlineStr">
        <is>
          <t>Tablet Manufacturing</t>
        </is>
      </c>
      <c r="M134" s="35" t="inlineStr">
        <is>
          <t>Product</t>
        </is>
      </c>
      <c r="N134" s="34" t="inlineStr">
        <is>
          <t>ข้อ 1 (PLE_CC1_Practice_Exam.md)</t>
        </is>
      </c>
      <c r="O134" s="35" t="inlineStr">
        <is>
          <t>Mock</t>
        </is>
      </c>
      <c r="P134" s="35" t="inlineStr">
        <is>
          <t>Mock สภาเภสัชฯ Practice</t>
        </is>
      </c>
    </row>
    <row r="135" ht="13.2" customHeight="1" s="49">
      <c r="A135" s="35" t="n">
        <v>133</v>
      </c>
      <c r="B135" s="34" t="inlineStr">
        <is>
          <t>Metfoemin tablet 1x3 ac</t>
        </is>
      </c>
      <c r="C135" s="35" t="n"/>
      <c r="D135" s="34" t="inlineStr">
        <is>
          <t>Wet Granulation tableting method</t>
        </is>
      </c>
      <c r="E135" s="34" t="inlineStr">
        <is>
          <t>Dry Granulation (Roller Compaction)</t>
        </is>
      </c>
      <c r="F135" s="34" t="inlineStr">
        <is>
          <t>Fluidized Bed Granulation</t>
        </is>
      </c>
      <c r="G135" s="34" t="inlineStr">
        <is>
          <t>Film Coating with Hydroxypropyl methylcellulose (HPMC)</t>
        </is>
      </c>
      <c r="H135" s="34" t="inlineStr">
        <is>
          <t>Enteric Coating with Cellulose acetate phthalate (CAP)</t>
        </is>
      </c>
      <c r="I135" s="35" t="n">
        <v>1</v>
      </c>
      <c r="J135"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35" t="n"/>
      <c r="L135" s="34" t="inlineStr">
        <is>
          <t>Tablet Manufacturing</t>
        </is>
      </c>
      <c r="M135" s="35" t="inlineStr">
        <is>
          <t>Product</t>
        </is>
      </c>
      <c r="N135" s="34" t="inlineStr">
        <is>
          <t>ข้อ 2 (PLE_CC1_Practice_Exam.md)</t>
        </is>
      </c>
      <c r="O135" s="35" t="inlineStr">
        <is>
          <t>Mock</t>
        </is>
      </c>
      <c r="P135" s="35" t="inlineStr">
        <is>
          <t>Mock สภาเภสัชฯ Practice</t>
        </is>
      </c>
    </row>
    <row r="136" ht="13.2" customHeight="1" s="49">
      <c r="A136" s="35" t="n">
        <v>134</v>
      </c>
      <c r="B136" s="34" t="inlineStr">
        <is>
          <t>Isosorbide mononitrate tablet 1x2 ac</t>
        </is>
      </c>
      <c r="C136" s="35" t="n"/>
      <c r="D136" s="34" t="inlineStr">
        <is>
          <t>Film Coating with Hydroxypropyl methylcellulose (HPMC)</t>
        </is>
      </c>
      <c r="E136" s="34" t="inlineStr">
        <is>
          <t>Enteric Coating with Cellulose acetate phthalate (CAP)</t>
        </is>
      </c>
      <c r="F136" s="34" t="inlineStr">
        <is>
          <t>Hard Gelatin Capsule filling</t>
        </is>
      </c>
      <c r="G136" s="34" t="inlineStr">
        <is>
          <t>Soft Gelatin Capsule encapsulation</t>
        </is>
      </c>
      <c r="H136" s="34" t="inlineStr">
        <is>
          <t>Microcrystalline cellulose</t>
        </is>
      </c>
      <c r="I136" s="35" t="n">
        <v>1</v>
      </c>
      <c r="J136"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35" t="n"/>
      <c r="L136" s="34" t="inlineStr">
        <is>
          <t>Tablet Manufacturing</t>
        </is>
      </c>
      <c r="M136" s="35" t="inlineStr">
        <is>
          <t>Product</t>
        </is>
      </c>
      <c r="N136" s="34" t="inlineStr">
        <is>
          <t>ข้อ 3 (PLE_CC1_Practice_Exam.md)</t>
        </is>
      </c>
      <c r="O136" s="35" t="inlineStr">
        <is>
          <t>Mock</t>
        </is>
      </c>
      <c r="P136" s="35" t="inlineStr">
        <is>
          <t>Mock สภาเภสัชฯ Practice</t>
        </is>
      </c>
    </row>
    <row r="137" ht="13.2" customHeight="1" s="49">
      <c r="A137" s="35" t="n">
        <v>135</v>
      </c>
      <c r="B137" s="34" t="inlineStr">
        <is>
          <t>Aspirin tablet 1x1 pc จากข้อมูลดังกล่าว อาการใดต่อไปนี้ของคนไข้ไม่ใช่อาการ DM</t>
        </is>
      </c>
      <c r="C137" s="35" t="n"/>
      <c r="D137" s="34" t="inlineStr">
        <is>
          <t>หิวน้ำบ่อย</t>
        </is>
      </c>
      <c r="E137" s="34" t="inlineStr">
        <is>
          <t>ปัสสาวะบ่อย</t>
        </is>
      </c>
      <c r="F137" s="34" t="inlineStr">
        <is>
          <t>เจ็บหน้าอก</t>
        </is>
      </c>
      <c r="G137" s="34" t="inlineStr">
        <is>
          <t>น้ำหนักลด</t>
        </is>
      </c>
      <c r="H137" s="34" t="inlineStr">
        <is>
          <t>อ่อนเพลีย</t>
        </is>
      </c>
      <c r="I137" s="35" t="n">
        <v>1</v>
      </c>
      <c r="J137" s="34"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35" t="n"/>
      <c r="L137" s="34" t="inlineStr">
        <is>
          <t>Tablet Manufacturing</t>
        </is>
      </c>
      <c r="M137" s="35" t="inlineStr">
        <is>
          <t>Product</t>
        </is>
      </c>
      <c r="N137" s="34" t="inlineStr">
        <is>
          <t>ข้อ 4 (PLE_CC1_Practice_Exam.md)</t>
        </is>
      </c>
      <c r="O137" s="35" t="inlineStr">
        <is>
          <t>Mock</t>
        </is>
      </c>
      <c r="P137" s="35" t="inlineStr">
        <is>
          <t>Mock สภาเภสัชฯ Practice</t>
        </is>
      </c>
    </row>
    <row r="138" ht="13.2" customHeight="1" s="49">
      <c r="A138" s="35" t="n">
        <v>136</v>
      </c>
      <c r="B138" s="34" t="inlineStr">
        <is>
          <t>Metformin tablet 1ข3 ac</t>
        </is>
      </c>
      <c r="C138" s="35" t="n"/>
      <c r="D138" s="34" t="inlineStr">
        <is>
          <t>Sodium starch glycolate (Superdisintegrant)</t>
        </is>
      </c>
      <c r="E138" s="34" t="inlineStr">
        <is>
          <t>Direct Compression tableting method</t>
        </is>
      </c>
      <c r="F138" s="34" t="inlineStr">
        <is>
          <t>Wet Granulation tableting method</t>
        </is>
      </c>
      <c r="G138" s="34" t="inlineStr">
        <is>
          <t>Dry Granulation (Roller Compaction)</t>
        </is>
      </c>
      <c r="H138" s="34" t="inlineStr">
        <is>
          <t>Fluidized Bed Granulation</t>
        </is>
      </c>
      <c r="I138" s="35" t="n">
        <v>1</v>
      </c>
      <c r="J138"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35" t="n"/>
      <c r="L138" s="34" t="inlineStr">
        <is>
          <t>Tablet Manufacturing</t>
        </is>
      </c>
      <c r="M138" s="35" t="inlineStr">
        <is>
          <t>Product</t>
        </is>
      </c>
      <c r="N138" s="34" t="inlineStr">
        <is>
          <t>ข้อ 1 (PLE_CC1_Practice_Exam.md)</t>
        </is>
      </c>
      <c r="O138" s="35" t="inlineStr">
        <is>
          <t>Mock</t>
        </is>
      </c>
      <c r="P138" s="35" t="inlineStr">
        <is>
          <t>Mock สภาเภสัชฯ Practice</t>
        </is>
      </c>
    </row>
    <row r="139" ht="13.2" customHeight="1" s="49">
      <c r="A139" s="35" t="n">
        <v>137</v>
      </c>
      <c r="B139" s="34"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35" t="n"/>
      <c r="D139" s="34" t="inlineStr">
        <is>
          <t>Dry Granulation (Roller Compaction)</t>
        </is>
      </c>
      <c r="E139" s="34" t="inlineStr">
        <is>
          <t>Fluidized Bed Granulation</t>
        </is>
      </c>
      <c r="F139" s="34" t="inlineStr">
        <is>
          <t>Film Coating with Hydroxypropyl methylcellulose (HPMC)</t>
        </is>
      </c>
      <c r="G139" s="34" t="inlineStr">
        <is>
          <t>Enteric Coating with Cellulose acetate phthalate (CAP)</t>
        </is>
      </c>
      <c r="H139" s="34" t="inlineStr">
        <is>
          <t>Hard Gelatin Capsule filling</t>
        </is>
      </c>
      <c r="I139" s="35" t="n">
        <v>1</v>
      </c>
      <c r="J139" s="34"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35" t="n"/>
      <c r="L139" s="34" t="inlineStr">
        <is>
          <t>Tablet Manufacturing</t>
        </is>
      </c>
      <c r="M139" s="35" t="inlineStr">
        <is>
          <t>Product</t>
        </is>
      </c>
      <c r="N139" s="34" t="inlineStr">
        <is>
          <t>ข้อ 13 (PLE_CC1_Practice_Exam.md)</t>
        </is>
      </c>
      <c r="O139" s="35" t="inlineStr">
        <is>
          <t>Mock</t>
        </is>
      </c>
      <c r="P139" s="35" t="inlineStr">
        <is>
          <t>Mock สภาเภสัชฯ Practice</t>
        </is>
      </c>
    </row>
    <row r="140" ht="13.2" customHeight="1" s="49">
      <c r="A140" s="35" t="n">
        <v>138</v>
      </c>
      <c r="B140" s="34"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t>
        </is>
      </c>
      <c r="C140" s="35" t="n"/>
      <c r="D140" s="34" t="inlineStr">
        <is>
          <t>Enteric Coating with Cellulose acetate phthalate (CAP)</t>
        </is>
      </c>
      <c r="E140" s="34" t="inlineStr">
        <is>
          <t>Hard Gelatin Capsule filling</t>
        </is>
      </c>
      <c r="F140" s="34" t="inlineStr">
        <is>
          <t>Soft Gelatin Capsule encapsulation</t>
        </is>
      </c>
      <c r="G140" s="34" t="inlineStr">
        <is>
          <t>Microcrystalline cellulose</t>
        </is>
      </c>
      <c r="H140" s="34" t="inlineStr">
        <is>
          <t>Magnesium stearate (Lubricant 1%)</t>
        </is>
      </c>
      <c r="I140" s="35" t="n">
        <v>1</v>
      </c>
      <c r="J140" s="34"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35" t="n"/>
      <c r="L140" s="34" t="inlineStr">
        <is>
          <t>Tablet Manufacturing</t>
        </is>
      </c>
      <c r="M140" s="35" t="inlineStr">
        <is>
          <t>Product</t>
        </is>
      </c>
      <c r="N140" s="34" t="inlineStr">
        <is>
          <t>ข้อ 14 (PLE_CC1_Practice_Exam.md)</t>
        </is>
      </c>
      <c r="O140" s="35" t="inlineStr">
        <is>
          <t>Mock</t>
        </is>
      </c>
      <c r="P140" s="35" t="inlineStr">
        <is>
          <t>Mock สภาเภสัชฯ Practice</t>
        </is>
      </c>
    </row>
    <row r="141" ht="13.2" customHeight="1" s="49">
      <c r="A141" s="35" t="n">
        <v>139</v>
      </c>
      <c r="B141" s="34" t="inlineStr">
        <is>
          <t>ถ้าหากพบว่ายาเม็ด Paracetamol มีการแยกตัว ออกเป็นชั้น แก้ปัญหาดังกล่าวอย่างไร</t>
        </is>
      </c>
      <c r="C141" s="35" t="n"/>
      <c r="D141" s="34" t="inlineStr">
        <is>
          <t>ให้ใช้ punch ที่มีความโค้งมาก (deep concave punch )</t>
        </is>
      </c>
      <c r="E141" s="34" t="inlineStr">
        <is>
          <t>ให้ใช้ die ที่มีช่องด้านบนใหญ่กว่าด้านล่าง</t>
        </is>
      </c>
      <c r="F141" s="34" t="inlineStr">
        <is>
          <t>ลดความเร็วในการตอกลง</t>
        </is>
      </c>
      <c r="G141" s="34" t="inlineStr">
        <is>
          <t>เติมสารพวก hygroscopic ลงไปเพื่อไม่ใช้แกรนูลชื้นเกิน</t>
        </is>
      </c>
      <c r="H141" s="34" t="inlineStr">
        <is>
          <t>อาจเพิ่มปริมาณสารยึดเกาะเพื่อให้แกรนูลจับกันได้ดี</t>
        </is>
      </c>
      <c r="I141" s="35" t="n">
        <v>1</v>
      </c>
      <c r="J141" s="34"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35" t="n"/>
      <c r="L141" s="34" t="inlineStr">
        <is>
          <t>Tablet Manufacturing</t>
        </is>
      </c>
      <c r="M141" s="35" t="inlineStr">
        <is>
          <t>Product</t>
        </is>
      </c>
      <c r="N141" s="34" t="inlineStr">
        <is>
          <t>ข้อ 26 (PLE_CC1_Practice_Exam.md)</t>
        </is>
      </c>
      <c r="O141" s="35" t="inlineStr">
        <is>
          <t>Mock</t>
        </is>
      </c>
      <c r="P141" s="35" t="inlineStr">
        <is>
          <t>Mock สภาเภสัชฯ Practice</t>
        </is>
      </c>
    </row>
    <row r="142" ht="13.2" customHeight="1" s="49">
      <c r="A142" s="35" t="n">
        <v>140</v>
      </c>
      <c r="B142" s="34"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35" t="n"/>
      <c r="D142" s="34" t="inlineStr">
        <is>
          <t>Direct Compression tableting method</t>
        </is>
      </c>
      <c r="E142" s="34" t="inlineStr">
        <is>
          <t>Wet Granulation tableting method</t>
        </is>
      </c>
      <c r="F142" s="34" t="inlineStr">
        <is>
          <t>Dry Granulation (Roller Compaction)</t>
        </is>
      </c>
      <c r="G142" s="34" t="inlineStr">
        <is>
          <t>Fluidized Bed Granulation</t>
        </is>
      </c>
      <c r="H142" s="34" t="inlineStr">
        <is>
          <t>Film Coating with Hydroxypropyl methylcellulose (HPMC)</t>
        </is>
      </c>
      <c r="I142" s="35" t="n">
        <v>3</v>
      </c>
      <c r="J142" s="34"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35" t="n"/>
      <c r="L142" s="34" t="inlineStr">
        <is>
          <t>Powders &amp; Granules</t>
        </is>
      </c>
      <c r="M142" s="35" t="inlineStr">
        <is>
          <t>Product</t>
        </is>
      </c>
      <c r="N142" s="34" t="inlineStr">
        <is>
          <t>ข้อ 31 (PLE_CC1_Practice_Exam.md)</t>
        </is>
      </c>
      <c r="O142" s="35" t="inlineStr">
        <is>
          <t>Mock</t>
        </is>
      </c>
      <c r="P142" s="35" t="inlineStr">
        <is>
          <t>Mock สภาเภสัชฯ Practice</t>
        </is>
      </c>
    </row>
    <row r="143" ht="13.2" customHeight="1" s="49">
      <c r="A143" s="35" t="n">
        <v>141</v>
      </c>
      <c r="B143" s="34" t="inlineStr">
        <is>
          <t>หากตำรับ orally disintegrating tablet มี disintegration time มากกว่า 2 นาที ควรเติมหรือเพิ่ม ปริมาณสารใดในตำรับ</t>
        </is>
      </c>
      <c r="C143" s="35" t="n"/>
      <c r="D143" s="34" t="inlineStr">
        <is>
          <t>Croscarmellose sodium</t>
        </is>
      </c>
      <c r="E143" s="34" t="inlineStr">
        <is>
          <t>Magnesium stearate</t>
        </is>
      </c>
      <c r="F143" s="34" t="inlineStr">
        <is>
          <t>Mannitol</t>
        </is>
      </c>
      <c r="G143" s="34" t="inlineStr">
        <is>
          <t>Dextose</t>
        </is>
      </c>
      <c r="H143" s="34" t="inlineStr">
        <is>
          <t>Talcum</t>
        </is>
      </c>
      <c r="I143" s="35" t="n">
        <v>1</v>
      </c>
      <c r="J143" s="34"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35" t="n"/>
      <c r="L143" s="34" t="inlineStr">
        <is>
          <t>Tablet Manufacturing</t>
        </is>
      </c>
      <c r="M143" s="35" t="inlineStr">
        <is>
          <t>Product</t>
        </is>
      </c>
      <c r="N143" s="34" t="inlineStr">
        <is>
          <t>ข้อ 8 (PLE_CC1_Practice_Exam.md)</t>
        </is>
      </c>
      <c r="O143" s="35" t="inlineStr">
        <is>
          <t>Mock</t>
        </is>
      </c>
      <c r="P143" s="35" t="inlineStr">
        <is>
          <t>Mock สภาเภสัชฯ Practice</t>
        </is>
      </c>
    </row>
    <row r="144" ht="13.2" customHeight="1" s="49">
      <c r="A144" s="35" t="n">
        <v>142</v>
      </c>
      <c r="B144" s="34" t="inlineStr">
        <is>
          <t>ในการผลิต effervescent tablets ส่วนประกอบใดเป็นส่วนประกอบสำคัญในตำรับ</t>
        </is>
      </c>
      <c r="C144" s="35" t="n"/>
      <c r="D144" s="34" t="inlineStr">
        <is>
          <t>Croscarmellose + sodium starch glycolate</t>
        </is>
      </c>
      <c r="E144" s="34" t="inlineStr">
        <is>
          <t>Citric acid + sodium bicarbonate</t>
        </is>
      </c>
      <c r="F144" s="34" t="inlineStr">
        <is>
          <t>Poly(methyl methacrylate) + triacetin</t>
        </is>
      </c>
      <c r="G144" s="34" t="inlineStr">
        <is>
          <t>Poly(ethylene glycol) 4000 + polyviynpyrrolidone</t>
        </is>
      </c>
      <c r="H144" s="34" t="inlineStr">
        <is>
          <t>Maize starch + sodium lauryl sulfate</t>
        </is>
      </c>
      <c r="I144" s="35" t="n">
        <v>1</v>
      </c>
      <c r="J144" s="34"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35" t="n"/>
      <c r="L144" s="34" t="inlineStr">
        <is>
          <t>Tablet Manufacturing</t>
        </is>
      </c>
      <c r="M144" s="35" t="inlineStr">
        <is>
          <t>Product</t>
        </is>
      </c>
      <c r="N144" s="34" t="inlineStr">
        <is>
          <t>ข้อ 13 (PLE_CC1_Practice_Exam.md)</t>
        </is>
      </c>
      <c r="O144" s="35" t="inlineStr">
        <is>
          <t>Mock</t>
        </is>
      </c>
      <c r="P144" s="35" t="inlineStr">
        <is>
          <t>Mock สภาเภสัชฯ Practice</t>
        </is>
      </c>
    </row>
    <row r="145" ht="13.2" customHeight="1" s="49">
      <c r="A145" s="35" t="n">
        <v>143</v>
      </c>
      <c r="B145" s="34" t="inlineStr">
        <is>
          <t>ในการผลิตยา delayed-release tablets ข้อใดเป็นส่วนประกอบสำคัญในการควบคุมการปลดปล่อยยา</t>
        </is>
      </c>
      <c r="C145" s="35" t="n"/>
      <c r="D145" s="34" t="inlineStr">
        <is>
          <t>Eudragit L</t>
        </is>
      </c>
      <c r="E145" s="34" t="inlineStr">
        <is>
          <t>Ethylcellulose</t>
        </is>
      </c>
      <c r="F145" s="34" t="inlineStr">
        <is>
          <t>Crospovidone</t>
        </is>
      </c>
      <c r="G145" s="34" t="inlineStr">
        <is>
          <t>Hypromellose</t>
        </is>
      </c>
      <c r="H145" s="34" t="inlineStr">
        <is>
          <t>Sodium alginate</t>
        </is>
      </c>
      <c r="I145" s="35" t="n">
        <v>1</v>
      </c>
      <c r="J145" s="34"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35" t="n"/>
      <c r="L145" s="34" t="inlineStr">
        <is>
          <t>Tablet Manufacturing</t>
        </is>
      </c>
      <c r="M145" s="35" t="inlineStr">
        <is>
          <t>Product</t>
        </is>
      </c>
      <c r="N145" s="34" t="inlineStr">
        <is>
          <t>ข้อ 15 (PLE_CC1_Practice_Exam.md)</t>
        </is>
      </c>
      <c r="O145" s="35" t="inlineStr">
        <is>
          <t>Mock</t>
        </is>
      </c>
      <c r="P145" s="35" t="inlineStr">
        <is>
          <t>Mock สภาเภสัชฯ Practice</t>
        </is>
      </c>
    </row>
    <row r="146" ht="13.2" customHeight="1" s="49">
      <c r="A146" s="35" t="n">
        <v>144</v>
      </c>
      <c r="B146" s="34" t="inlineStr">
        <is>
          <t>ข้อใดคือข้อเสียของ sugar-coated tablets เมื่อเก็บไว้เป็นเวลานาน</t>
        </is>
      </c>
      <c r="C146" s="35" t="n"/>
      <c r="D146" s="34" t="inlineStr">
        <is>
          <t>attrition</t>
        </is>
      </c>
      <c r="E146" s="34" t="inlineStr">
        <is>
          <t>Sticking</t>
        </is>
      </c>
      <c r="F146" s="34" t="inlineStr">
        <is>
          <t>Roughness</t>
        </is>
      </c>
      <c r="G146" s="34" t="inlineStr">
        <is>
          <t>Cracking</t>
        </is>
      </c>
      <c r="H146" s="34" t="inlineStr">
        <is>
          <t>Bridging of logos</t>
        </is>
      </c>
      <c r="I146" s="35" t="n">
        <v>1</v>
      </c>
      <c r="J146" s="34"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35" t="n"/>
      <c r="L146" s="34" t="inlineStr">
        <is>
          <t>Tablet Coating</t>
        </is>
      </c>
      <c r="M146" s="35" t="inlineStr">
        <is>
          <t>Product</t>
        </is>
      </c>
      <c r="N146" s="34" t="inlineStr">
        <is>
          <t>ข้อ 39 (PLE_CC1_Practice_Exam.md)</t>
        </is>
      </c>
      <c r="O146" s="35" t="inlineStr">
        <is>
          <t>Mock</t>
        </is>
      </c>
      <c r="P146" s="35" t="inlineStr">
        <is>
          <t>Mock สภาเภสัชฯ Practice</t>
        </is>
      </c>
    </row>
    <row r="147" ht="13.2" customHeight="1" s="49">
      <c r="A147" s="35" t="n">
        <v>145</v>
      </c>
      <c r="B147" s="34"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35" t="n"/>
      <c r="D147" s="34" t="inlineStr">
        <is>
          <t>Film Coating with Hydroxypropyl methylcellulose (HPMC)</t>
        </is>
      </c>
      <c r="E147" s="34" t="inlineStr">
        <is>
          <t>Enteric Coating with Cellulose acetate phthalate (CAP)</t>
        </is>
      </c>
      <c r="F147" s="34" t="inlineStr">
        <is>
          <t>Hard Gelatin Capsule filling</t>
        </is>
      </c>
      <c r="G147" s="34" t="inlineStr">
        <is>
          <t>Soft Gelatin Capsule encapsulation</t>
        </is>
      </c>
      <c r="H147" s="34" t="inlineStr">
        <is>
          <t>Microcrystalline cellulose</t>
        </is>
      </c>
      <c r="I147" s="35" t="n">
        <v>1</v>
      </c>
      <c r="J147"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35" t="n"/>
      <c r="L147" s="34" t="inlineStr">
        <is>
          <t>Tablet Manufacturing</t>
        </is>
      </c>
      <c r="M147" s="35" t="inlineStr">
        <is>
          <t>Product</t>
        </is>
      </c>
      <c r="N147" s="34" t="inlineStr">
        <is>
          <t>ข้อ 5 (PLE_CC1_Key_Rx20_UBU.md)</t>
        </is>
      </c>
      <c r="O147" s="35" t="inlineStr">
        <is>
          <t>Mock</t>
        </is>
      </c>
      <c r="P147" s="35" t="inlineStr">
        <is>
          <t>Mock Rx20 UBU</t>
        </is>
      </c>
    </row>
    <row r="148" ht="13.2" customHeight="1" s="49">
      <c r="A148" s="35" t="n">
        <v>146</v>
      </c>
      <c r="B148" s="34" t="inlineStr">
        <is>
          <t>Film coated tablets</t>
        </is>
      </c>
      <c r="C148" s="35" t="n"/>
      <c r="D148" s="34" t="inlineStr">
        <is>
          <t>Soft Gelatin Capsule encapsulation</t>
        </is>
      </c>
      <c r="E148" s="34" t="inlineStr">
        <is>
          <t>Microcrystalline cellulose</t>
        </is>
      </c>
      <c r="F148" s="34" t="inlineStr">
        <is>
          <t>Magnesium stearate (Lubricant 1%)</t>
        </is>
      </c>
      <c r="G148" s="34" t="inlineStr">
        <is>
          <t>Sodium starch glycolate (Superdisintegrant)</t>
        </is>
      </c>
      <c r="H148" s="34" t="inlineStr">
        <is>
          <t>Direct Compression tableting method</t>
        </is>
      </c>
      <c r="I148" s="35" t="n">
        <v>1</v>
      </c>
      <c r="J148"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35" t="n"/>
      <c r="L148" s="34" t="inlineStr">
        <is>
          <t>Tablet Coating</t>
        </is>
      </c>
      <c r="M148" s="35" t="inlineStr">
        <is>
          <t>Product</t>
        </is>
      </c>
      <c r="N148" s="34" t="inlineStr">
        <is>
          <t>ข้อ 1 (PLE_CC1_Key_Rx20_UBU.md)</t>
        </is>
      </c>
      <c r="O148" s="35" t="inlineStr">
        <is>
          <t>Mock</t>
        </is>
      </c>
      <c r="P148" s="35" t="inlineStr">
        <is>
          <t>Mock Rx20 UBU</t>
        </is>
      </c>
    </row>
    <row r="149" ht="13.2" customHeight="1" s="49">
      <c r="A149" s="35" t="n">
        <v>147</v>
      </c>
      <c r="B149" s="34" t="inlineStr">
        <is>
          <t>Enteric coated tablets</t>
        </is>
      </c>
      <c r="C149" s="35" t="n"/>
      <c r="D149" s="34" t="inlineStr">
        <is>
          <t>Sodium starch glycolate (Superdisintegrant)</t>
        </is>
      </c>
      <c r="E149" s="34" t="inlineStr">
        <is>
          <t>Direct Compression tableting method</t>
        </is>
      </c>
      <c r="F149" s="34" t="inlineStr">
        <is>
          <t>Wet Granulation tableting method</t>
        </is>
      </c>
      <c r="G149" s="34" t="inlineStr">
        <is>
          <t>Dry Granulation (Roller Compaction)</t>
        </is>
      </c>
      <c r="H149" s="34" t="inlineStr">
        <is>
          <t>Fluidized Bed Granulation</t>
        </is>
      </c>
      <c r="I149" s="35" t="n">
        <v>1</v>
      </c>
      <c r="J149"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35" t="n"/>
      <c r="L149" s="34" t="inlineStr">
        <is>
          <t>Tablet Coating</t>
        </is>
      </c>
      <c r="M149" s="35" t="inlineStr">
        <is>
          <t>Product</t>
        </is>
      </c>
      <c r="N149" s="34" t="inlineStr">
        <is>
          <t>ข้อ 2 (PLE_CC1_Key_Rx20_UBU.md)</t>
        </is>
      </c>
      <c r="O149" s="35" t="inlineStr">
        <is>
          <t>Mock</t>
        </is>
      </c>
      <c r="P149" s="35" t="inlineStr">
        <is>
          <t>Mock Rx20 UBU</t>
        </is>
      </c>
    </row>
    <row r="150" ht="13.2" customHeight="1" s="49">
      <c r="A150" s="35" t="n">
        <v>148</v>
      </c>
      <c r="B150" s="34" t="inlineStr">
        <is>
          <t>Sugar coated tablets</t>
        </is>
      </c>
      <c r="C150" s="35" t="n"/>
      <c r="D150" s="34" t="inlineStr">
        <is>
          <t>Dry Granulation (Roller Compaction)</t>
        </is>
      </c>
      <c r="E150" s="34" t="inlineStr">
        <is>
          <t>Fluidized Bed Granulation</t>
        </is>
      </c>
      <c r="F150" s="34" t="inlineStr">
        <is>
          <t>Film Coating with Hydroxypropyl methylcellulose (HPMC)</t>
        </is>
      </c>
      <c r="G150" s="34" t="inlineStr">
        <is>
          <t>Enteric Coating with Cellulose acetate phthalate (CAP)</t>
        </is>
      </c>
      <c r="H150" s="34" t="inlineStr">
        <is>
          <t>Hard Gelatin Capsule filling</t>
        </is>
      </c>
      <c r="I150" s="35" t="n">
        <v>1</v>
      </c>
      <c r="J150"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35" t="n"/>
      <c r="L150" s="34" t="inlineStr">
        <is>
          <t>Tablet Coating</t>
        </is>
      </c>
      <c r="M150" s="35" t="inlineStr">
        <is>
          <t>Product</t>
        </is>
      </c>
      <c r="N150" s="34" t="inlineStr">
        <is>
          <t>ข้อ 3 (PLE_CC1_Key_Rx20_UBU.md)</t>
        </is>
      </c>
      <c r="O150" s="35" t="inlineStr">
        <is>
          <t>Mock</t>
        </is>
      </c>
      <c r="P150" s="35" t="inlineStr">
        <is>
          <t>Mock Rx20 UBU</t>
        </is>
      </c>
    </row>
    <row r="151" ht="13.2" customHeight="1" s="49">
      <c r="A151" s="35" t="n">
        <v>149</v>
      </c>
      <c r="B151" s="34" t="inlineStr">
        <is>
          <t>Effervescent tablets</t>
        </is>
      </c>
      <c r="C151" s="35" t="n"/>
      <c r="D151" s="34" t="inlineStr">
        <is>
          <t>Enteric Coating with Cellulose acetate phthalate (CAP)</t>
        </is>
      </c>
      <c r="E151" s="34" t="inlineStr">
        <is>
          <t>Hard Gelatin Capsule filling</t>
        </is>
      </c>
      <c r="F151" s="34" t="inlineStr">
        <is>
          <t>Soft Gelatin Capsule encapsulation</t>
        </is>
      </c>
      <c r="G151" s="34" t="inlineStr">
        <is>
          <t>Microcrystalline cellulose</t>
        </is>
      </c>
      <c r="H151" s="34" t="inlineStr">
        <is>
          <t>Magnesium stearate (Lubricant 1%)</t>
        </is>
      </c>
      <c r="I151" s="35" t="n">
        <v>1</v>
      </c>
      <c r="J151"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35" t="n"/>
      <c r="L151" s="34" t="inlineStr">
        <is>
          <t>Tablet Manufacturing</t>
        </is>
      </c>
      <c r="M151" s="35" t="inlineStr">
        <is>
          <t>Product</t>
        </is>
      </c>
      <c r="N151" s="34" t="inlineStr">
        <is>
          <t>ข้อ 4 (PLE_CC1_Key_Rx20_UBU.md)</t>
        </is>
      </c>
      <c r="O151" s="35" t="inlineStr">
        <is>
          <t>Mock</t>
        </is>
      </c>
      <c r="P151" s="35" t="inlineStr">
        <is>
          <t>Mock Rx20 UBU</t>
        </is>
      </c>
    </row>
    <row r="152" ht="13.2" customHeight="1" s="49">
      <c r="A152" s="35" t="n">
        <v>150</v>
      </c>
      <c r="B152" s="34" t="inlineStr">
        <is>
          <t>52.ถ้าต้องการทำยา Glipizide เป็น controlled release tablet จะต้องคำนึงถึงปัจจัยด้านใดบ้าง</t>
        </is>
      </c>
      <c r="C152" s="35" t="n"/>
      <c r="D152" s="34" t="inlineStr">
        <is>
          <t>Microcrystalline cellulose</t>
        </is>
      </c>
      <c r="E152" s="34" t="inlineStr">
        <is>
          <t>Magnesium stearate (Lubricant 1%)</t>
        </is>
      </c>
      <c r="F152" s="34" t="inlineStr">
        <is>
          <t>Sodium starch glycolate (Superdisintegrant)</t>
        </is>
      </c>
      <c r="G152" s="34" t="inlineStr">
        <is>
          <t>Direct Compression tableting method</t>
        </is>
      </c>
      <c r="H152" s="34" t="inlineStr">
        <is>
          <t>Wet Granulation tableting method</t>
        </is>
      </c>
      <c r="I152" s="35" t="n">
        <v>4</v>
      </c>
      <c r="J152" s="34"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35" t="n"/>
      <c r="L152" s="34" t="inlineStr">
        <is>
          <t>Tablet Manufacturing</t>
        </is>
      </c>
      <c r="M152" s="35" t="inlineStr">
        <is>
          <t>Product</t>
        </is>
      </c>
      <c r="N152" s="34" t="inlineStr">
        <is>
          <t>ข้อ 5 (PLE_CC1_Key_Rx20_UBU.md)</t>
        </is>
      </c>
      <c r="O152" s="35" t="inlineStr">
        <is>
          <t>Mock</t>
        </is>
      </c>
      <c r="P152" s="35" t="inlineStr">
        <is>
          <t>Mock Rx20 UBU</t>
        </is>
      </c>
    </row>
    <row r="153" ht="13.2" customHeight="1" s="49">
      <c r="A153" s="35" t="n">
        <v>151</v>
      </c>
      <c r="B153" s="34" t="inlineStr">
        <is>
          <t>USP กำหนดให้ไม่ต้องทำ Disintegration time</t>
        </is>
      </c>
      <c r="C153" s="35" t="n"/>
      <c r="D153" s="34" t="inlineStr">
        <is>
          <t>Fluidized Bed Granulation</t>
        </is>
      </c>
      <c r="E153" s="34" t="inlineStr">
        <is>
          <t>Film Coating with Hydroxypropyl methylcellulose (HPMC)</t>
        </is>
      </c>
      <c r="F153" s="34" t="inlineStr">
        <is>
          <t>Enteric Coating with Cellulose acetate phthalate (CAP)</t>
        </is>
      </c>
      <c r="G153" s="34" t="inlineStr">
        <is>
          <t>Hard Gelatin Capsule filling</t>
        </is>
      </c>
      <c r="H153" s="34" t="inlineStr">
        <is>
          <t>Soft Gelatin Capsule encapsulation</t>
        </is>
      </c>
      <c r="I153" s="35" t="n">
        <v>1</v>
      </c>
      <c r="J153"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35" t="n"/>
      <c r="L153" s="34" t="inlineStr">
        <is>
          <t>Tablet Manufacturing</t>
        </is>
      </c>
      <c r="M153" s="35" t="inlineStr">
        <is>
          <t>Product</t>
        </is>
      </c>
      <c r="N153" s="34" t="inlineStr">
        <is>
          <t>ข้อ 3 (PLE_CC1_Key_Rx20_UBU.md)</t>
        </is>
      </c>
      <c r="O153" s="35" t="inlineStr">
        <is>
          <t>Mock</t>
        </is>
      </c>
      <c r="P153" s="35" t="inlineStr">
        <is>
          <t>Mock Rx20 UBU</t>
        </is>
      </c>
    </row>
    <row r="154" ht="13.2" customHeight="1" s="49">
      <c r="A154" s="35" t="n">
        <v>152</v>
      </c>
      <c r="B154" s="34"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35" t="n"/>
      <c r="D154" s="34" t="inlineStr">
        <is>
          <t>Hard Gelatin Capsule filling</t>
        </is>
      </c>
      <c r="E154" s="34" t="inlineStr">
        <is>
          <t>Soft Gelatin Capsule encapsulation</t>
        </is>
      </c>
      <c r="F154" s="34" t="inlineStr">
        <is>
          <t>Microcrystalline cellulose</t>
        </is>
      </c>
      <c r="G154" s="34" t="inlineStr">
        <is>
          <t>Magnesium stearate (Lubricant 1%)</t>
        </is>
      </c>
      <c r="H154" s="34" t="inlineStr">
        <is>
          <t>Sodium starch glycolate (Superdisintegrant)</t>
        </is>
      </c>
      <c r="I154" s="35" t="n">
        <v>4</v>
      </c>
      <c r="J154" s="34"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35" t="n"/>
      <c r="L154" s="34" t="inlineStr">
        <is>
          <t>Tablet Manufacturing</t>
        </is>
      </c>
      <c r="M154" s="35" t="inlineStr">
        <is>
          <t>Product</t>
        </is>
      </c>
      <c r="N154" s="34" t="inlineStr">
        <is>
          <t>ข้อ 3 (PLE_CC1_Key_Rx20_UBU.md)</t>
        </is>
      </c>
      <c r="O154" s="35" t="inlineStr">
        <is>
          <t>Mock</t>
        </is>
      </c>
      <c r="P154" s="35" t="inlineStr">
        <is>
          <t>Mock Rx20 UBU</t>
        </is>
      </c>
    </row>
    <row r="155" ht="13.2" customHeight="1" s="49">
      <c r="A155" s="35" t="n">
        <v>153</v>
      </c>
      <c r="B155" s="34"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35" t="n"/>
      <c r="D155" s="34" t="inlineStr">
        <is>
          <t>Magnesium stearate (Lubricant 1%)</t>
        </is>
      </c>
      <c r="E155" s="34" t="inlineStr">
        <is>
          <t>Sodium starch glycolate (Superdisintegrant)</t>
        </is>
      </c>
      <c r="F155" s="34" t="inlineStr">
        <is>
          <t>Direct Compression tableting method</t>
        </is>
      </c>
      <c r="G155" s="34" t="inlineStr">
        <is>
          <t>Wet Granulation tableting method</t>
        </is>
      </c>
      <c r="H155" s="34" t="inlineStr">
        <is>
          <t>Dry Granulation (Roller Compaction)</t>
        </is>
      </c>
      <c r="I155" s="35" t="n">
        <v>1</v>
      </c>
      <c r="J155"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35" t="n"/>
      <c r="L155" s="34" t="inlineStr">
        <is>
          <t>Tablet Manufacturing</t>
        </is>
      </c>
      <c r="M155" s="35" t="inlineStr">
        <is>
          <t>Product</t>
        </is>
      </c>
      <c r="N155" s="34" t="inlineStr">
        <is>
          <t>ข้อ 78 (PLE_CC1_Key_Rx20_UBU.md)</t>
        </is>
      </c>
      <c r="O155" s="35" t="inlineStr">
        <is>
          <t>Mock</t>
        </is>
      </c>
      <c r="P155" s="35" t="inlineStr">
        <is>
          <t>Mock Rx20 UBU</t>
        </is>
      </c>
    </row>
    <row r="156" ht="13.2" customHeight="1" s="49">
      <c r="A156" s="35" t="n">
        <v>154</v>
      </c>
      <c r="B156" s="34" t="inlineStr">
        <is>
          <t>Friability+ Hardness</t>
        </is>
      </c>
      <c r="C156" s="35" t="n"/>
      <c r="D156" s="34" t="inlineStr">
        <is>
          <t>Wet Granulation tableting method</t>
        </is>
      </c>
      <c r="E156" s="34" t="inlineStr">
        <is>
          <t>Dry Granulation (Roller Compaction)</t>
        </is>
      </c>
      <c r="F156" s="34" t="inlineStr">
        <is>
          <t>Fluidized Bed Granulation</t>
        </is>
      </c>
      <c r="G156" s="34" t="inlineStr">
        <is>
          <t>Film Coating with Hydroxypropyl methylcellulose (HPMC)</t>
        </is>
      </c>
      <c r="H156" s="34" t="inlineStr">
        <is>
          <t>Enteric Coating with Cellulose acetate phthalate (CAP)</t>
        </is>
      </c>
      <c r="I156" s="35" t="n">
        <v>1</v>
      </c>
      <c r="J156"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35" t="n"/>
      <c r="L156" s="34" t="inlineStr">
        <is>
          <t>Tablet Manufacturing</t>
        </is>
      </c>
      <c r="M156" s="35" t="inlineStr">
        <is>
          <t>Product</t>
        </is>
      </c>
      <c r="N156" s="34" t="inlineStr">
        <is>
          <t>ข้อ 1 (PLE_CC1_Key_Rx20_UBU.md)</t>
        </is>
      </c>
      <c r="O156" s="35" t="inlineStr">
        <is>
          <t>Mock</t>
        </is>
      </c>
      <c r="P156" s="35" t="inlineStr">
        <is>
          <t>Mock Rx20 UBU</t>
        </is>
      </c>
    </row>
    <row r="157" ht="13.2" customHeight="1" s="49">
      <c r="A157" s="35" t="n">
        <v>155</v>
      </c>
      <c r="B157" s="34" t="inlineStr">
        <is>
          <t>Friability+ Weight variation</t>
        </is>
      </c>
      <c r="C157" s="35" t="n"/>
      <c r="D157" s="34" t="inlineStr">
        <is>
          <t>Film Coating with Hydroxypropyl methylcellulose (HPMC)</t>
        </is>
      </c>
      <c r="E157" s="34" t="inlineStr">
        <is>
          <t>Enteric Coating with Cellulose acetate phthalate (CAP)</t>
        </is>
      </c>
      <c r="F157" s="34" t="inlineStr">
        <is>
          <t>Hard Gelatin Capsule filling</t>
        </is>
      </c>
      <c r="G157" s="34" t="inlineStr">
        <is>
          <t>Soft Gelatin Capsule encapsulation</t>
        </is>
      </c>
      <c r="H157" s="34" t="inlineStr">
        <is>
          <t>Microcrystalline cellulose</t>
        </is>
      </c>
      <c r="I157" s="35" t="n">
        <v>1</v>
      </c>
      <c r="J157"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35" t="n"/>
      <c r="L157" s="34" t="inlineStr">
        <is>
          <t>Tablet Manufacturing</t>
        </is>
      </c>
      <c r="M157" s="35" t="inlineStr">
        <is>
          <t>Product</t>
        </is>
      </c>
      <c r="N157" s="34" t="inlineStr">
        <is>
          <t>ข้อ 2 (PLE_CC1_Key_Rx20_UBU.md)</t>
        </is>
      </c>
      <c r="O157" s="35" t="inlineStr">
        <is>
          <t>Mock</t>
        </is>
      </c>
      <c r="P157" s="35" t="inlineStr">
        <is>
          <t>Mock Rx20 UBU</t>
        </is>
      </c>
    </row>
    <row r="158" ht="13.2" customHeight="1" s="49">
      <c r="A158" s="35" t="n">
        <v>156</v>
      </c>
      <c r="B158" s="34" t="inlineStr">
        <is>
          <t>Disintegrant+ Hardness</t>
        </is>
      </c>
      <c r="C158" s="35" t="n"/>
      <c r="D158" s="34" t="inlineStr">
        <is>
          <t>Soft Gelatin Capsule encapsulation</t>
        </is>
      </c>
      <c r="E158" s="34" t="inlineStr">
        <is>
          <t>Microcrystalline cellulose</t>
        </is>
      </c>
      <c r="F158" s="34" t="inlineStr">
        <is>
          <t>Magnesium stearate (Lubricant 1%)</t>
        </is>
      </c>
      <c r="G158" s="34" t="inlineStr">
        <is>
          <t>Sodium starch glycolate (Superdisintegrant)</t>
        </is>
      </c>
      <c r="H158" s="34" t="inlineStr">
        <is>
          <t>Direct Compression tableting method</t>
        </is>
      </c>
      <c r="I158" s="35" t="n">
        <v>1</v>
      </c>
      <c r="J158"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35" t="n"/>
      <c r="L158" s="34" t="inlineStr">
        <is>
          <t>Tablet Manufacturing</t>
        </is>
      </c>
      <c r="M158" s="35" t="inlineStr">
        <is>
          <t>Product</t>
        </is>
      </c>
      <c r="N158" s="34" t="inlineStr">
        <is>
          <t>ข้อ 4 (PLE_CC1_Key_Rx20_UBU.md)</t>
        </is>
      </c>
      <c r="O158" s="35" t="inlineStr">
        <is>
          <t>Mock</t>
        </is>
      </c>
      <c r="P158" s="35" t="inlineStr">
        <is>
          <t>Mock Rx20 UBU</t>
        </is>
      </c>
    </row>
    <row r="159" ht="13.2" customHeight="1" s="49">
      <c r="A159" s="35" t="n">
        <v>157</v>
      </c>
      <c r="B159" s="34" t="inlineStr">
        <is>
          <t>Disintegrant + Dissolution</t>
        </is>
      </c>
      <c r="C159" s="35" t="n"/>
      <c r="D159" s="34" t="inlineStr">
        <is>
          <t>Sodium starch glycolate (Superdisintegrant)</t>
        </is>
      </c>
      <c r="E159" s="34" t="inlineStr">
        <is>
          <t>Direct Compression tableting method</t>
        </is>
      </c>
      <c r="F159" s="34" t="inlineStr">
        <is>
          <t>Wet Granulation tableting method</t>
        </is>
      </c>
      <c r="G159" s="34" t="inlineStr">
        <is>
          <t>Dry Granulation (Roller Compaction)</t>
        </is>
      </c>
      <c r="H159" s="34" t="inlineStr">
        <is>
          <t>Fluidized Bed Granulation</t>
        </is>
      </c>
      <c r="I159" s="35" t="n">
        <v>1</v>
      </c>
      <c r="J159"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35" t="n"/>
      <c r="L159" s="34" t="inlineStr">
        <is>
          <t>Tablet Manufacturing</t>
        </is>
      </c>
      <c r="M159" s="35" t="inlineStr">
        <is>
          <t>Product</t>
        </is>
      </c>
      <c r="N159" s="34" t="inlineStr">
        <is>
          <t>ข้อ 5 (PLE_CC1_Key_Rx20_UBU.md)</t>
        </is>
      </c>
      <c r="O159" s="35" t="inlineStr">
        <is>
          <t>Mock</t>
        </is>
      </c>
      <c r="P159" s="35" t="inlineStr">
        <is>
          <t>Mock Rx20 UBU</t>
        </is>
      </c>
    </row>
    <row r="160" ht="13.2" customHeight="1" s="49">
      <c r="A160" s="35" t="n">
        <v>158</v>
      </c>
      <c r="B160" s="34"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35" t="n"/>
      <c r="D160" s="34" t="inlineStr">
        <is>
          <t>Dry Granulation (Roller Compaction)</t>
        </is>
      </c>
      <c r="E160" s="34" t="inlineStr">
        <is>
          <t>Fluidized Bed Granulation</t>
        </is>
      </c>
      <c r="F160" s="34" t="inlineStr">
        <is>
          <t>Film Coating with Hydroxypropyl methylcellulose (HPMC)</t>
        </is>
      </c>
      <c r="G160" s="34" t="inlineStr">
        <is>
          <t>Enteric Coating with Cellulose acetate phthalate (CAP)</t>
        </is>
      </c>
      <c r="H160" s="34" t="inlineStr">
        <is>
          <t>Hard Gelatin Capsule filling</t>
        </is>
      </c>
      <c r="I160" s="35" t="n">
        <v>5</v>
      </c>
      <c r="J160" s="34"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35" t="n"/>
      <c r="L160" s="34" t="inlineStr">
        <is>
          <t>Tablet Manufacturing</t>
        </is>
      </c>
      <c r="M160" s="35" t="inlineStr">
        <is>
          <t>Product</t>
        </is>
      </c>
      <c r="N160" s="34" t="inlineStr">
        <is>
          <t>ข้อ 5 (PLE_CC1_Key_Rx20_UBU.md)</t>
        </is>
      </c>
      <c r="O160" s="35" t="inlineStr">
        <is>
          <t>Mock</t>
        </is>
      </c>
      <c r="P160" s="35" t="inlineStr">
        <is>
          <t>Mock Rx20 UBU</t>
        </is>
      </c>
    </row>
    <row r="161" ht="13.2" customHeight="1" s="49">
      <c r="A161" s="35" t="n">
        <v>159</v>
      </c>
      <c r="B161" s="34" t="inlineStr">
        <is>
          <t>ข้อใดถูกต้องเกี่ยวกับตำรับยาเม็ด</t>
        </is>
      </c>
      <c r="C161" s="35" t="n"/>
      <c r="D161" s="34" t="inlineStr">
        <is>
          <t>Enteric Coating with Cellulose acetate phthalate (CAP)</t>
        </is>
      </c>
      <c r="E161" s="34" t="inlineStr">
        <is>
          <t>Hard Gelatin Capsule filling</t>
        </is>
      </c>
      <c r="F161" s="34" t="inlineStr">
        <is>
          <t>Soft Gelatin Capsule encapsulation</t>
        </is>
      </c>
      <c r="G161" s="34" t="inlineStr">
        <is>
          <t>Microcrystalline cellulose</t>
        </is>
      </c>
      <c r="H161" s="34" t="inlineStr">
        <is>
          <t>Magnesium stearate (Lubricant 1%)</t>
        </is>
      </c>
      <c r="I161" s="35" t="n">
        <v>1</v>
      </c>
      <c r="J161"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35" t="n"/>
      <c r="L161" s="34" t="inlineStr">
        <is>
          <t>Tablet Manufacturing</t>
        </is>
      </c>
      <c r="M161" s="35" t="inlineStr">
        <is>
          <t>Product</t>
        </is>
      </c>
      <c r="N161" s="34" t="inlineStr">
        <is>
          <t>ข้อ 9 (PLE_CC1_Key_Rx20_UBU.md)</t>
        </is>
      </c>
      <c r="O161" s="35" t="inlineStr">
        <is>
          <t>Mock</t>
        </is>
      </c>
      <c r="P161" s="35" t="inlineStr">
        <is>
          <t>Mock Rx20 UBU</t>
        </is>
      </c>
    </row>
    <row r="162" ht="13.2" customHeight="1" s="49">
      <c r="A162" s="35" t="n">
        <v>160</v>
      </c>
      <c r="B162" s="34" t="inlineStr">
        <is>
          <t>8.สูตรยาเม็ดเคลือบฟิล์ม Ethambutol สารใดเป็นสารช่วยแตกตัว</t>
        </is>
      </c>
      <c r="C162" s="35" t="n"/>
      <c r="D162" s="34" t="inlineStr">
        <is>
          <t>Microcrystalline cellulose</t>
        </is>
      </c>
      <c r="E162" s="34" t="inlineStr">
        <is>
          <t>Magnesium stearate (Lubricant 1%)</t>
        </is>
      </c>
      <c r="F162" s="34" t="inlineStr">
        <is>
          <t>Sodium starch glycolate (Superdisintegrant)</t>
        </is>
      </c>
      <c r="G162" s="34" t="inlineStr">
        <is>
          <t>Direct Compression tableting method</t>
        </is>
      </c>
      <c r="H162" s="34" t="inlineStr">
        <is>
          <t>Wet Granulation tableting method</t>
        </is>
      </c>
      <c r="I162" s="35" t="n">
        <v>2</v>
      </c>
      <c r="J162" s="34"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35" t="n"/>
      <c r="L162" s="34" t="inlineStr">
        <is>
          <t>Tablet Manufacturing</t>
        </is>
      </c>
      <c r="M162" s="35" t="inlineStr">
        <is>
          <t>Product</t>
        </is>
      </c>
      <c r="N162" s="34" t="inlineStr">
        <is>
          <t>ข้อ 3 (PLE_CC1_Key_Rx20_UBU.md)</t>
        </is>
      </c>
      <c r="O162" s="35" t="inlineStr">
        <is>
          <t>Mock</t>
        </is>
      </c>
      <c r="P162" s="35" t="inlineStr">
        <is>
          <t>Mock Rx20 UBU</t>
        </is>
      </c>
    </row>
    <row r="163" ht="13.2" customHeight="1" s="49">
      <c r="A163" s="35" t="n">
        <v>161</v>
      </c>
      <c r="B163" s="34"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35" t="n"/>
      <c r="D163" s="34" t="inlineStr">
        <is>
          <t>Direct Compression tableting method</t>
        </is>
      </c>
      <c r="E163" s="34" t="inlineStr">
        <is>
          <t>Wet Granulation tableting method</t>
        </is>
      </c>
      <c r="F163" s="34" t="inlineStr">
        <is>
          <t>Dry Granulation (Roller Compaction)</t>
        </is>
      </c>
      <c r="G163" s="34" t="inlineStr">
        <is>
          <t>Fluidized Bed Granulation</t>
        </is>
      </c>
      <c r="H163" s="34" t="inlineStr">
        <is>
          <t>Film Coating with Hydroxypropyl methylcellulose (HPMC)</t>
        </is>
      </c>
      <c r="I163" s="35" t="n">
        <v>1</v>
      </c>
      <c r="J163"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35" t="n"/>
      <c r="L163" s="34" t="inlineStr">
        <is>
          <t>Tablet Manufacturing</t>
        </is>
      </c>
      <c r="M163" s="35" t="inlineStr">
        <is>
          <t>Product</t>
        </is>
      </c>
      <c r="N163" s="34" t="inlineStr">
        <is>
          <t>ข้อ 5 (PLE_CC1_Key_Rx20_UBU.md)</t>
        </is>
      </c>
      <c r="O163" s="35" t="inlineStr">
        <is>
          <t>Mock</t>
        </is>
      </c>
      <c r="P163" s="35" t="inlineStr">
        <is>
          <t>Mock Rx20 UBU</t>
        </is>
      </c>
    </row>
    <row r="164" ht="13.2" customHeight="1" s="49">
      <c r="A164" s="35" t="n">
        <v>162</v>
      </c>
      <c r="B164" s="34" t="inlineStr">
        <is>
          <t>กินยาเม็ดฟ้าทะลายโจร ตอนที่มีอาการเจ็บคอ</t>
        </is>
      </c>
      <c r="C164" s="35" t="n"/>
      <c r="D164" s="34" t="inlineStr">
        <is>
          <t>Fluidized Bed Granulation</t>
        </is>
      </c>
      <c r="E164" s="34" t="inlineStr">
        <is>
          <t>Film Coating with Hydroxypropyl methylcellulose (HPMC)</t>
        </is>
      </c>
      <c r="F164" s="34" t="inlineStr">
        <is>
          <t>Enteric Coating with Cellulose acetate phthalate (CAP)</t>
        </is>
      </c>
      <c r="G164" s="34" t="inlineStr">
        <is>
          <t>Hard Gelatin Capsule filling</t>
        </is>
      </c>
      <c r="H164" s="34" t="inlineStr">
        <is>
          <t>Soft Gelatin Capsule encapsulation</t>
        </is>
      </c>
      <c r="I164" s="35" t="n">
        <v>2</v>
      </c>
      <c r="J164" s="34"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35" t="n"/>
      <c r="L164" s="34" t="inlineStr">
        <is>
          <t>Tablet Manufacturing</t>
        </is>
      </c>
      <c r="M164" s="35" t="inlineStr">
        <is>
          <t>Product</t>
        </is>
      </c>
      <c r="N164" s="34" t="inlineStr">
        <is>
          <t>ข้อ 4 (PLE_CC1_Key_Rx20_UBU.md)</t>
        </is>
      </c>
      <c r="O164" s="35" t="inlineStr">
        <is>
          <t>Mock</t>
        </is>
      </c>
      <c r="P164" s="35" t="inlineStr">
        <is>
          <t>Mock Rx20 UBU</t>
        </is>
      </c>
    </row>
    <row r="165" ht="13.2" customHeight="1" s="49">
      <c r="A165" s="35" t="n">
        <v>163</v>
      </c>
      <c r="B165" s="34" t="inlineStr">
        <is>
          <t>ในระหว่างกระบวนการผลิต หากเม็ดยาเคลือบฟิล์ม metformin ไม่สามารถ screen ข้อความติดได้เรียกการเกิดนี้ว่าอะไร</t>
        </is>
      </c>
      <c r="C165" s="35" t="n"/>
      <c r="D165" s="34" t="inlineStr">
        <is>
          <t>Hard Gelatin Capsule filling</t>
        </is>
      </c>
      <c r="E165" s="34" t="inlineStr">
        <is>
          <t>Soft Gelatin Capsule encapsulation</t>
        </is>
      </c>
      <c r="F165" s="34" t="inlineStr">
        <is>
          <t>Microcrystalline cellulose</t>
        </is>
      </c>
      <c r="G165" s="34" t="inlineStr">
        <is>
          <t>Magnesium stearate (Lubricant 1%)</t>
        </is>
      </c>
      <c r="H165" s="34" t="inlineStr">
        <is>
          <t>Sodium starch glycolate (Superdisintegrant)</t>
        </is>
      </c>
      <c r="I165" s="35" t="n">
        <v>1</v>
      </c>
      <c r="J165"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35" t="n"/>
      <c r="L165" s="34" t="inlineStr">
        <is>
          <t>Tablet Manufacturing</t>
        </is>
      </c>
      <c r="M165" s="35" t="inlineStr">
        <is>
          <t>Product</t>
        </is>
      </c>
      <c r="N165" s="34" t="inlineStr">
        <is>
          <t>ข้อ 9 (PLE_CC1_Key_Rx20_UBU.md)</t>
        </is>
      </c>
      <c r="O165" s="35" t="inlineStr">
        <is>
          <t>Mock</t>
        </is>
      </c>
      <c r="P165" s="35" t="inlineStr">
        <is>
          <t>Mock Rx20 UBU</t>
        </is>
      </c>
    </row>
    <row r="166" ht="13.2" customHeight="1" s="49">
      <c r="A166" s="35" t="n">
        <v>164</v>
      </c>
      <c r="B166" s="34" t="inlineStr">
        <is>
          <t>Friability (ความกร่อน)</t>
        </is>
      </c>
      <c r="C166" s="35" t="n"/>
      <c r="D166" s="34" t="inlineStr">
        <is>
          <t>Magnesium stearate (Lubricant 1%)</t>
        </is>
      </c>
      <c r="E166" s="34" t="inlineStr">
        <is>
          <t>Sodium starch glycolate (Superdisintegrant)</t>
        </is>
      </c>
      <c r="F166" s="34" t="inlineStr">
        <is>
          <t>Direct Compression tableting method</t>
        </is>
      </c>
      <c r="G166" s="34" t="inlineStr">
        <is>
          <t>Wet Granulation tableting method</t>
        </is>
      </c>
      <c r="H166" s="34" t="inlineStr">
        <is>
          <t>Dry Granulation (Roller Compaction)</t>
        </is>
      </c>
      <c r="I166" s="35" t="n">
        <v>1</v>
      </c>
      <c r="J166"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35" t="n"/>
      <c r="L166" s="34" t="inlineStr">
        <is>
          <t>Tablet Manufacturing</t>
        </is>
      </c>
      <c r="M166" s="35" t="inlineStr">
        <is>
          <t>Product</t>
        </is>
      </c>
      <c r="N166" s="34" t="inlineStr">
        <is>
          <t>ข้อ 4 (PLE_CC1_Key_Rx20_UBU.md)</t>
        </is>
      </c>
      <c r="O166" s="35" t="inlineStr">
        <is>
          <t>Mock</t>
        </is>
      </c>
      <c r="P166" s="35" t="inlineStr">
        <is>
          <t>Mock Rx20 UBU</t>
        </is>
      </c>
    </row>
    <row r="167" ht="13.2" customHeight="1" s="49">
      <c r="A167" s="35" t="n">
        <v>165</v>
      </c>
      <c r="B167" s="34"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35" t="n"/>
      <c r="D167" s="34" t="inlineStr">
        <is>
          <t>Wet Granulation tableting method</t>
        </is>
      </c>
      <c r="E167" s="34" t="inlineStr">
        <is>
          <t>Dry Granulation (Roller Compaction)</t>
        </is>
      </c>
      <c r="F167" s="34" t="inlineStr">
        <is>
          <t>Fluidized Bed Granulation</t>
        </is>
      </c>
      <c r="G167" s="34" t="inlineStr">
        <is>
          <t>Film Coating with Hydroxypropyl methylcellulose (HPMC)</t>
        </is>
      </c>
      <c r="H167" s="34" t="inlineStr">
        <is>
          <t>Enteric Coating with Cellulose acetate phthalate (CAP)</t>
        </is>
      </c>
      <c r="I167" s="35" t="n">
        <v>1</v>
      </c>
      <c r="J167"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35" t="n"/>
      <c r="L167" s="34" t="inlineStr">
        <is>
          <t>Tablet Manufacturing</t>
        </is>
      </c>
      <c r="M167" s="35" t="inlineStr">
        <is>
          <t>Product</t>
        </is>
      </c>
      <c r="N167" s="34" t="inlineStr">
        <is>
          <t>ข้อ 5 (PLE_CC1_Key_Rx20_UBU.md)</t>
        </is>
      </c>
      <c r="O167" s="35" t="inlineStr">
        <is>
          <t>Mock</t>
        </is>
      </c>
      <c r="P167" s="35" t="inlineStr">
        <is>
          <t>Mock Rx20 UBU</t>
        </is>
      </c>
    </row>
    <row r="168" ht="13.2" customHeight="1" s="49">
      <c r="A168" s="35" t="n">
        <v>166</v>
      </c>
      <c r="B168" s="34" t="inlineStr">
        <is>
          <t>Disintegration time</t>
        </is>
      </c>
      <c r="C168" s="35" t="n"/>
      <c r="D168" s="34" t="inlineStr">
        <is>
          <t>Film Coating with Hydroxypropyl methylcellulose (HPMC)</t>
        </is>
      </c>
      <c r="E168" s="34" t="inlineStr">
        <is>
          <t>Enteric Coating with Cellulose acetate phthalate (CAP)</t>
        </is>
      </c>
      <c r="F168" s="34" t="inlineStr">
        <is>
          <t>Hard Gelatin Capsule filling</t>
        </is>
      </c>
      <c r="G168" s="34" t="inlineStr">
        <is>
          <t>Soft Gelatin Capsule encapsulation</t>
        </is>
      </c>
      <c r="H168" s="34" t="inlineStr">
        <is>
          <t>Microcrystalline cellulose</t>
        </is>
      </c>
      <c r="I168" s="35" t="n">
        <v>1</v>
      </c>
      <c r="J168"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35" t="n"/>
      <c r="L168" s="34" t="inlineStr">
        <is>
          <t>Tablet Manufacturing</t>
        </is>
      </c>
      <c r="M168" s="35" t="inlineStr">
        <is>
          <t>Product</t>
        </is>
      </c>
      <c r="N168" s="34" t="inlineStr">
        <is>
          <t>ข้อ 3 (PLE_CC1_Key_Rx20_UBU.md)</t>
        </is>
      </c>
      <c r="O168" s="35" t="inlineStr">
        <is>
          <t>Mock</t>
        </is>
      </c>
      <c r="P168" s="35" t="inlineStr">
        <is>
          <t>Mock Rx20 UBU</t>
        </is>
      </c>
    </row>
    <row r="169" ht="13.2" customHeight="1" s="49">
      <c r="A169" s="35" t="n">
        <v>167</v>
      </c>
      <c r="B169" s="34"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35" t="n"/>
      <c r="D169" s="34" t="inlineStr">
        <is>
          <t>Soft Gelatin Capsule encapsulation</t>
        </is>
      </c>
      <c r="E169" s="34" t="inlineStr">
        <is>
          <t>Microcrystalline cellulose</t>
        </is>
      </c>
      <c r="F169" s="34" t="inlineStr">
        <is>
          <t>Magnesium stearate (Lubricant 1%)</t>
        </is>
      </c>
      <c r="G169" s="34" t="inlineStr">
        <is>
          <t>Sodium starch glycolate (Superdisintegrant)</t>
        </is>
      </c>
      <c r="H169" s="34" t="inlineStr">
        <is>
          <t>Direct Compression tableting method</t>
        </is>
      </c>
      <c r="I169" s="35" t="n">
        <v>1</v>
      </c>
      <c r="J169" s="34"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35" t="n"/>
      <c r="L169" s="34" t="inlineStr">
        <is>
          <t>Tablet Manufacturing</t>
        </is>
      </c>
      <c r="M169" s="35" t="inlineStr">
        <is>
          <t>Product</t>
        </is>
      </c>
      <c r="N169" s="34" t="inlineStr">
        <is>
          <t>ข้อ 5 (PLE_CC1_Key_Rx20_UBU.md)</t>
        </is>
      </c>
      <c r="O169" s="35" t="inlineStr">
        <is>
          <t>Mock</t>
        </is>
      </c>
      <c r="P169" s="35" t="inlineStr">
        <is>
          <t>Mock Rx20 UBU</t>
        </is>
      </c>
    </row>
    <row r="170" ht="13.2" customHeight="1" s="49">
      <c r="A170" s="35" t="n">
        <v>168</v>
      </c>
      <c r="B170" s="34" t="inlineStr">
        <is>
          <t>ยา Theophylline 200 mg ยาเม็ดหนัก 0.27 g มี Bulk volume 0.09 cm3 ความหนาแน่นที่แท้จริง</t>
        </is>
      </c>
      <c r="C170" s="35" t="n"/>
      <c r="D170" s="34" t="inlineStr">
        <is>
          <t>00 g/cm3 จงหา %total porosity [กำหนด % total porosity = (1-(bulk density/true density) )x 100]</t>
        </is>
      </c>
      <c r="E170" s="34" t="inlineStr">
        <is>
          <t>Direct Compression tableting method</t>
        </is>
      </c>
      <c r="F170" s="34" t="inlineStr">
        <is>
          <t>Wet Granulation tableting method</t>
        </is>
      </c>
      <c r="G170" s="34" t="inlineStr">
        <is>
          <t>Dry Granulation (Roller Compaction)</t>
        </is>
      </c>
      <c r="H170" s="34" t="inlineStr">
        <is>
          <t>Fluidized Bed Granulation</t>
        </is>
      </c>
      <c r="I170" s="35" t="n">
        <v>1</v>
      </c>
      <c r="J170" s="34"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35" t="n"/>
      <c r="L170" s="34" t="inlineStr">
        <is>
          <t>Tablet Manufacturing</t>
        </is>
      </c>
      <c r="M170" s="35" t="inlineStr">
        <is>
          <t>Product</t>
        </is>
      </c>
      <c r="N170" s="34" t="inlineStr">
        <is>
          <t>ข้อ 7 (PLE_CC1_Key_Rx20_UBU.md)</t>
        </is>
      </c>
      <c r="O170" s="35" t="inlineStr">
        <is>
          <t>Mock</t>
        </is>
      </c>
      <c r="P170" s="35" t="inlineStr">
        <is>
          <t>Mock Rx20 UBU</t>
        </is>
      </c>
    </row>
    <row r="171" ht="13.2" customHeight="1" s="49">
      <c r="A171" s="35" t="n">
        <v>169</v>
      </c>
      <c r="B171" s="34"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35" t="n"/>
      <c r="D171" s="34" t="inlineStr">
        <is>
          <t>ผู้ป่วยป่วยเป็นโรคอะไร</t>
        </is>
      </c>
      <c r="E171" s="34" t="inlineStr">
        <is>
          <t>allergic conjunctivitis</t>
        </is>
      </c>
      <c r="F171" s="34" t="inlineStr">
        <is>
          <t>bacterial conjunctivitis</t>
        </is>
      </c>
      <c r="G171" s="34" t="inlineStr">
        <is>
          <t>cataract</t>
        </is>
      </c>
      <c r="H171" s="34" t="inlineStr">
        <is>
          <t>glaucoma</t>
        </is>
      </c>
      <c r="I171" s="35" t="n">
        <v>3</v>
      </c>
      <c r="J171" s="34"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35" t="n"/>
      <c r="L171" s="34" t="inlineStr">
        <is>
          <t>Tablet Manufacturing</t>
        </is>
      </c>
      <c r="M171" s="35" t="inlineStr">
        <is>
          <t>Product</t>
        </is>
      </c>
      <c r="N171" s="34" t="inlineStr">
        <is>
          <t>ข้อ 5 (PLE_CC1_Key_Rx20_UBU.md)</t>
        </is>
      </c>
      <c r="O171" s="35" t="inlineStr">
        <is>
          <t>Mock</t>
        </is>
      </c>
      <c r="P171" s="35" t="inlineStr">
        <is>
          <t>Mock Rx20 UBU</t>
        </is>
      </c>
    </row>
    <row r="172" ht="13.2" customHeight="1" s="49">
      <c r="A172" s="35" t="n">
        <v>170</v>
      </c>
      <c r="B172" s="34" t="inlineStr">
        <is>
          <t>Disintegration, Dissolution, Flowability &amp; = ข จบqานrผม / &amp; = = เSนOษWอl0 6hHrestrd 1T 6 - ข ข x เHypwglyamro j ข &amp;</t>
        </is>
      </c>
      <c r="C172" s="35" t="n"/>
      <c r="D172" s="34" t="inlineStr">
        <is>
          <t>Enteric Coating with Cellulose acetate phthalate (CAP)</t>
        </is>
      </c>
      <c r="E172" s="34" t="inlineStr">
        <is>
          <t>Hard Gelatin Capsule filling</t>
        </is>
      </c>
      <c r="F172" s="34" t="inlineStr">
        <is>
          <t>Soft Gelatin Capsule encapsulation</t>
        </is>
      </c>
      <c r="G172" s="34" t="inlineStr">
        <is>
          <t>Microcrystalline cellulose</t>
        </is>
      </c>
      <c r="H172" s="34" t="inlineStr">
        <is>
          <t>Magnesium stearate (Lubricant 1%)</t>
        </is>
      </c>
      <c r="I172" s="35" t="n">
        <v>1</v>
      </c>
      <c r="J172"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35" t="n"/>
      <c r="L172" s="34" t="inlineStr">
        <is>
          <t>Tablet Manufacturing</t>
        </is>
      </c>
      <c r="M172" s="35" t="inlineStr">
        <is>
          <t>Product</t>
        </is>
      </c>
      <c r="N172" s="34" t="inlineStr">
        <is>
          <t>ข้อ 2 (PLE_CC1_Key_Rx20_UBU.md)</t>
        </is>
      </c>
      <c r="O172" s="35" t="inlineStr">
        <is>
          <t>Mock</t>
        </is>
      </c>
      <c r="P172" s="35" t="inlineStr">
        <is>
          <t>Mock Rx20 UBU</t>
        </is>
      </c>
    </row>
    <row r="173" ht="13.2" customHeight="1" s="49">
      <c r="A173" s="35" t="n">
        <v>171</v>
      </c>
      <c r="B173" s="34" t="inlineStr">
        <is>
          <t>Stability, Moisture permeation, Friability</t>
        </is>
      </c>
      <c r="C173" s="35" t="n"/>
      <c r="D173" s="34" t="inlineStr">
        <is>
          <t>Microcrystalline cellulose</t>
        </is>
      </c>
      <c r="E173" s="34" t="inlineStr">
        <is>
          <t>Magnesium stearate (Lubricant 1%)</t>
        </is>
      </c>
      <c r="F173" s="34" t="inlineStr">
        <is>
          <t>Sodium starch glycolate (Superdisintegrant)</t>
        </is>
      </c>
      <c r="G173" s="34" t="inlineStr">
        <is>
          <t>Direct Compression tableting method</t>
        </is>
      </c>
      <c r="H173" s="34" t="inlineStr">
        <is>
          <t>Wet Granulation tableting method</t>
        </is>
      </c>
      <c r="I173" s="35" t="n">
        <v>1</v>
      </c>
      <c r="J173"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35" t="n"/>
      <c r="L173" s="34" t="inlineStr">
        <is>
          <t>Tablet Manufacturing</t>
        </is>
      </c>
      <c r="M173" s="35" t="inlineStr">
        <is>
          <t>Product</t>
        </is>
      </c>
      <c r="N173" s="34" t="inlineStr">
        <is>
          <t>ข้อ 4 (PLE_CC1_Key_Rx20_UBU.md)</t>
        </is>
      </c>
      <c r="O173" s="35" t="inlineStr">
        <is>
          <t>Mock</t>
        </is>
      </c>
      <c r="P173" s="35" t="inlineStr">
        <is>
          <t>Mock Rx20 UBU</t>
        </is>
      </c>
    </row>
    <row r="174" ht="13.2" customHeight="1" s="49">
      <c r="A174" s="35" t="n">
        <v>172</v>
      </c>
      <c r="B174" s="34" t="inlineStr">
        <is>
          <t>Weight validation, Drug content, Disintegration</t>
        </is>
      </c>
      <c r="C174" s="35" t="n"/>
      <c r="D174" s="34" t="inlineStr">
        <is>
          <t>Direct Compression tableting method</t>
        </is>
      </c>
      <c r="E174" s="34" t="inlineStr">
        <is>
          <t>Wet Granulation tableting method</t>
        </is>
      </c>
      <c r="F174" s="34" t="inlineStr">
        <is>
          <t>Dry Granulation (Roller Compaction)</t>
        </is>
      </c>
      <c r="G174" s="34" t="inlineStr">
        <is>
          <t>Fluidized Bed Granulation</t>
        </is>
      </c>
      <c r="H174" s="34" t="inlineStr">
        <is>
          <t>Film Coating with Hydroxypropyl methylcellulose (HPMC)</t>
        </is>
      </c>
      <c r="I174" s="35" t="n">
        <v>1</v>
      </c>
      <c r="J174"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35" t="n"/>
      <c r="L174" s="34" t="inlineStr">
        <is>
          <t>Tablet Manufacturing</t>
        </is>
      </c>
      <c r="M174" s="35" t="inlineStr">
        <is>
          <t>Product</t>
        </is>
      </c>
      <c r="N174" s="34" t="inlineStr">
        <is>
          <t>ข้อ 5 (PLE_CC1_Key_Rx20_UBU.md)</t>
        </is>
      </c>
      <c r="O174" s="35" t="inlineStr">
        <is>
          <t>Mock</t>
        </is>
      </c>
      <c r="P174" s="35" t="inlineStr">
        <is>
          <t>Mock Rx20 UBU</t>
        </is>
      </c>
    </row>
    <row r="175" ht="13.2" customHeight="1" s="49">
      <c r="A175" s="35" t="n">
        <v>173</v>
      </c>
      <c r="B175" s="34"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35" t="n"/>
      <c r="D175" s="34" t="inlineStr">
        <is>
          <t>Fluidized Bed Granulation</t>
        </is>
      </c>
      <c r="E175" s="34" t="inlineStr">
        <is>
          <t>Film Coating with Hydroxypropyl methylcellulose (HPMC)</t>
        </is>
      </c>
      <c r="F175" s="34" t="inlineStr">
        <is>
          <t>Enteric Coating with Cellulose acetate phthalate (CAP)</t>
        </is>
      </c>
      <c r="G175" s="34" t="inlineStr">
        <is>
          <t>Hard Gelatin Capsule filling</t>
        </is>
      </c>
      <c r="H175" s="34" t="inlineStr">
        <is>
          <t>Soft Gelatin Capsule encapsulation</t>
        </is>
      </c>
      <c r="I175" s="35" t="n">
        <v>1</v>
      </c>
      <c r="J175"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35" t="n"/>
      <c r="L175" s="34" t="inlineStr">
        <is>
          <t>Tablet Coating</t>
        </is>
      </c>
      <c r="M175" s="35" t="inlineStr">
        <is>
          <t>Product</t>
        </is>
      </c>
      <c r="N175" s="34" t="inlineStr">
        <is>
          <t>ข้อ 5 (PLE_CC1_Key_Rx20_UBU.md)</t>
        </is>
      </c>
      <c r="O175" s="35" t="inlineStr">
        <is>
          <t>Mock</t>
        </is>
      </c>
      <c r="P175" s="35" t="inlineStr">
        <is>
          <t>Mock Rx20 UBU</t>
        </is>
      </c>
    </row>
    <row r="176" ht="13.2" customHeight="1" s="49">
      <c r="A176" s="35" t="n">
        <v>174</v>
      </c>
      <c r="B176" s="34" t="inlineStr">
        <is>
          <t>Anti-foaming agent สารหลGอลื่น (Lubricants) Talc Stearic acid Magnesium stearate Polyethylene glycol Surfactants Vegetable oil</t>
        </is>
      </c>
      <c r="C176" s="35" t="n"/>
      <c r="D176" s="34" t="inlineStr">
        <is>
          <t>Hard Gelatin Capsule filling</t>
        </is>
      </c>
      <c r="E176" s="34" t="inlineStr">
        <is>
          <t>Soft Gelatin Capsule encapsulation</t>
        </is>
      </c>
      <c r="F176" s="34" t="inlineStr">
        <is>
          <t>Microcrystalline cellulose</t>
        </is>
      </c>
      <c r="G176" s="34" t="inlineStr">
        <is>
          <t>Magnesium stearate (Lubricant 1%)</t>
        </is>
      </c>
      <c r="H176" s="34" t="inlineStr">
        <is>
          <t>Sodium starch glycolate (Superdisintegrant)</t>
        </is>
      </c>
      <c r="I176" s="35" t="n">
        <v>2</v>
      </c>
      <c r="J176" s="34"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35" t="n"/>
      <c r="L176" s="34" t="inlineStr">
        <is>
          <t>Tablet Manufacturing</t>
        </is>
      </c>
      <c r="M176" s="35" t="inlineStr">
        <is>
          <t>Product</t>
        </is>
      </c>
      <c r="N176" s="34" t="inlineStr">
        <is>
          <t>ข้อ 5 (PLE_CC1_Key_Rx20_UBU.md)</t>
        </is>
      </c>
      <c r="O176" s="35" t="inlineStr">
        <is>
          <t>Mock</t>
        </is>
      </c>
      <c r="P176" s="35" t="inlineStr">
        <is>
          <t>Mock Rx20 UBU</t>
        </is>
      </c>
    </row>
    <row r="177" ht="13.2" customHeight="1" s="49">
      <c r="A177" s="35" t="n">
        <v>175</v>
      </c>
      <c r="B177" s="34"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35" t="n"/>
      <c r="D177" s="34" t="inlineStr">
        <is>
          <t>Magnesium stearate (Lubricant 1%)</t>
        </is>
      </c>
      <c r="E177" s="34" t="inlineStr">
        <is>
          <t>Sodium starch glycolate (Superdisintegrant)</t>
        </is>
      </c>
      <c r="F177" s="34" t="inlineStr">
        <is>
          <t>Direct Compression tableting method</t>
        </is>
      </c>
      <c r="G177" s="34" t="inlineStr">
        <is>
          <t>Wet Granulation tableting method</t>
        </is>
      </c>
      <c r="H177" s="34" t="inlineStr">
        <is>
          <t>Dry Granulation (Roller Compaction)</t>
        </is>
      </c>
      <c r="I177" s="35" t="n">
        <v>1</v>
      </c>
      <c r="J177"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35" t="n"/>
      <c r="L177" s="34" t="inlineStr">
        <is>
          <t>Tablet Manufacturing</t>
        </is>
      </c>
      <c r="M177" s="35" t="inlineStr">
        <is>
          <t>Product</t>
        </is>
      </c>
      <c r="N177" s="34" t="inlineStr">
        <is>
          <t>ข้อ 36 (PLE_CC1_Key_Rx20_UBU.md)</t>
        </is>
      </c>
      <c r="O177" s="35" t="inlineStr">
        <is>
          <t>Mock</t>
        </is>
      </c>
      <c r="P177" s="35" t="inlineStr">
        <is>
          <t>Mock Rx20 UBU</t>
        </is>
      </c>
    </row>
    <row r="178" ht="13.2" customHeight="1" s="49">
      <c r="A178" s="35" t="n">
        <v>176</v>
      </c>
      <c r="B178" s="34" t="inlineStr">
        <is>
          <t>Wet granulation โดยใช$น้ำเปญนตัวทำละลาย binder</t>
        </is>
      </c>
      <c r="C178" s="35" t="n"/>
      <c r="D178" s="34" t="inlineStr">
        <is>
          <t>Wet Granulation tableting method</t>
        </is>
      </c>
      <c r="E178" s="34" t="inlineStr">
        <is>
          <t>Dry Granulation (Roller Compaction)</t>
        </is>
      </c>
      <c r="F178" s="34" t="inlineStr">
        <is>
          <t>Fluidized Bed Granulation</t>
        </is>
      </c>
      <c r="G178" s="34" t="inlineStr">
        <is>
          <t>Film Coating with Hydroxypropyl methylcellulose (HPMC)</t>
        </is>
      </c>
      <c r="H178" s="34" t="inlineStr">
        <is>
          <t>Enteric Coating with Cellulose acetate phthalate (CAP)</t>
        </is>
      </c>
      <c r="I178" s="35" t="n">
        <v>1</v>
      </c>
      <c r="J178"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35" t="n"/>
      <c r="L178" s="34" t="inlineStr">
        <is>
          <t>Powders &amp; Granules</t>
        </is>
      </c>
      <c r="M178" s="35" t="inlineStr">
        <is>
          <t>Product</t>
        </is>
      </c>
      <c r="N178" s="34" t="inlineStr">
        <is>
          <t>ข้อ 2 (PLE_CC1_Key_Rx20_UBU.md)</t>
        </is>
      </c>
      <c r="O178" s="35" t="inlineStr">
        <is>
          <t>Mock</t>
        </is>
      </c>
      <c r="P178" s="35" t="inlineStr">
        <is>
          <t>Mock Rx20 UBU</t>
        </is>
      </c>
    </row>
    <row r="179" ht="13.2" customHeight="1" s="49">
      <c r="A179" s="35" t="n">
        <v>177</v>
      </c>
      <c r="B179" s="34" t="inlineStr">
        <is>
          <t>Wet granulation โดยใช$ตัวทำละลายอินทรีย_เปญนตัวทำละลาย binder</t>
        </is>
      </c>
      <c r="C179" s="35" t="n"/>
      <c r="D179" s="34" t="inlineStr">
        <is>
          <t>Film Coating with Hydroxypropyl methylcellulose (HPMC)</t>
        </is>
      </c>
      <c r="E179" s="34" t="inlineStr">
        <is>
          <t>Enteric Coating with Cellulose acetate phthalate (CAP)</t>
        </is>
      </c>
      <c r="F179" s="34" t="inlineStr">
        <is>
          <t>Hard Gelatin Capsule filling</t>
        </is>
      </c>
      <c r="G179" s="34" t="inlineStr">
        <is>
          <t>Soft Gelatin Capsule encapsulation</t>
        </is>
      </c>
      <c r="H179" s="34" t="inlineStr">
        <is>
          <t>Microcrystalline cellulose</t>
        </is>
      </c>
      <c r="I179" s="35" t="n">
        <v>1</v>
      </c>
      <c r="J179"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35" t="n"/>
      <c r="L179" s="34" t="inlineStr">
        <is>
          <t>Powders &amp; Granules</t>
        </is>
      </c>
      <c r="M179" s="35" t="inlineStr">
        <is>
          <t>Product</t>
        </is>
      </c>
      <c r="N179" s="34" t="inlineStr">
        <is>
          <t>ข้อ 3 (PLE_CC1_Key_Rx20_UBU.md)</t>
        </is>
      </c>
      <c r="O179" s="35" t="inlineStr">
        <is>
          <t>Mock</t>
        </is>
      </c>
      <c r="P179" s="35" t="inlineStr">
        <is>
          <t>Mock Rx20 UBU</t>
        </is>
      </c>
    </row>
    <row r="180" ht="13.2" customHeight="1" s="49">
      <c r="A180" s="35" t="n">
        <v>178</v>
      </c>
      <c r="B180" s="34" t="inlineStr">
        <is>
          <t>Dry granulation โดยเครื่อง Roller compactor</t>
        </is>
      </c>
      <c r="C180" s="35" t="n"/>
      <c r="D180" s="34" t="inlineStr">
        <is>
          <t>Soft Gelatin Capsule encapsulation</t>
        </is>
      </c>
      <c r="E180" s="34" t="inlineStr">
        <is>
          <t>Microcrystalline cellulose</t>
        </is>
      </c>
      <c r="F180" s="34" t="inlineStr">
        <is>
          <t>Magnesium stearate (Lubricant 1%)</t>
        </is>
      </c>
      <c r="G180" s="34" t="inlineStr">
        <is>
          <t>Sodium starch glycolate (Superdisintegrant)</t>
        </is>
      </c>
      <c r="H180" s="34" t="inlineStr">
        <is>
          <t>Direct Compression tableting method</t>
        </is>
      </c>
      <c r="I180" s="35" t="n">
        <v>4</v>
      </c>
      <c r="J180" s="34"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35" t="n"/>
      <c r="L180" s="34" t="inlineStr">
        <is>
          <t>Powders &amp; Granules</t>
        </is>
      </c>
      <c r="M180" s="35" t="inlineStr">
        <is>
          <t>Product</t>
        </is>
      </c>
      <c r="N180" s="34" t="inlineStr">
        <is>
          <t>ข้อ 5 (PLE_CC1_Key_Rx20_UBU.md)</t>
        </is>
      </c>
      <c r="O180" s="35" t="inlineStr">
        <is>
          <t>Mock</t>
        </is>
      </c>
      <c r="P180" s="35" t="inlineStr">
        <is>
          <t>Mock Rx20 UBU</t>
        </is>
      </c>
    </row>
    <row r="181" ht="13.2" customHeight="1" s="49">
      <c r="A181" s="35" t="n">
        <v>179</v>
      </c>
      <c r="B181" s="34"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35" t="n"/>
      <c r="D181" s="34" t="inlineStr">
        <is>
          <t>Sodium starch glycolate (Superdisintegrant)</t>
        </is>
      </c>
      <c r="E181" s="34" t="inlineStr">
        <is>
          <t>Direct Compression tableting method</t>
        </is>
      </c>
      <c r="F181" s="34" t="inlineStr">
        <is>
          <t>Wet Granulation tableting method</t>
        </is>
      </c>
      <c r="G181" s="34" t="inlineStr">
        <is>
          <t>Dry Granulation (Roller Compaction)</t>
        </is>
      </c>
      <c r="H181" s="34" t="inlineStr">
        <is>
          <t>Fluidized Bed Granulation</t>
        </is>
      </c>
      <c r="I181" s="35" t="n">
        <v>1</v>
      </c>
      <c r="J181"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35" t="n"/>
      <c r="L181" s="34" t="inlineStr">
        <is>
          <t>Tablet Defects</t>
        </is>
      </c>
      <c r="M181" s="35" t="inlineStr">
        <is>
          <t>Product</t>
        </is>
      </c>
      <c r="N181" s="34" t="inlineStr">
        <is>
          <t>ข้อ 37 (PLE_CC1_Key_Rx20_UBU.md)</t>
        </is>
      </c>
      <c r="O181" s="35" t="inlineStr">
        <is>
          <t>Mock</t>
        </is>
      </c>
      <c r="P181" s="35" t="inlineStr">
        <is>
          <t>Mock Rx20 UBU</t>
        </is>
      </c>
    </row>
    <row r="182" ht="13.2" customHeight="1" s="49">
      <c r="A182" s="35" t="n">
        <v>180</v>
      </c>
      <c r="B182" s="34" t="inlineStr">
        <is>
          <t>ลดปริมาณ Binder ในตำรับ</t>
        </is>
      </c>
      <c r="C182" s="35" t="n"/>
      <c r="D182" s="34" t="inlineStr">
        <is>
          <t>Dry Granulation (Roller Compaction)</t>
        </is>
      </c>
      <c r="E182" s="34" t="inlineStr">
        <is>
          <t>Fluidized Bed Granulation</t>
        </is>
      </c>
      <c r="F182" s="34" t="inlineStr">
        <is>
          <t>Film Coating with Hydroxypropyl methylcellulose (HPMC)</t>
        </is>
      </c>
      <c r="G182" s="34" t="inlineStr">
        <is>
          <t>Enteric Coating with Cellulose acetate phthalate (CAP)</t>
        </is>
      </c>
      <c r="H182" s="34" t="inlineStr">
        <is>
          <t>Hard Gelatin Capsule filling</t>
        </is>
      </c>
      <c r="I182" s="35" t="n">
        <v>1</v>
      </c>
      <c r="J182"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35" t="n"/>
      <c r="L182" s="34" t="inlineStr">
        <is>
          <t>Tablet Manufacturing</t>
        </is>
      </c>
      <c r="M182" s="35" t="inlineStr">
        <is>
          <t>Product</t>
        </is>
      </c>
      <c r="N182" s="34" t="inlineStr">
        <is>
          <t>ข้อ 2 (PLE_CC1_Key_Rx20_UBU.md)</t>
        </is>
      </c>
      <c r="O182" s="35" t="inlineStr">
        <is>
          <t>Mock</t>
        </is>
      </c>
      <c r="P182" s="35" t="inlineStr">
        <is>
          <t>Mock Rx20 UBU</t>
        </is>
      </c>
    </row>
    <row r="183" ht="13.2" customHeight="1" s="49">
      <c r="A183" s="35" t="n">
        <v>181</v>
      </c>
      <c r="B183" s="34" t="inlineStr">
        <is>
          <t>Magnesium stearate เปญนสาร....</t>
        </is>
      </c>
      <c r="C183" s="35" t="n"/>
      <c r="D183" s="34" t="inlineStr">
        <is>
          <t>Enteric Coating with Cellulose acetate phthalate (CAP)</t>
        </is>
      </c>
      <c r="E183" s="34" t="inlineStr">
        <is>
          <t>Hard Gelatin Capsule filling</t>
        </is>
      </c>
      <c r="F183" s="34" t="inlineStr">
        <is>
          <t>Soft Gelatin Capsule encapsulation</t>
        </is>
      </c>
      <c r="G183" s="34" t="inlineStr">
        <is>
          <t>Microcrystalline cellulose</t>
        </is>
      </c>
      <c r="H183" s="34" t="inlineStr">
        <is>
          <t>Magnesium stearate (Lubricant 1%)</t>
        </is>
      </c>
      <c r="I183" s="35" t="n">
        <v>1</v>
      </c>
      <c r="J183"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35" t="n"/>
      <c r="L183" s="34" t="inlineStr">
        <is>
          <t>Tablet Manufacturing</t>
        </is>
      </c>
      <c r="M183" s="35" t="inlineStr">
        <is>
          <t>Product</t>
        </is>
      </c>
      <c r="N183" s="34" t="inlineStr">
        <is>
          <t>ข้อ 4 (PLE_CC1_Key_Rx20_UBU.md)</t>
        </is>
      </c>
      <c r="O183" s="35" t="inlineStr">
        <is>
          <t>Mock</t>
        </is>
      </c>
      <c r="P183" s="35" t="inlineStr">
        <is>
          <t>Mock Rx20 UBU</t>
        </is>
      </c>
    </row>
    <row r="184" ht="13.2" customHeight="1" s="49">
      <c r="A184" s="35" t="n">
        <v>182</v>
      </c>
      <c r="B184" s="34" t="inlineStr">
        <is>
          <t>ยาเม็ด calcium carbonate เกิด capping ข้อใดไม่ใช่วิธีแก้ปัญหาดังกล่าว</t>
        </is>
      </c>
      <c r="C184" s="35" t="n"/>
      <c r="D184" s="34" t="inlineStr">
        <is>
          <t>Microcrystalline cellulose</t>
        </is>
      </c>
      <c r="E184" s="34" t="inlineStr">
        <is>
          <t>Magnesium stearate (Lubricant 1%)</t>
        </is>
      </c>
      <c r="F184" s="34" t="inlineStr">
        <is>
          <t>Sodium starch glycolate (Superdisintegrant)</t>
        </is>
      </c>
      <c r="G184" s="34" t="inlineStr">
        <is>
          <t>Direct Compression tableting method</t>
        </is>
      </c>
      <c r="H184" s="34" t="inlineStr">
        <is>
          <t>Wet Granulation tableting method</t>
        </is>
      </c>
      <c r="I184" s="35" t="n">
        <v>1</v>
      </c>
      <c r="J184" s="34"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35" t="n"/>
      <c r="L184" s="34" t="inlineStr">
        <is>
          <t>Tablet Defects</t>
        </is>
      </c>
      <c r="M184" s="35" t="inlineStr">
        <is>
          <t>Product</t>
        </is>
      </c>
      <c r="N184" s="34" t="inlineStr">
        <is>
          <t>ข้อ 6 (PLE_CC1_Key_Rx20_UBU.md)</t>
        </is>
      </c>
      <c r="O184" s="35" t="inlineStr">
        <is>
          <t>Mock</t>
        </is>
      </c>
      <c r="P184" s="35" t="inlineStr">
        <is>
          <t>Mock Rx20 UBU</t>
        </is>
      </c>
    </row>
    <row r="185" ht="13.2" customHeight="1" s="49">
      <c r="A185" s="35" t="n">
        <v>183</v>
      </c>
      <c r="B185" s="34" t="inlineStr">
        <is>
          <t>Acyclovir tablet ก็ให้ยาฆ่าเชื้อแบคทีเรีย</t>
        </is>
      </c>
      <c r="C185" s="35" t="n"/>
      <c r="D185" s="34" t="inlineStr">
        <is>
          <t>Direct Compression tableting method</t>
        </is>
      </c>
      <c r="E185" s="34" t="inlineStr">
        <is>
          <t>Wet Granulation tableting method</t>
        </is>
      </c>
      <c r="F185" s="34" t="inlineStr">
        <is>
          <t>Dry Granulation (Roller Compaction)</t>
        </is>
      </c>
      <c r="G185" s="34" t="inlineStr">
        <is>
          <t>Fluidized Bed Granulation</t>
        </is>
      </c>
      <c r="H185" s="34" t="inlineStr">
        <is>
          <t>Film Coating with Hydroxypropyl methylcellulose (HPMC)</t>
        </is>
      </c>
      <c r="I185" s="35" t="n">
        <v>2</v>
      </c>
      <c r="J185" s="34"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35" t="n"/>
      <c r="L185" s="34" t="inlineStr">
        <is>
          <t>Tablet Manufacturing</t>
        </is>
      </c>
      <c r="M185" s="35" t="inlineStr">
        <is>
          <t>Product</t>
        </is>
      </c>
      <c r="N185" s="34" t="inlineStr">
        <is>
          <t>ข้อ 5 (PLE_CC1_Key_Rx20_UBU.md)</t>
        </is>
      </c>
      <c r="O185" s="35" t="inlineStr">
        <is>
          <t>Mock</t>
        </is>
      </c>
      <c r="P185" s="35" t="inlineStr">
        <is>
          <t>Mock Rx20 UBU</t>
        </is>
      </c>
    </row>
    <row r="186" ht="13.2" customHeight="1" s="49">
      <c r="A186" s="35" t="n">
        <v>184</v>
      </c>
      <c r="B186" s="34" t="inlineStr">
        <is>
          <t>การวิเคราะห์ที่ไม่ต้องทำในการวิเคราะห์วัตถุดิบ XXX Tablet</t>
        </is>
      </c>
      <c r="C186" s="35" t="n"/>
      <c r="D186" s="34" t="inlineStr">
        <is>
          <t>Fluidized Bed Granulation</t>
        </is>
      </c>
      <c r="E186" s="34" t="inlineStr">
        <is>
          <t>Film Coating with Hydroxypropyl methylcellulose (HPMC)</t>
        </is>
      </c>
      <c r="F186" s="34" t="inlineStr">
        <is>
          <t>Enteric Coating with Cellulose acetate phthalate (CAP)</t>
        </is>
      </c>
      <c r="G186" s="34" t="inlineStr">
        <is>
          <t>Hard Gelatin Capsule filling</t>
        </is>
      </c>
      <c r="H186" s="34" t="inlineStr">
        <is>
          <t>Soft Gelatin Capsule encapsulation</t>
        </is>
      </c>
      <c r="I186" s="35" t="n">
        <v>1</v>
      </c>
      <c r="J186" s="34"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35" t="n"/>
      <c r="L186" s="34" t="inlineStr">
        <is>
          <t>Tablet Manufacturing</t>
        </is>
      </c>
      <c r="M186" s="35" t="inlineStr">
        <is>
          <t>Product</t>
        </is>
      </c>
      <c r="N186" s="34" t="inlineStr">
        <is>
          <t>ข้อ 3 (PLE_CC1_Key_Rx20_UBU.md)</t>
        </is>
      </c>
      <c r="O186" s="35" t="inlineStr">
        <is>
          <t>Mock</t>
        </is>
      </c>
      <c r="P186" s="35" t="inlineStr">
        <is>
          <t>Mock Rx20 UBU</t>
        </is>
      </c>
    </row>
    <row r="187" ht="13.2" customHeight="1" s="49">
      <c r="A187" s="35" t="n">
        <v>185</v>
      </c>
      <c r="B187" s="34" t="inlineStr">
        <is>
          <t>ในการผลิต Azithromycin สามารถใช้สารใดเป็น Superdisintegrant</t>
        </is>
      </c>
      <c r="C187" s="35" t="n"/>
      <c r="D187" s="34" t="inlineStr">
        <is>
          <t>Pregelatinized starch</t>
        </is>
      </c>
      <c r="E187" s="34" t="inlineStr">
        <is>
          <t>Sodium lauryl sulfate</t>
        </is>
      </c>
      <c r="F187" s="34" t="inlineStr">
        <is>
          <t>Croscarmellose sodium</t>
        </is>
      </c>
      <c r="G187" s="34" t="inlineStr">
        <is>
          <t>HPMC</t>
        </is>
      </c>
      <c r="H187" s="34" t="inlineStr">
        <is>
          <t>Lactose</t>
        </is>
      </c>
      <c r="I187" s="35" t="n">
        <v>3</v>
      </c>
      <c r="J187" s="34"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35" t="n"/>
      <c r="L187" s="34" t="inlineStr">
        <is>
          <t>Tablet Manufacturing</t>
        </is>
      </c>
      <c r="M187" s="35" t="inlineStr">
        <is>
          <t>Product</t>
        </is>
      </c>
      <c r="N187" s="34" t="inlineStr">
        <is>
          <t>ข้อ 26 (PLE_CC1_Key_Rx20_UBU.md)</t>
        </is>
      </c>
      <c r="O187" s="35" t="inlineStr">
        <is>
          <t>Mock</t>
        </is>
      </c>
      <c r="P187" s="35" t="inlineStr">
        <is>
          <t>Mock Rx20 UBU</t>
        </is>
      </c>
    </row>
    <row r="188" ht="13.2" customHeight="1" s="49">
      <c r="A188" s="35" t="n">
        <v>186</v>
      </c>
      <c r="B188" s="34" t="inlineStr">
        <is>
          <t>การผสม Magnesium stearate กับ granule ในขั้นตอนสุดท้าย ใช้เครื่องมือใด</t>
        </is>
      </c>
      <c r="C188" s="35" t="n"/>
      <c r="D188" s="34" t="inlineStr">
        <is>
          <t>High speed mixer</t>
        </is>
      </c>
      <c r="E188" s="34" t="inlineStr">
        <is>
          <t>Planetary mixer</t>
        </is>
      </c>
      <c r="F188" s="34" t="inlineStr">
        <is>
          <t>Sigma blade mixer</t>
        </is>
      </c>
      <c r="G188" s="34" t="inlineStr">
        <is>
          <t>Double-cone mixer</t>
        </is>
      </c>
      <c r="H188" s="34" t="inlineStr">
        <is>
          <t>Roller compactor</t>
        </is>
      </c>
      <c r="I188" s="35" t="n">
        <v>2</v>
      </c>
      <c r="J188" s="34"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35" t="n"/>
      <c r="L188" s="34" t="inlineStr">
        <is>
          <t>Powders &amp; Granules</t>
        </is>
      </c>
      <c r="M188" s="35" t="inlineStr">
        <is>
          <t>Product</t>
        </is>
      </c>
      <c r="N188" s="34" t="inlineStr">
        <is>
          <t>ข้อ 37 (PLE_CC1_Key_Rx20_UBU.md)</t>
        </is>
      </c>
      <c r="O188" s="35" t="inlineStr">
        <is>
          <t>Mock</t>
        </is>
      </c>
      <c r="P188" s="35" t="inlineStr">
        <is>
          <t>Mock Rx20 UBU</t>
        </is>
      </c>
    </row>
    <row r="189" ht="13.2" customHeight="1" s="49">
      <c r="A189" s="35" t="n">
        <v>187</v>
      </c>
      <c r="B189" s="34" t="inlineStr">
        <is>
          <t>เพราะเหตุใด Omeprazole จึงต้องทำเป็น Enteric-coated tablet</t>
        </is>
      </c>
      <c r="C189" s="35" t="n"/>
      <c r="D189" s="34" t="inlineStr">
        <is>
          <t>Acid labile</t>
        </is>
      </c>
      <c r="E189" s="34" t="inlineStr">
        <is>
          <t>Heat labile</t>
        </is>
      </c>
      <c r="F189" s="34" t="inlineStr">
        <is>
          <t>high molecular weight</t>
        </is>
      </c>
      <c r="G189" s="34" t="inlineStr">
        <is>
          <t>short half-life</t>
        </is>
      </c>
      <c r="H189" s="34" t="inlineStr">
        <is>
          <t>lipophilicity</t>
        </is>
      </c>
      <c r="I189" s="35" t="n">
        <v>1</v>
      </c>
      <c r="J189" s="34"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35" t="n"/>
      <c r="L189" s="34" t="inlineStr">
        <is>
          <t>Tablet Coating</t>
        </is>
      </c>
      <c r="M189" s="35" t="inlineStr">
        <is>
          <t>Product</t>
        </is>
      </c>
      <c r="N189" s="34" t="inlineStr">
        <is>
          <t>ข้อ 51 (PLE_CC1_Key_Rx20_UBU.md)</t>
        </is>
      </c>
      <c r="O189" s="35" t="inlineStr">
        <is>
          <t>Mock</t>
        </is>
      </c>
      <c r="P189" s="35" t="inlineStr">
        <is>
          <t>Mock Rx20 UBU</t>
        </is>
      </c>
    </row>
    <row r="190" ht="13.2" customHeight="1" s="49">
      <c r="A190" s="35" t="n">
        <v>188</v>
      </c>
      <c r="B190" s="34" t="inlineStr">
        <is>
          <t>Metformin 500 mg tablet มีปัญหาน้ำหนักเม็ดยาไม่สม่ำเสมอแก้ปัญหาได้โดยวิธีเติมสารใด</t>
        </is>
      </c>
      <c r="C190" s="35" t="n"/>
      <c r="D190" s="34" t="inlineStr">
        <is>
          <t>Colloidal silicon dioxide + Talcum</t>
        </is>
      </c>
      <c r="E190" s="34" t="inlineStr">
        <is>
          <t>Lactose + Corn starch</t>
        </is>
      </c>
      <c r="F190" s="34" t="inlineStr">
        <is>
          <t>Sodium starch glycolate + …</t>
        </is>
      </c>
      <c r="G190" s="34" t="inlineStr">
        <is>
          <t>Magnesium stearte + Lactose</t>
        </is>
      </c>
      <c r="H190" s="34"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35" t="n">
        <v>3</v>
      </c>
      <c r="J190" s="34"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35" t="n"/>
      <c r="L190" s="34" t="inlineStr">
        <is>
          <t>Tablet Manufacturing</t>
        </is>
      </c>
      <c r="M190" s="35" t="inlineStr">
        <is>
          <t>Product</t>
        </is>
      </c>
      <c r="N190" s="34" t="inlineStr">
        <is>
          <t>ข้อ 25 (PLE_CC1_Key_Rx20_UBU.md)</t>
        </is>
      </c>
      <c r="O190" s="35" t="inlineStr">
        <is>
          <t>Mock</t>
        </is>
      </c>
      <c r="P190" s="35" t="inlineStr">
        <is>
          <t>Mock Rx20 UBU</t>
        </is>
      </c>
    </row>
    <row r="191" ht="13.2" customHeight="1" s="49">
      <c r="A191" s="35" t="n">
        <v>189</v>
      </c>
      <c r="B191" s="34" t="inlineStr">
        <is>
          <t>dosage form ของ clotrimazole vaginal tablet สามารถเรียกอีกชื่อหนึ่งได้ว่าอะไร</t>
        </is>
      </c>
      <c r="C191" s="35" t="n"/>
      <c r="D191" s="34" t="inlineStr">
        <is>
          <t>lozenges</t>
        </is>
      </c>
      <c r="E191" s="34" t="inlineStr">
        <is>
          <t>troches</t>
        </is>
      </c>
      <c r="F191" s="34" t="inlineStr">
        <is>
          <t>pessaries</t>
        </is>
      </c>
      <c r="G191" s="34" t="inlineStr">
        <is>
          <t>enemas</t>
        </is>
      </c>
      <c r="H191" s="34" t="inlineStr">
        <is>
          <t>pills</t>
        </is>
      </c>
      <c r="I191" s="35" t="n">
        <v>3</v>
      </c>
      <c r="J191" s="34"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35" t="n"/>
      <c r="L191" s="34" t="inlineStr">
        <is>
          <t>Tablet Manufacturing</t>
        </is>
      </c>
      <c r="M191" s="35" t="inlineStr">
        <is>
          <t>Product</t>
        </is>
      </c>
      <c r="N191" s="34" t="inlineStr">
        <is>
          <t>ข้อ 34 (PLE_CC1_Key_Rx20_UBU.md)</t>
        </is>
      </c>
      <c r="O191" s="35" t="inlineStr">
        <is>
          <t>Mock</t>
        </is>
      </c>
      <c r="P191" s="35" t="inlineStr">
        <is>
          <t>Mock Rx20 UBU</t>
        </is>
      </c>
    </row>
    <row r="192" ht="13.2" customHeight="1" s="49">
      <c r="A192" s="35" t="n">
        <v>190</v>
      </c>
      <c r="B192" s="34"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35" t="n"/>
      <c r="D192" s="34" t="inlineStr">
        <is>
          <t>เม็ดยามีความ Hydrophobic มากเกินไป</t>
        </is>
      </c>
      <c r="E192" s="34" t="inlineStr">
        <is>
          <t>ตำรับฟิล์มขาด Plasticizer</t>
        </is>
      </c>
      <c r="F192" s="34" t="inlineStr">
        <is>
          <t>ตำรับฟิล์มขาด Anti-tacking agent</t>
        </is>
      </c>
      <c r="G192" s="34" t="inlineStr">
        <is>
          <t>ความเข้มข้นของตำรับฟิล์มน้อยเกินไป</t>
        </is>
      </c>
      <c r="H192" s="34" t="inlineStr">
        <is>
          <t>เม็ดยาชื้นเกินไป การเตรียมฟิล์มเคลือบยา ส่วนประกอบสำคัญให้น้ำยาเคลือบดี ไม่ขาดร่อนคือการใส่ plasticizer</t>
        </is>
      </c>
      <c r="I192" s="35" t="n">
        <v>2</v>
      </c>
      <c r="J192" s="34"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35" t="n"/>
      <c r="L192" s="34" t="inlineStr">
        <is>
          <t>Tablet Coating</t>
        </is>
      </c>
      <c r="M192" s="35" t="inlineStr">
        <is>
          <t>Product</t>
        </is>
      </c>
      <c r="N192" s="34" t="inlineStr">
        <is>
          <t>ข้อ 70 (PLE_CC1_Key_Rx20_UBU.md)</t>
        </is>
      </c>
      <c r="O192" s="35" t="inlineStr">
        <is>
          <t>Mock</t>
        </is>
      </c>
      <c r="P192" s="35" t="inlineStr">
        <is>
          <t>Mock Rx20 UBU</t>
        </is>
      </c>
    </row>
    <row r="193" ht="13.2" customHeight="1" s="49">
      <c r="A193" s="35" t="n">
        <v>191</v>
      </c>
      <c r="B193" s="34" t="inlineStr">
        <is>
          <t>Magnesium stearate ทำหน้าที่อะไร</t>
        </is>
      </c>
      <c r="C193" s="35" t="n"/>
      <c r="D193" s="34" t="inlineStr">
        <is>
          <t>เพิ่มมวลของเม็ดยา</t>
        </is>
      </c>
      <c r="E193" s="34" t="inlineStr">
        <is>
          <t>ทำให้เม็ดยาแข็งขึ้น</t>
        </is>
      </c>
      <c r="F193" s="34" t="inlineStr">
        <is>
          <t>ทำให้เม็ดยาเกาะกันได้ดีขึ้น</t>
        </is>
      </c>
      <c r="G193" s="34" t="inlineStr">
        <is>
          <t>ช่วยทำให้เม็ดยามีความแข็งมากขึ้น</t>
        </is>
      </c>
      <c r="H193" s="34" t="inlineStr">
        <is>
          <t>ทำให้ไม่ติด punch-die</t>
        </is>
      </c>
      <c r="I193" s="35" t="n">
        <v>5</v>
      </c>
      <c r="J193" s="34"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35" t="n"/>
      <c r="L193" s="34" t="inlineStr">
        <is>
          <t>Tablet Manufacturing</t>
        </is>
      </c>
      <c r="M193" s="35" t="inlineStr">
        <is>
          <t>Product</t>
        </is>
      </c>
      <c r="N193" s="34" t="inlineStr">
        <is>
          <t>ข้อ 88 (PLE_CC1_Key_Rx20_UBU.md)</t>
        </is>
      </c>
      <c r="O193" s="35" t="inlineStr">
        <is>
          <t>Mock</t>
        </is>
      </c>
      <c r="P193" s="35" t="inlineStr">
        <is>
          <t>Mock Rx20 UBU</t>
        </is>
      </c>
    </row>
    <row r="194" ht="13.2" customHeight="1" s="49">
      <c r="A194" s="35" t="n">
        <v>192</v>
      </c>
      <c r="B194" s="34" t="inlineStr">
        <is>
          <t>ยาเม็ดสีฟ้าขาว แบ่งจากบริษัท A บรรจุใส่กระปุก 3 กระปุก โดยติดฉลากใหม่ว่า “พอนสะแตน”</t>
        </is>
      </c>
      <c r="C194" s="35" t="n"/>
      <c r="D194" s="34" t="inlineStr">
        <is>
          <t>Enteric Coating with Cellulose acetate phthalate (CAP)</t>
        </is>
      </c>
      <c r="E194" s="34" t="inlineStr">
        <is>
          <t>Hard Gelatin Capsule filling</t>
        </is>
      </c>
      <c r="F194" s="34" t="inlineStr">
        <is>
          <t>Soft Gelatin Capsule encapsulation</t>
        </is>
      </c>
      <c r="G194" s="34" t="inlineStr">
        <is>
          <t>Microcrystalline cellulose</t>
        </is>
      </c>
      <c r="H194" s="34" t="inlineStr">
        <is>
          <t>Magnesium stearate (Lubricant 1%)</t>
        </is>
      </c>
      <c r="I194" s="35" t="n">
        <v>1</v>
      </c>
      <c r="J194"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35" t="n"/>
      <c r="L194" s="34" t="inlineStr">
        <is>
          <t>Tablet Manufacturing</t>
        </is>
      </c>
      <c r="M194" s="35" t="inlineStr">
        <is>
          <t>Product</t>
        </is>
      </c>
      <c r="N194" s="34" t="inlineStr">
        <is>
          <t>ข้อ 2 (PLE_CC1_Key_Rx20_UBU.md)</t>
        </is>
      </c>
      <c r="O194" s="35" t="inlineStr">
        <is>
          <t>Mock</t>
        </is>
      </c>
      <c r="P194" s="35" t="inlineStr">
        <is>
          <t>Mock Rx20 UBU</t>
        </is>
      </c>
    </row>
    <row r="195" ht="13.2" customHeight="1" s="49">
      <c r="A195" s="35" t="n">
        <v>193</v>
      </c>
      <c r="B195" s="34" t="inlineStr">
        <is>
          <t>ยาเม็ดกลมสีเหลือง และเม็ดกลมสีขาว จัดเป็นชุดใส่ซอง เตรียมไว้ล่วงหน้า เขียนฉลากว่า แก้ปวด จำนวน 36 ซอง</t>
        </is>
      </c>
      <c r="C195" s="35" t="n"/>
      <c r="D195" s="34" t="inlineStr">
        <is>
          <t>Microcrystalline cellulose</t>
        </is>
      </c>
      <c r="E195" s="34" t="inlineStr">
        <is>
          <t>Magnesium stearate (Lubricant 1%)</t>
        </is>
      </c>
      <c r="F195" s="34" t="inlineStr">
        <is>
          <t>Sodium starch glycolate (Superdisintegrant)</t>
        </is>
      </c>
      <c r="G195" s="34" t="inlineStr">
        <is>
          <t>Direct Compression tableting method</t>
        </is>
      </c>
      <c r="H195" s="34" t="inlineStr">
        <is>
          <t>Wet Granulation tableting method</t>
        </is>
      </c>
      <c r="I195" s="35" t="n">
        <v>1</v>
      </c>
      <c r="J195"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35" t="n"/>
      <c r="L195" s="34" t="inlineStr">
        <is>
          <t>Tablet Manufacturing</t>
        </is>
      </c>
      <c r="M195" s="35" t="inlineStr">
        <is>
          <t>Product</t>
        </is>
      </c>
      <c r="N195" s="34" t="inlineStr">
        <is>
          <t>ข้อ 3 (PLE_CC1_Key_Rx20_UBU.md)</t>
        </is>
      </c>
      <c r="O195" s="35" t="inlineStr">
        <is>
          <t>Mock</t>
        </is>
      </c>
      <c r="P195" s="35" t="inlineStr">
        <is>
          <t>Mock Rx20 UBU</t>
        </is>
      </c>
    </row>
    <row r="196" ht="13.2" customHeight="1" s="49">
      <c r="A196" s="35" t="n">
        <v>194</v>
      </c>
      <c r="B196" s="34"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35" t="n"/>
      <c r="D196" s="34" t="inlineStr">
        <is>
          <t>Direct Compression tableting method</t>
        </is>
      </c>
      <c r="E196" s="34" t="inlineStr">
        <is>
          <t>Wet Granulation tableting method</t>
        </is>
      </c>
      <c r="F196" s="34" t="inlineStr">
        <is>
          <t>Dry Granulation (Roller Compaction)</t>
        </is>
      </c>
      <c r="G196" s="34" t="inlineStr">
        <is>
          <t>Fluidized Bed Granulation</t>
        </is>
      </c>
      <c r="H196" s="34" t="inlineStr">
        <is>
          <t>Film Coating with Hydroxypropyl methylcellulose (HPMC)</t>
        </is>
      </c>
      <c r="I196" s="35" t="n">
        <v>1</v>
      </c>
      <c r="J196"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35" t="n"/>
      <c r="L196" s="34" t="inlineStr">
        <is>
          <t>Tablet Manufacturing</t>
        </is>
      </c>
      <c r="M196" s="35" t="inlineStr">
        <is>
          <t>Product</t>
        </is>
      </c>
      <c r="N196" s="34" t="inlineStr">
        <is>
          <t>ข้อ 4 (PLE_CC1_Key_Rx20_UBU.md)</t>
        </is>
      </c>
      <c r="O196" s="35" t="inlineStr">
        <is>
          <t>Mock</t>
        </is>
      </c>
      <c r="P196" s="35" t="inlineStr">
        <is>
          <t>Mock Rx20 UBU</t>
        </is>
      </c>
    </row>
    <row r="197" ht="13.2" customHeight="1" s="49">
      <c r="A197" s="35" t="n">
        <v>195</v>
      </c>
      <c r="B197" s="34" t="inlineStr">
        <is>
          <t>กรณีพบยาเม็ดฟ้าขาว บรรจุกระปุก ฉลากระบุ “พอนสะแตน” ใครผิด ผิดอย่างไร</t>
        </is>
      </c>
      <c r="C197" s="35" t="n"/>
      <c r="D197" s="34" t="inlineStr">
        <is>
          <t>นาย ค ผิด ฐานขายยาปลอม</t>
        </is>
      </c>
      <c r="E197" s="34" t="inlineStr">
        <is>
          <t>นาง ข ผิด ฐานขายยาปลอม</t>
        </is>
      </c>
      <c r="F197" s="34" t="inlineStr">
        <is>
          <t>ภญ. ก ผิด ฐานผลิตยาปลอม</t>
        </is>
      </c>
      <c r="G197" s="34" t="inlineStr">
        <is>
          <t>ภญ. ก ผิด ฐานผลิตยาที่ไม่ได้ขึ้นทะเบียน</t>
        </is>
      </c>
      <c r="H197" s="34" t="inlineStr">
        <is>
          <t>ภญ. ก ผิด ฐานฉลากไม่ครบถ้วน</t>
        </is>
      </c>
      <c r="I197" s="35" t="n">
        <v>3</v>
      </c>
      <c r="J197" s="34"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35" t="n"/>
      <c r="L197" s="34" t="inlineStr">
        <is>
          <t>Tablet Manufacturing</t>
        </is>
      </c>
      <c r="M197" s="35" t="inlineStr">
        <is>
          <t>Product</t>
        </is>
      </c>
      <c r="N197" s="34" t="inlineStr">
        <is>
          <t>ข้อ 111 (PLE_CC1_Key_Rx20_UBU.md)</t>
        </is>
      </c>
      <c r="O197" s="35" t="inlineStr">
        <is>
          <t>Mock</t>
        </is>
      </c>
      <c r="P197" s="35" t="inlineStr">
        <is>
          <t>Mock Rx20 UBU</t>
        </is>
      </c>
    </row>
    <row r="198" ht="13.2" customHeight="1" s="49">
      <c r="A198" s="35" t="n">
        <v>196</v>
      </c>
      <c r="B198" s="34" t="inlineStr">
        <is>
          <t>ตำรับ calcium carbonate effervescent tablet เอาออกจากขวดพบว่าเกิดการเยิ้มเหลว เหนียว เกิดจากปริมาณสารใดมากเกินไปในตำรับ</t>
        </is>
      </c>
      <c r="C198" s="35" t="n"/>
      <c r="D198" s="34" t="inlineStr">
        <is>
          <t>Citric acid</t>
        </is>
      </c>
      <c r="E198" s="34" t="inlineStr">
        <is>
          <t>Tartaric acid</t>
        </is>
      </c>
      <c r="F198" s="34" t="inlineStr">
        <is>
          <t>Sodium bicarbinate</t>
        </is>
      </c>
      <c r="G198" s="34" t="inlineStr">
        <is>
          <t>Sodium carbonate</t>
        </is>
      </c>
      <c r="H198" s="34" t="inlineStr">
        <is>
          <t>Calcium carbonate</t>
        </is>
      </c>
      <c r="I198" s="35" t="n">
        <v>4</v>
      </c>
      <c r="J198" s="34"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35" t="n"/>
      <c r="L198" s="34" t="inlineStr">
        <is>
          <t>Tablet Manufacturing</t>
        </is>
      </c>
      <c r="M198" s="35" t="inlineStr">
        <is>
          <t>Product</t>
        </is>
      </c>
      <c r="N198" s="34" t="inlineStr">
        <is>
          <t>ข้อ 8 (PLE_CC1_Key_Rx20_UBU.md)</t>
        </is>
      </c>
      <c r="O198" s="35" t="inlineStr">
        <is>
          <t>Mock</t>
        </is>
      </c>
      <c r="P198" s="35" t="inlineStr">
        <is>
          <t>Mock Rx20 UBU</t>
        </is>
      </c>
    </row>
    <row r="199" ht="13.2" customHeight="1" s="49">
      <c r="A199" s="35" t="n">
        <v>197</v>
      </c>
      <c r="B199" s="34"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35" t="n"/>
      <c r="D199" s="34" t="inlineStr">
        <is>
          <t>ไม่สามารถทำการศึกษาไปข้างหน้าได้</t>
        </is>
      </c>
      <c r="E199" s="34" t="inlineStr">
        <is>
          <t>ใช้การศึกษา cost - analysis</t>
        </is>
      </c>
      <c r="F199" s="34" t="inlineStr">
        <is>
          <t>ดูผล QALY เป็นการศึกษาแบบ Cost - benefit</t>
        </is>
      </c>
      <c r="G199" s="34" t="inlineStr">
        <is>
          <t>ค่าเดินทางไปรักษาเป็นต้นทุนทางอ้อม</t>
        </is>
      </c>
      <c r="H199" s="34" t="inlineStr">
        <is>
          <t>ต้นทุนทางตรงเมื่อผ่านไป 1 ปี ต้องคำนวณค่าลด (discount)</t>
        </is>
      </c>
      <c r="I199" s="35" t="n">
        <v>1</v>
      </c>
      <c r="J199" s="34"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35" t="n"/>
      <c r="L199" s="34" t="inlineStr">
        <is>
          <t>Powders &amp; Granules</t>
        </is>
      </c>
      <c r="M199" s="35" t="inlineStr">
        <is>
          <t>Product</t>
        </is>
      </c>
      <c r="N199" s="34" t="inlineStr">
        <is>
          <t>ข้อ 3 (PLE_CC1_Key_Rx20_UBU.md)</t>
        </is>
      </c>
      <c r="O199" s="35" t="inlineStr">
        <is>
          <t>Mock</t>
        </is>
      </c>
      <c r="P199" s="35" t="inlineStr">
        <is>
          <t>Mock Rx20 UBU</t>
        </is>
      </c>
    </row>
    <row r="200" ht="13.2" customHeight="1" s="49">
      <c r="A200" s="35" t="n">
        <v>198</v>
      </c>
      <c r="B200" s="34" t="inlineStr">
        <is>
          <t>Subcoating เพื่อให้ได้ขอบยาเม็ดกลมมน</t>
        </is>
      </c>
      <c r="C200" s="35" t="n"/>
      <c r="D200" s="34" t="inlineStr">
        <is>
          <t>Film Coating with Hydroxypropyl methylcellulose (HPMC)</t>
        </is>
      </c>
      <c r="E200" s="34" t="inlineStr">
        <is>
          <t>Enteric Coating with Cellulose acetate phthalate (CAP)</t>
        </is>
      </c>
      <c r="F200" s="34" t="inlineStr">
        <is>
          <t>Hard Gelatin Capsule filling</t>
        </is>
      </c>
      <c r="G200" s="34" t="inlineStr">
        <is>
          <t>Soft Gelatin Capsule encapsulation</t>
        </is>
      </c>
      <c r="H200" s="34" t="inlineStr">
        <is>
          <t>Microcrystalline cellulose</t>
        </is>
      </c>
      <c r="I200" s="35" t="n">
        <v>1</v>
      </c>
      <c r="J200"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35" t="n"/>
      <c r="L200" s="34" t="inlineStr">
        <is>
          <t>Tablet Coating</t>
        </is>
      </c>
      <c r="M200" s="35" t="inlineStr">
        <is>
          <t>Product</t>
        </is>
      </c>
      <c r="N200" s="34" t="inlineStr">
        <is>
          <t>ข้อ 2 (PLE_CC1_Key_Rx20_UBU.md)</t>
        </is>
      </c>
      <c r="O200" s="35" t="inlineStr">
        <is>
          <t>Mock</t>
        </is>
      </c>
      <c r="P200" s="35" t="inlineStr">
        <is>
          <t>Mock Rx20 UBU</t>
        </is>
      </c>
    </row>
    <row r="201" ht="13.2" customHeight="1" s="49">
      <c r="A201" s="35" t="n">
        <v>199</v>
      </c>
      <c r="B201" s="34" t="inlineStr">
        <is>
          <t>Magnesium stearate มีส่วนประกอบดังนี้คือ Microcrystalline cellulose, Starch, Lactose, Colloidal silicon dioxide, SLS ข้อใดคือารช่วยลื่นไหลในตำรับ</t>
        </is>
      </c>
      <c r="C201" s="35" t="n"/>
      <c r="D201" s="34" t="inlineStr">
        <is>
          <t>Microcrystalline cellulose</t>
        </is>
      </c>
      <c r="E201" s="34" t="inlineStr">
        <is>
          <t>Starch</t>
        </is>
      </c>
      <c r="F201" s="34" t="inlineStr">
        <is>
          <t>Lactose</t>
        </is>
      </c>
      <c r="G201" s="34" t="inlineStr">
        <is>
          <t>Colloidal silicon dioxide</t>
        </is>
      </c>
      <c r="H201" s="34" t="inlineStr">
        <is>
          <t>SLS</t>
        </is>
      </c>
      <c r="I201" s="35" t="n">
        <v>1</v>
      </c>
      <c r="J201" s="34"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35" t="n"/>
      <c r="L201" s="34" t="inlineStr">
        <is>
          <t>Solid Dosage Forms &amp; Manufacturing</t>
        </is>
      </c>
      <c r="M201" s="35" t="inlineStr">
        <is>
          <t>Product</t>
        </is>
      </c>
      <c r="N201" s="34" t="inlineStr">
        <is>
          <t>ข้อสอบจริง Product ปี 2567 ข้อ 15</t>
        </is>
      </c>
      <c r="O201" s="35" t="inlineStr">
        <is>
          <t>ข้อสอบจริง</t>
        </is>
      </c>
      <c r="P201" s="35" t="inlineStr">
        <is>
          <t>ปี 2567</t>
        </is>
      </c>
    </row>
    <row r="202" ht="13.2" customHeight="1" s="49">
      <c r="A202" s="35" t="n">
        <v>200</v>
      </c>
      <c r="B202" s="34" t="inlineStr">
        <is>
          <t>ยาเม็ดมีปัญาน้ำหนักไม่สม่ำเมอ เนื่องจากผงยาไหลลงเข้าไม่เท่ากันจากการไหลไม่ดี ควรเติมสารใด</t>
        </is>
      </c>
      <c r="C202" s="35" t="n"/>
      <c r="D202" s="34" t="inlineStr">
        <is>
          <t>PEG (Polyethylene Glycol)</t>
        </is>
      </c>
      <c r="E202" s="34" t="inlineStr">
        <is>
          <t>Calcium phosphate</t>
        </is>
      </c>
      <c r="F202" s="34" t="inlineStr">
        <is>
          <t>TiO2 (Titanium Dioxide)</t>
        </is>
      </c>
      <c r="G202" s="34" t="inlineStr">
        <is>
          <t>Clay</t>
        </is>
      </c>
      <c r="H202" s="34" t="inlineStr">
        <is>
          <t>Colloidal silica</t>
        </is>
      </c>
      <c r="I202" s="35" t="n">
        <v>1</v>
      </c>
      <c r="J202" s="34"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35" t="n"/>
      <c r="L202" s="34" t="inlineStr">
        <is>
          <t>Solid Dosage Forms &amp; Manufacturing</t>
        </is>
      </c>
      <c r="M202" s="35" t="inlineStr">
        <is>
          <t>Product</t>
        </is>
      </c>
      <c r="N202" s="34" t="inlineStr">
        <is>
          <t>ข้อสอบจริง Product ปี 2567 ข้อ 33</t>
        </is>
      </c>
      <c r="O202" s="35" t="inlineStr">
        <is>
          <t>ข้อสอบจริง</t>
        </is>
      </c>
      <c r="P202" s="35" t="inlineStr">
        <is>
          <t>ปี 2567</t>
        </is>
      </c>
    </row>
    <row r="203" ht="13.2" customHeight="1" s="49">
      <c r="A203" s="35" t="n">
        <v>201</v>
      </c>
      <c r="B203" s="34" t="inlineStr">
        <is>
          <t>ข้อใดไม่เกี่ยวกับการทดสอบเชื้อจุลชีพใน tablets</t>
        </is>
      </c>
      <c r="C203" s="35" t="n"/>
      <c r="D203" s="34" t="inlineStr">
        <is>
          <t>container-closure integrity</t>
        </is>
      </c>
      <c r="E203" s="34" t="inlineStr">
        <is>
          <t>sterility test</t>
        </is>
      </c>
      <c r="F203" s="34" t="inlineStr">
        <is>
          <t>Moisture test</t>
        </is>
      </c>
      <c r="G203" s="34" t="inlineStr">
        <is>
          <t>microbial enumeration test</t>
        </is>
      </c>
      <c r="H203" s="34" t="n"/>
      <c r="I203" s="35" t="n">
        <v>1</v>
      </c>
      <c r="J203" s="34"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35" t="n"/>
      <c r="L203" s="34" t="inlineStr">
        <is>
          <t>Solid Dosage Forms &amp; Manufacturing</t>
        </is>
      </c>
      <c r="M203" s="35" t="inlineStr">
        <is>
          <t>Product</t>
        </is>
      </c>
      <c r="N203" s="34" t="inlineStr">
        <is>
          <t>ข้อสอบจริง Product ปี 2567 ข้อ 35</t>
        </is>
      </c>
      <c r="O203" s="35" t="inlineStr">
        <is>
          <t>ข้อสอบจริง</t>
        </is>
      </c>
      <c r="P203" s="35" t="inlineStr">
        <is>
          <t>ปี 2567</t>
        </is>
      </c>
    </row>
    <row r="204" ht="13.2" customHeight="1" s="49">
      <c r="A204" s="35" t="n">
        <v>202</v>
      </c>
      <c r="B204" s="34" t="inlineStr">
        <is>
          <t>(ปี 2566, Day 2 ข้อ 71\) (เรื่อง: Uniformity of Dosage Unit - Domperidone/Omeprazole) ⚠️ Domperidone 10 mg tablets และ Omeprazole 25 mg capsules ควรใช้วิธีใดตรวจ uniformity of dosage unit</t>
        </is>
      </c>
      <c r="C204" s="35" t="n"/>
      <c r="D204" s="34" t="inlineStr">
        <is>
          <t>Weight variation/Weight variation</t>
        </is>
      </c>
      <c r="E204" s="34" t="inlineStr">
        <is>
          <t>Content of uniformity/Content of uniformity</t>
        </is>
      </c>
      <c r="F204" s="34" t="inlineStr">
        <is>
          <t>Content of uniformity/Weight variation</t>
        </is>
      </c>
      <c r="G204" s="34" t="n"/>
      <c r="H204" s="34" t="n"/>
      <c r="I204" s="35" t="n">
        <v>3</v>
      </c>
      <c r="J204" s="34"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35" t="n"/>
      <c r="L204" s="34" t="inlineStr">
        <is>
          <t>Solid Dosage Forms &amp; Manufacturing</t>
        </is>
      </c>
      <c r="M204" s="35" t="inlineStr">
        <is>
          <t>Product</t>
        </is>
      </c>
      <c r="N204" s="34" t="inlineStr">
        <is>
          <t>ข้อสอบจริง Product ปี 2566 ข้อ 25</t>
        </is>
      </c>
      <c r="O204" s="35" t="inlineStr">
        <is>
          <t>ข้อสอบจริง</t>
        </is>
      </c>
      <c r="P204" s="35" t="inlineStr">
        <is>
          <t>ปี 2566</t>
        </is>
      </c>
    </row>
    <row r="205" ht="13.2" customHeight="1" s="49">
      <c r="A205" s="35" t="n">
        <v>203</v>
      </c>
      <c r="B205" s="34" t="inlineStr">
        <is>
          <t>ตำรับ MMI tablet ประกอบด้วย MMI, Lactose monohydrate, magnesium stearate, corn starch, talc ถามว่า talc ทำหน้าที่อะไรในตำรับ</t>
        </is>
      </c>
      <c r="C205" s="35" t="n"/>
      <c r="D205" s="34" t="inlineStr">
        <is>
          <t>Diluent</t>
        </is>
      </c>
      <c r="E205" s="34" t="inlineStr">
        <is>
          <t>Disintegration</t>
        </is>
      </c>
      <c r="F205" s="34" t="inlineStr">
        <is>
          <t>Glidant</t>
        </is>
      </c>
      <c r="G205" s="34" t="inlineStr">
        <is>
          <t>Preservative</t>
        </is>
      </c>
      <c r="H205" s="34" t="inlineStr">
        <is>
          <t>Chelating</t>
        </is>
      </c>
      <c r="I205" s="35" t="n">
        <v>1</v>
      </c>
      <c r="J205" s="34"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35" t="n"/>
      <c r="L205" s="34" t="inlineStr">
        <is>
          <t>Solid Dosage Forms &amp; Manufacturing</t>
        </is>
      </c>
      <c r="M205" s="35" t="inlineStr">
        <is>
          <t>Product</t>
        </is>
      </c>
      <c r="N205" s="34" t="inlineStr">
        <is>
          <t>ข้อสอบจริง Product ปี 2565 ข้อ 25</t>
        </is>
      </c>
      <c r="O205" s="35" t="inlineStr">
        <is>
          <t>ข้อสอบจริง</t>
        </is>
      </c>
      <c r="P205" s="35" t="inlineStr">
        <is>
          <t>ปี 2565</t>
        </is>
      </c>
    </row>
    <row r="206" ht="13.2" customHeight="1" s="49">
      <c r="A206" s="35" t="n">
        <v>204</v>
      </c>
      <c r="B206" s="34" t="inlineStr">
        <is>
          <t>ยาในรูปแบบ Enteric coat ซึ่งจะมีสารก่อฟิล์มที่ใช้ ควรมีสมบัติอย่างไร</t>
        </is>
      </c>
      <c r="C206" s="35" t="n"/>
      <c r="D206" s="34" t="inlineStr">
        <is>
          <t>ละลายน้ำดี แต่ไม่ละลายในสารละลายอินทรีย์</t>
        </is>
      </c>
      <c r="E206" s="34" t="inlineStr">
        <is>
          <t>ไม่ละลายในสารละลายในกระเพาะอาหาร</t>
        </is>
      </c>
      <c r="F206" s="34" t="inlineStr">
        <is>
          <t>เพิ่มการละลายและการดูดซึมยา</t>
        </is>
      </c>
      <c r="G206" s="34" t="inlineStr">
        <is>
          <t>เพิ่มการซึมผ่านของน้ำและความชื้น</t>
        </is>
      </c>
      <c r="H206" s="34" t="inlineStr">
        <is>
          <t>ถูกย่อยสลายด้วยเอนไซม์ของแบคทีเรียในลำไส้ใหญ่</t>
        </is>
      </c>
      <c r="I206" s="35" t="n">
        <v>1</v>
      </c>
      <c r="J206" s="34"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35" t="n"/>
      <c r="L206" s="34" t="inlineStr">
        <is>
          <t>Solid Dosage Forms &amp; Manufacturing</t>
        </is>
      </c>
      <c r="M206" s="35" t="inlineStr">
        <is>
          <t>Product</t>
        </is>
      </c>
      <c r="N206" s="34" t="inlineStr">
        <is>
          <t>ข้อสอบจริง Product ปี 2565 ข้อ 89</t>
        </is>
      </c>
      <c r="O206" s="35" t="inlineStr">
        <is>
          <t>ข้อสอบจริง</t>
        </is>
      </c>
      <c r="P206" s="35" t="inlineStr">
        <is>
          <t>ปี 2565</t>
        </is>
      </c>
    </row>
    <row r="207" ht="13.2" customHeight="1" s="49">
      <c r="A207" s="35" t="n">
        <v>205</v>
      </c>
      <c r="B207" s="34" t="inlineStr">
        <is>
          <t>แก้ปัญหายาเม็ดดังรูปด้วยวิธีใด [แนบรูป: ข้อสอบ Product ปี 2565 รหัสรูปภาพ image22]</t>
        </is>
      </c>
      <c r="C207" s="35" t="inlineStr">
        <is>
          <t>[แนบรูป: ข้อสอบ Product ปี 2565 รหัสรูปภาพ image22]</t>
        </is>
      </c>
      <c r="D207" s="34" t="inlineStr">
        <is>
          <t>เติม binder</t>
        </is>
      </c>
      <c r="E207" s="34" t="inlineStr">
        <is>
          <t>เต็ม anti-adherent</t>
        </is>
      </c>
      <c r="F207" s="34" t="inlineStr">
        <is>
          <t>[NEED_REVIEW]</t>
        </is>
      </c>
      <c r="G207" s="34" t="inlineStr">
        <is>
          <t>[NEED_REVIEW]</t>
        </is>
      </c>
      <c r="H207" s="34" t="inlineStr">
        <is>
          <t>[NEED_REVIEW]</t>
        </is>
      </c>
      <c r="I207" s="35" t="n">
        <v>1</v>
      </c>
      <c r="J207" s="34"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35" t="n"/>
      <c r="L207" s="34" t="inlineStr">
        <is>
          <t>Solid Dosage Forms &amp; Manufacturing</t>
        </is>
      </c>
      <c r="M207" s="35" t="inlineStr">
        <is>
          <t>Product</t>
        </is>
      </c>
      <c r="N207" s="34" t="inlineStr">
        <is>
          <t>ข้อสอบจริง Product ปี 2565 ข้อ 72</t>
        </is>
      </c>
      <c r="O207" s="35" t="inlineStr">
        <is>
          <t>ข้อสอบจริง</t>
        </is>
      </c>
      <c r="P207" s="35" t="inlineStr">
        <is>
          <t>ปี 2565</t>
        </is>
      </c>
    </row>
    <row r="208" ht="13.2" customHeight="1" s="49">
      <c r="A208" s="35" t="n">
        <v>206</v>
      </c>
      <c r="B208" s="34" t="inlineStr">
        <is>
          <t>ปัจจัยใดมีผลลดการละลายของ Desipramine tablet</t>
        </is>
      </c>
      <c r="C208" s="35" t="n"/>
      <c r="D208" s="34" t="inlineStr">
        <is>
          <t>เพิ่มปริมาณสารลดแรงตึงผิว (Surfactant)  เพิ่มการเปียกของผงยา → ละลายดีขึ้น</t>
        </is>
      </c>
      <c r="E208" s="34" t="inlineStr">
        <is>
          <t>ทำเป็น Dispersed solid (Solid dispersion)  ช่วยเพิ่มอัตราการละลาย</t>
        </is>
      </c>
      <c r="F208" s="34" t="inlineStr">
        <is>
          <t>ใช้ Crystalline desipramine</t>
        </is>
      </c>
      <c r="G208" s="34" t="inlineStr">
        <is>
          <t>Form complex กับ Cyclodextrin  เพิ่มการละลายของยาที่ละลายน้ำได้น้อย</t>
        </is>
      </c>
      <c r="H208" s="34" t="inlineStr">
        <is>
          <t>ใช้ Micronized desipramine  อนุภาคเล็กลง พื้นที่ผิวเพิ่ม → ละลายเร็วขึ้น</t>
        </is>
      </c>
      <c r="I208" s="35" t="n">
        <v>1</v>
      </c>
      <c r="J208" s="34"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35" t="n"/>
      <c r="L208" s="34" t="inlineStr">
        <is>
          <t>Solid Dosage Forms &amp; Manufacturing</t>
        </is>
      </c>
      <c r="M208" s="35" t="inlineStr">
        <is>
          <t>Product</t>
        </is>
      </c>
      <c r="N208" s="34" t="inlineStr">
        <is>
          <t>ข้อสอบจริง Product ปี 2564 ข้อ 29</t>
        </is>
      </c>
      <c r="O208" s="35" t="inlineStr">
        <is>
          <t>ข้อสอบจริง</t>
        </is>
      </c>
      <c r="P208" s="35" t="inlineStr">
        <is>
          <t>ปี 2564</t>
        </is>
      </c>
    </row>
    <row r="209" ht="13.2" customHeight="1" s="49">
      <c r="A209" s="35" t="n">
        <v>207</v>
      </c>
      <c r="B209" s="34"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35" t="n"/>
      <c r="D209" s="34" t="inlineStr">
        <is>
          <t>1 กรัม</t>
        </is>
      </c>
      <c r="E209" s="34" t="inlineStr">
        <is>
          <t>1.4 กรัม</t>
        </is>
      </c>
      <c r="F209" s="34" t="inlineStr">
        <is>
          <t>2.8 กรัม</t>
        </is>
      </c>
      <c r="G209" s="34" t="inlineStr">
        <is>
          <t>4.2 กรัม</t>
        </is>
      </c>
      <c r="H209" s="34" t="inlineStr">
        <is>
          <t>5.6 กรัม</t>
        </is>
      </c>
      <c r="I209" s="35" t="n">
        <v>1</v>
      </c>
      <c r="J209" s="34"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35" t="n"/>
      <c r="L209" s="34" t="inlineStr">
        <is>
          <t>Solid Dosage Forms &amp; Manufacturing</t>
        </is>
      </c>
      <c r="M209" s="35" t="inlineStr">
        <is>
          <t>Product</t>
        </is>
      </c>
      <c r="N209" s="34" t="inlineStr">
        <is>
          <t>ข้อสอบจริง Product ปี 2564 ข้อ 36</t>
        </is>
      </c>
      <c r="O209" s="35" t="inlineStr">
        <is>
          <t>ข้อสอบจริง</t>
        </is>
      </c>
      <c r="P209" s="35" t="inlineStr">
        <is>
          <t>ปี 2564</t>
        </is>
      </c>
    </row>
    <row r="210" ht="13.2" customHeight="1" s="49">
      <c r="A210" s="35" t="n">
        <v>208</v>
      </c>
      <c r="B210" s="34" t="inlineStr">
        <is>
          <t>Eudragit L 55 PEG 6000 ทำหน้าที่เป็นอะไร</t>
        </is>
      </c>
      <c r="C210" s="35" t="n"/>
      <c r="D210" s="34" t="inlineStr">
        <is>
          <t>Stabilizer</t>
        </is>
      </c>
      <c r="E210" s="34" t="inlineStr">
        <is>
          <t>Plasticizer</t>
        </is>
      </c>
      <c r="F210" s="34" t="inlineStr">
        <is>
          <t>Solubilizer</t>
        </is>
      </c>
      <c r="G210" s="34" t="inlineStr">
        <is>
          <t>ไม่ให้เกิดฟอง</t>
        </is>
      </c>
      <c r="H210" s="34" t="n"/>
      <c r="I210" s="35" t="n">
        <v>1</v>
      </c>
      <c r="J210" s="34"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35" t="n"/>
      <c r="L210" s="34" t="inlineStr">
        <is>
          <t>Solid Dosage Forms &amp; Manufacturing</t>
        </is>
      </c>
      <c r="M210" s="35" t="inlineStr">
        <is>
          <t>Product</t>
        </is>
      </c>
      <c r="N210" s="34" t="inlineStr">
        <is>
          <t>ข้อสอบจริง Product ปี 2564 ข้อ 37</t>
        </is>
      </c>
      <c r="O210" s="35" t="inlineStr">
        <is>
          <t>ข้อสอบจริง</t>
        </is>
      </c>
      <c r="P210" s="35" t="inlineStr">
        <is>
          <t>ปี 2564</t>
        </is>
      </c>
    </row>
    <row r="211" ht="13.2" customHeight="1" s="49">
      <c r="A211" s="35" t="n">
        <v>209</v>
      </c>
      <c r="B211" s="34" t="inlineStr">
        <is>
          <t>ตำรับ dicloxacillin ประกอบด้วย Magnesium stearate, silica colloidal anhydrous, titanium dioxide... (จำไม่ได้) สารใดใชแทน silica colloidal anhydrous ได</t>
        </is>
      </c>
      <c r="C211" s="35" t="n"/>
      <c r="D211" s="34" t="inlineStr">
        <is>
          <t>Talcum</t>
        </is>
      </c>
      <c r="E211" s="34" t="inlineStr">
        <is>
          <t>Polyvinylpyrrolidone (PVP) เป็น Binder (สารยึดเกาะ)</t>
        </is>
      </c>
      <c r="F211" s="34" t="inlineStr">
        <is>
          <t>Microcrystalline cellulose (MCC) เป็น Diluent และช่วยในการอัดเม็ด (Dry binder)</t>
        </is>
      </c>
      <c r="G211" s="34" t="inlineStr">
        <is>
          <t>[NEED_REVIEW]</t>
        </is>
      </c>
      <c r="H211" s="34" t="inlineStr">
        <is>
          <t>[NEED_REVIEW]</t>
        </is>
      </c>
      <c r="I211" s="35" t="n">
        <v>1</v>
      </c>
      <c r="J211" s="34"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35" t="n"/>
      <c r="L211" s="34" t="inlineStr">
        <is>
          <t>Solid Dosage Forms &amp; Manufacturing</t>
        </is>
      </c>
      <c r="M211" s="35" t="inlineStr">
        <is>
          <t>Product</t>
        </is>
      </c>
      <c r="N211" s="34" t="inlineStr">
        <is>
          <t>ข้อสอบจริง Product ปี 2564 ข้อ 39</t>
        </is>
      </c>
      <c r="O211" s="35" t="inlineStr">
        <is>
          <t>ข้อสอบจริง</t>
        </is>
      </c>
      <c r="P211" s="35" t="inlineStr">
        <is>
          <t>ปี 2564</t>
        </is>
      </c>
    </row>
    <row r="212" ht="13.2" customHeight="1" s="49">
      <c r="A212" s="35" t="n">
        <v>210</v>
      </c>
      <c r="B212" s="34" t="inlineStr">
        <is>
          <t>ป้องกันไม่ให้ตอกแล้วติดหน้าสากต้องใส่สารใด</t>
        </is>
      </c>
      <c r="C212" s="35" t="n"/>
      <c r="D212" s="34" t="inlineStr">
        <is>
          <t>Sodium starch glycolate  เป็น Superdisintegrant</t>
        </is>
      </c>
      <c r="E212" s="34" t="inlineStr">
        <is>
          <t>Talcum ✅ เป็น Glidant</t>
        </is>
      </c>
      <c r="F212" s="34" t="inlineStr">
        <is>
          <t>PEG 6000  เป็น Plasticizer ในการเคลือบฟิล์ม</t>
        </is>
      </c>
      <c r="G212" s="34" t="inlineStr">
        <is>
          <t>PVP K30  เป็น Binder</t>
        </is>
      </c>
      <c r="H212" s="34" t="n"/>
      <c r="I212" s="35" t="n">
        <v>1</v>
      </c>
      <c r="J212" s="34"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35" t="n"/>
      <c r="L212" s="34" t="inlineStr">
        <is>
          <t>Solid Dosage Forms &amp; Manufacturing</t>
        </is>
      </c>
      <c r="M212" s="35" t="inlineStr">
        <is>
          <t>Product</t>
        </is>
      </c>
      <c r="N212" s="34" t="inlineStr">
        <is>
          <t>ข้อสอบจริง Product ปี 2564 ข้อ 50</t>
        </is>
      </c>
      <c r="O212" s="35" t="inlineStr">
        <is>
          <t>ข้อสอบจริง</t>
        </is>
      </c>
      <c r="P212" s="35" t="inlineStr">
        <is>
          <t>ปี 2564</t>
        </is>
      </c>
    </row>
    <row r="213" ht="13.2" customHeight="1" s="49">
      <c r="A213" s="35" t="n">
        <v>211</v>
      </c>
      <c r="B213" s="34" t="inlineStr">
        <is>
          <t>เตรียม omeprazole susp. ความแรง 5mg/5ml 100ml ใช omeprazole 20 mg capsule กี่เม็ด</t>
        </is>
      </c>
      <c r="C213" s="35" t="n"/>
      <c r="D213" s="34" t="inlineStr">
        <is>
          <t>5</t>
        </is>
      </c>
      <c r="E213" s="34" t="inlineStr">
        <is>
          <t>10</t>
        </is>
      </c>
      <c r="F213" s="34" t="inlineStr">
        <is>
          <t>15</t>
        </is>
      </c>
      <c r="G213" s="34" t="inlineStr">
        <is>
          <t>20</t>
        </is>
      </c>
      <c r="H213" s="34" t="inlineStr">
        <is>
          <t>25</t>
        </is>
      </c>
      <c r="I213" s="35" t="n">
        <v>1</v>
      </c>
      <c r="J213" s="34"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35" t="n"/>
      <c r="L213" s="34" t="inlineStr">
        <is>
          <t>Solid Dosage Forms &amp; Manufacturing</t>
        </is>
      </c>
      <c r="M213" s="35" t="inlineStr">
        <is>
          <t>Product</t>
        </is>
      </c>
      <c r="N213" s="34" t="inlineStr">
        <is>
          <t>ข้อสอบจริง Product ปี 2564 ข้อ 57</t>
        </is>
      </c>
      <c r="O213" s="35" t="inlineStr">
        <is>
          <t>ข้อสอบจริง</t>
        </is>
      </c>
      <c r="P213" s="35" t="inlineStr">
        <is>
          <t>ปี 2564</t>
        </is>
      </c>
    </row>
    <row r="214" ht="13.2" customHeight="1" s="49">
      <c r="A214" s="35" t="n">
        <v>212</v>
      </c>
      <c r="B214" s="34" t="inlineStr">
        <is>
          <t>ทำไมต้องเตรียม omeprazole ในรูปแบบ enteric-coated pellet</t>
        </is>
      </c>
      <c r="C214" s="35" t="n"/>
      <c r="D214" s="34" t="inlineStr">
        <is>
          <t>Acid labile</t>
        </is>
      </c>
      <c r="E214" s="34" t="inlineStr">
        <is>
          <t>Basic labile</t>
        </is>
      </c>
      <c r="F214" s="34" t="inlineStr">
        <is>
          <t>High molecular weight</t>
        </is>
      </c>
      <c r="G214" s="34" t="inlineStr">
        <is>
          <t>[NEED_REVIEW]</t>
        </is>
      </c>
      <c r="H214" s="34" t="inlineStr">
        <is>
          <t>[NEED_REVIEW]</t>
        </is>
      </c>
      <c r="I214" s="35" t="n">
        <v>1</v>
      </c>
      <c r="J214" s="34"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35" t="n"/>
      <c r="L214" s="34" t="inlineStr">
        <is>
          <t>Solid Dosage Forms &amp; Manufacturing</t>
        </is>
      </c>
      <c r="M214" s="35" t="inlineStr">
        <is>
          <t>Product</t>
        </is>
      </c>
      <c r="N214" s="34" t="inlineStr">
        <is>
          <t>ข้อสอบจริง Product ปี 2564 ข้อ 58</t>
        </is>
      </c>
      <c r="O214" s="35" t="inlineStr">
        <is>
          <t>ข้อสอบจริง</t>
        </is>
      </c>
      <c r="P214" s="35" t="inlineStr">
        <is>
          <t>ปี 2564</t>
        </is>
      </c>
    </row>
    <row r="215" ht="13.2" customHeight="1" s="49">
      <c r="A215" s="35" t="n">
        <v>213</v>
      </c>
      <c r="B215" s="34" t="inlineStr">
        <is>
          <t>สารจำเป็นใน Omeprazole pellet</t>
        </is>
      </c>
      <c r="C215" s="35" t="n"/>
      <c r="D215" s="34" t="inlineStr">
        <is>
          <t>film forming</t>
        </is>
      </c>
      <c r="E215" s="34" t="inlineStr">
        <is>
          <t>disintegrant</t>
        </is>
      </c>
      <c r="F215" s="34" t="inlineStr">
        <is>
          <t>buffer</t>
        </is>
      </c>
      <c r="G215" s="34" t="inlineStr">
        <is>
          <t>[NEED_REVIEW]</t>
        </is>
      </c>
      <c r="H215" s="34" t="inlineStr">
        <is>
          <t>[NEED_REVIEW]</t>
        </is>
      </c>
      <c r="I215" s="35" t="n">
        <v>1</v>
      </c>
      <c r="J215" s="34"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35" t="n"/>
      <c r="L215" s="34" t="inlineStr">
        <is>
          <t>Solid Dosage Forms &amp; Manufacturing</t>
        </is>
      </c>
      <c r="M215" s="35" t="inlineStr">
        <is>
          <t>Product</t>
        </is>
      </c>
      <c r="N215" s="34" t="inlineStr">
        <is>
          <t>ข้อสอบจริง Product ปี 2564 ข้อ 59</t>
        </is>
      </c>
      <c r="O215" s="35" t="inlineStr">
        <is>
          <t>ข้อสอบจริง</t>
        </is>
      </c>
      <c r="P215" s="35" t="inlineStr">
        <is>
          <t>ปี 2564</t>
        </is>
      </c>
    </row>
    <row r="216" ht="13.2" customHeight="1" s="49">
      <c r="A216" s="35" t="n">
        <v>214</v>
      </c>
      <c r="B216" s="34" t="inlineStr">
        <is>
          <t>การทำยาเม็ด Chlorpheniramine tablet เกิดปัญหา binding (เม็ดยาติดหน้า die) ข้อใดไม่ใช่วิธีการแก้ไขปัญหา</t>
        </is>
      </c>
      <c r="C216" s="35" t="n"/>
      <c r="D216" s="34" t="inlineStr">
        <is>
          <t>การเติม lubricant จะช่วยลดแรงเสียดทานระหว่างยากับ Die และลดปัญหาการติดหน้า Die</t>
        </is>
      </c>
      <c r="E216" s="34" t="inlineStr">
        <is>
          <t>การอบ Granule ให้แห้งจะช่วยลดการเกาะติดกัน จึงลดการติดหน้า Die</t>
        </is>
      </c>
      <c r="F216" s="34" t="inlineStr">
        <is>
          <t>Silicon dioxide คือสารดูดความชื้น</t>
        </is>
      </c>
      <c r="G216" s="34" t="inlineStr">
        <is>
          <t>แรงตอกสูงอาจทำให้เกิดปัญหาแกรนูลแตกได้ แต่สามารถช่วยลดโอกาสยาติด Die</t>
        </is>
      </c>
      <c r="H216" s="34" t="inlineStr">
        <is>
          <t>หากบริเวณที่ตอกมีความชื้นมากเกินไปหรือมีความเหนียว จะทำให้ยาติด die</t>
        </is>
      </c>
      <c r="I216" s="35" t="n">
        <v>1</v>
      </c>
      <c r="J216" s="34"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35" t="n"/>
      <c r="L216" s="34" t="inlineStr">
        <is>
          <t>Solid Dosage Forms &amp; Manufacturing</t>
        </is>
      </c>
      <c r="M216" s="35" t="inlineStr">
        <is>
          <t>Product</t>
        </is>
      </c>
      <c r="N216" s="34" t="inlineStr">
        <is>
          <t>ข้อสอบจริง Product ปี 2564 ข้อ 61</t>
        </is>
      </c>
      <c r="O216" s="35" t="inlineStr">
        <is>
          <t>ข้อสอบจริง</t>
        </is>
      </c>
      <c r="P216" s="35" t="inlineStr">
        <is>
          <t>ปี 2564</t>
        </is>
      </c>
    </row>
    <row r="217" ht="409.6" customHeight="1" s="49">
      <c r="A217" s="35" t="n">
        <v>215</v>
      </c>
      <c r="B217" s="34" t="inlineStr">
        <is>
          <t>ข้อใดเป็นวิธีแก้ปัญหายา Capping</t>
        </is>
      </c>
      <c r="C217" s="35" t="n"/>
      <c r="D217" s="34" t="inlineStr">
        <is>
          <t>เพิ่มแรงในการตอกเม็ด ❌ อาจทำให้ capping แย่ลง เพราะอากาศถูกอัดไว้มากขึ้น</t>
        </is>
      </c>
      <c r="E217" s="34" t="inlineStr">
        <is>
          <t>ลดระยะเวลาผสมกับ filler ❌ ไม่ใช่วิธีแก้โดยตรง</t>
        </is>
      </c>
      <c r="F217" s="34" t="inlineStr">
        <is>
          <t>เพิ่มปริมาณ binder ✅ ถูกต้อง</t>
        </is>
      </c>
      <c r="G217" s="34" t="inlineStr">
        <is>
          <t>เพิ่มปริมาณ filler ❌ ไม่ช่วยเรื่องแรงยึดเกาะ</t>
        </is>
      </c>
      <c r="H217" s="34" t="inlineStr">
        <is>
          <t>เพิ่มสารช่วยแตกตัว ❌ อาจทำให้เม็ดเปราะและเกิด capping ได้มากขึ้น</t>
        </is>
      </c>
      <c r="I217" s="35" t="n">
        <v>1</v>
      </c>
      <c r="J217" s="34"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35" t="n"/>
      <c r="L217" s="34" t="inlineStr">
        <is>
          <t>Solid Dosage Forms &amp; Manufacturing</t>
        </is>
      </c>
      <c r="M217" s="35" t="inlineStr">
        <is>
          <t>Product</t>
        </is>
      </c>
      <c r="N217" s="34" t="inlineStr">
        <is>
          <t>ข้อสอบจริง Product ปี 2564 ข้อ 65</t>
        </is>
      </c>
      <c r="O217" s="35" t="inlineStr">
        <is>
          <t>ข้อสอบจริง</t>
        </is>
      </c>
      <c r="P217" s="35" t="inlineStr">
        <is>
          <t>ปี 2564</t>
        </is>
      </c>
    </row>
    <row r="218" ht="409.6" customHeight="1" s="49">
      <c r="A218" s="35" t="n">
        <v>216</v>
      </c>
      <c r="B218" s="34" t="inlineStr">
        <is>
          <t>ข้อใดไม่ใช่ปัญหาเมื่อสารเคลือบฟิล์มมีความหนืดมากเกิน</t>
        </is>
      </c>
      <c r="C218" s="35" t="n"/>
      <c r="D218" s="34" t="inlineStr">
        <is>
          <t>Picking (ฟิล์มติดหัวพ่นหรือผิวเม็ดยา) ✅ เกิดได้</t>
        </is>
      </c>
      <c r="E218" s="34" t="inlineStr">
        <is>
          <t>Cracking (ฟิล์มแตกร้าว) ❌ ไม่ใช่ผลจากความหนืดสูง → คำตอบ</t>
        </is>
      </c>
      <c r="F218" s="34" t="inlineStr">
        <is>
          <t>Twinning  (เม็ดยา 2 เม็ดติดกัน) ✅ เกิดได้</t>
        </is>
      </c>
      <c r="G218" s="34" t="inlineStr">
        <is>
          <t>Roughness  (ผิวหยาบ) ✅ เกิดได้</t>
        </is>
      </c>
      <c r="H218" s="34" t="inlineStr">
        <is>
          <t>Sticking (เม็ดยาติดกัน) ✅ เกิดได้</t>
        </is>
      </c>
      <c r="I218" s="35" t="n">
        <v>1</v>
      </c>
      <c r="J218" s="34"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35" t="n"/>
      <c r="L218" s="34" t="inlineStr">
        <is>
          <t>Solid Dosage Forms &amp; Manufacturing</t>
        </is>
      </c>
      <c r="M218" s="35" t="inlineStr">
        <is>
          <t>Product</t>
        </is>
      </c>
      <c r="N218" s="34" t="inlineStr">
        <is>
          <t>ข้อสอบจริง Product ปี 2564 ข้อ 67</t>
        </is>
      </c>
      <c r="O218" s="35" t="inlineStr">
        <is>
          <t>ข้อสอบจริง</t>
        </is>
      </c>
      <c r="P218" s="35" t="inlineStr">
        <is>
          <t>ปี 2564</t>
        </is>
      </c>
    </row>
    <row r="219" ht="409.6" customHeight="1" s="49">
      <c r="A219" s="35" t="n">
        <v>217</v>
      </c>
      <c r="B219" s="34" t="inlineStr">
        <is>
          <t>ข้อใดไม่ใช่ส่วนประกอบของ soft capsule</t>
        </is>
      </c>
      <c r="C219" s="35" t="n"/>
      <c r="D219" s="34" t="inlineStr">
        <is>
          <t>Glycerin ✅ Plasticizer</t>
        </is>
      </c>
      <c r="E219" s="34" t="inlineStr">
        <is>
          <t>Propylene glycol ✅ Plasticizer (ใช้ได้ในบางสูตร)</t>
        </is>
      </c>
      <c r="F219" s="34" t="inlineStr">
        <is>
          <t>Lake color ✅ สีของเปลือกแคปซูล แม้ไม่ละลายน้ำ ก็ใช้เป็นสีของ soft capsule ได้</t>
        </is>
      </c>
      <c r="G219" s="34" t="inlineStr">
        <is>
          <t>PEG 400 ❌ ไม่ใช่ส่วนประกอบมาตรฐานของ shell (มักใช้เป็นตัวทำละลายหรือ vehicle ของไส้แคปซูลมากกว่า)</t>
        </is>
      </c>
      <c r="H219" s="34" t="inlineStr">
        <is>
          <t>Water ✅ ส่วนประกอบสำคัญของเปลือก</t>
        </is>
      </c>
      <c r="I219" s="35" t="n">
        <v>1</v>
      </c>
      <c r="J219" s="34"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35" t="n"/>
      <c r="L219" s="34" t="inlineStr">
        <is>
          <t>Solid Dosage Forms &amp; Manufacturing</t>
        </is>
      </c>
      <c r="M219" s="35" t="inlineStr">
        <is>
          <t>Product</t>
        </is>
      </c>
      <c r="N219" s="34" t="inlineStr">
        <is>
          <t>ข้อสอบจริง Product ปี 2564 ข้อ 70</t>
        </is>
      </c>
      <c r="O219" s="35" t="inlineStr">
        <is>
          <t>ข้อสอบจริง</t>
        </is>
      </c>
      <c r="P219" s="35" t="inlineStr">
        <is>
          <t>ปี 2564</t>
        </is>
      </c>
    </row>
    <row r="220" ht="409.6" customHeight="1" s="49">
      <c r="A220" s="35" t="n">
        <v>218</v>
      </c>
      <c r="B220" s="34" t="inlineStr">
        <is>
          <t>Calcium phosphate dihydrate ทำหน้าที่เป็นอะไรในตำรับ</t>
        </is>
      </c>
      <c r="C220" s="35" t="n"/>
      <c r="D220" s="34" t="inlineStr">
        <is>
          <t>Diluent</t>
        </is>
      </c>
      <c r="E220" s="34" t="inlineStr">
        <is>
          <t>Binder</t>
        </is>
      </c>
      <c r="F220" s="34" t="inlineStr">
        <is>
          <t>Disintegrator</t>
        </is>
      </c>
      <c r="G220" s="34" t="inlineStr">
        <is>
          <t>Lubricant</t>
        </is>
      </c>
      <c r="H220" s="34" t="inlineStr">
        <is>
          <t>ไม่มีข้อใดถูก</t>
        </is>
      </c>
      <c r="I220" s="35" t="n">
        <v>1</v>
      </c>
      <c r="J220" s="34"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35" t="n"/>
      <c r="L220" s="34" t="inlineStr">
        <is>
          <t>Solid Dosage Forms &amp; Manufacturing</t>
        </is>
      </c>
      <c r="M220" s="35" t="inlineStr">
        <is>
          <t>Product</t>
        </is>
      </c>
      <c r="N220" s="34" t="inlineStr">
        <is>
          <t>ข้อสอบจริง Product ปี 2564 ข้อ 92</t>
        </is>
      </c>
      <c r="O220" s="35" t="inlineStr">
        <is>
          <t>ข้อสอบจริง</t>
        </is>
      </c>
      <c r="P220" s="35" t="inlineStr">
        <is>
          <t>ปี 2564</t>
        </is>
      </c>
    </row>
    <row r="221" ht="409.6" customHeight="1" s="49">
      <c r="A221" s="35" t="n">
        <v>219</v>
      </c>
      <c r="B221" s="34" t="inlineStr">
        <is>
          <t>ยาเม็ดพบฟิล์มแตกร้าว ( film cracking ) แก้ไขตำรับอย่างไร</t>
        </is>
      </c>
      <c r="C221" s="35" t="n"/>
      <c r="D221" s="34" t="inlineStr">
        <is>
          <t>เพิ่มสารช่วยยืดหยุ่น plasticizers</t>
        </is>
      </c>
      <c r="E221" s="34" t="inlineStr">
        <is>
          <t>เพิ่ม disintegrant ❌ ช่วยให้เม็ดแตกตัว ไม่เกี่ยวกับฟิล์มเคลือบ</t>
        </is>
      </c>
      <c r="F221" s="34" t="inlineStr">
        <is>
          <t>เพิ่มความหนืดของ plasticizers ❌ Plasticizer ไม่ได้แก้โดยเพิ่มความหนืด</t>
        </is>
      </c>
      <c r="G221" s="34" t="inlineStr">
        <is>
          <t>ลดอุณหภูมิลม ❌ อุณหภูมิการอบแห้งเกี่ยวกับกระบวนการเคลือบ แต่ไม่ใช่วิธีหลัก</t>
        </is>
      </c>
      <c r="H221" s="34" t="inlineStr">
        <is>
          <t>เพิ่มความเร็วในการหมุนหม้อเคลือบ ❌ อาจเพิ่มแรงกระแทกของเม็ด แต่ไม่แก้ความเปราะของฟิล์ม</t>
        </is>
      </c>
      <c r="I221" s="35" t="n">
        <v>1</v>
      </c>
      <c r="J221" s="34"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35" t="n"/>
      <c r="L221" s="34" t="inlineStr">
        <is>
          <t>Solid Dosage Forms &amp; Manufacturing</t>
        </is>
      </c>
      <c r="M221" s="35" t="inlineStr">
        <is>
          <t>Product</t>
        </is>
      </c>
      <c r="N221" s="34" t="inlineStr">
        <is>
          <t>ข้อสอบจริง Product ปี 2564 ข้อ 95</t>
        </is>
      </c>
      <c r="O221" s="35" t="inlineStr">
        <is>
          <t>ข้อสอบจริง</t>
        </is>
      </c>
      <c r="P221" s="35" t="inlineStr">
        <is>
          <t>ปี 2564</t>
        </is>
      </c>
    </row>
    <row r="222" ht="409.6" customHeight="1" s="49">
      <c r="A222" s="35" t="n">
        <v>220</v>
      </c>
      <c r="B222" s="34" t="inlineStr">
        <is>
          <t>Soy bean oil มีหน้าที่อะไรในตำรับ</t>
        </is>
      </c>
      <c r="C222" s="35" t="n"/>
      <c r="D222" s="34" t="inlineStr">
        <is>
          <t>Filling</t>
        </is>
      </c>
      <c r="E222" s="34" t="inlineStr">
        <is>
          <t>Plasticizer</t>
        </is>
      </c>
      <c r="F222" s="34" t="inlineStr">
        <is>
          <t>Stabilizer</t>
        </is>
      </c>
      <c r="G222" s="34" t="inlineStr">
        <is>
          <t>Stiffening</t>
        </is>
      </c>
      <c r="H222" s="34" t="inlineStr">
        <is>
          <t>Film former</t>
        </is>
      </c>
      <c r="I222" s="35" t="n">
        <v>1</v>
      </c>
      <c r="J222" s="34"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35" t="n"/>
      <c r="L222" s="34" t="inlineStr">
        <is>
          <t>Solid Dosage Forms &amp; Manufacturing</t>
        </is>
      </c>
      <c r="M222" s="35" t="inlineStr">
        <is>
          <t>Product</t>
        </is>
      </c>
      <c r="N222" s="34" t="inlineStr">
        <is>
          <t>ข้อสอบจริง Product ปี 2564 ข้อ 124</t>
        </is>
      </c>
      <c r="O222" s="35" t="inlineStr">
        <is>
          <t>ข้อสอบจริง</t>
        </is>
      </c>
      <c r="P222" s="35" t="inlineStr">
        <is>
          <t>ปี 2564</t>
        </is>
      </c>
    </row>
    <row r="223" ht="409.6" customHeight="1" s="49">
      <c r="A223" s="35" t="n">
        <v>221</v>
      </c>
      <c r="B223" s="34"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35" t="n"/>
      <c r="D223" s="34" t="inlineStr">
        <is>
          <t>3 เดือน</t>
        </is>
      </c>
      <c r="E223" s="34" t="inlineStr">
        <is>
          <t>6 เดือน</t>
        </is>
      </c>
      <c r="F223" s="34" t="inlineStr">
        <is>
          <t>1 ปี</t>
        </is>
      </c>
      <c r="G223" s="34" t="inlineStr">
        <is>
          <t>2 ปี</t>
        </is>
      </c>
      <c r="H223" s="34" t="inlineStr">
        <is>
          <t>3 ปี</t>
        </is>
      </c>
      <c r="I223" s="35" t="n">
        <v>5</v>
      </c>
      <c r="J223" s="34"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35" t="n"/>
      <c r="L223" s="34" t="inlineStr">
        <is>
          <t>Solid Dosage Forms &amp; Manufacturing</t>
        </is>
      </c>
      <c r="M223" s="35" t="inlineStr">
        <is>
          <t>Product</t>
        </is>
      </c>
      <c r="N223" s="34" t="inlineStr">
        <is>
          <t>ข้อสอบจริง Product ปี 2564 ข้อ 129</t>
        </is>
      </c>
      <c r="O223" s="35" t="inlineStr">
        <is>
          <t>ข้อสอบจริง</t>
        </is>
      </c>
      <c r="P223" s="35" t="inlineStr">
        <is>
          <t>ปี 2564</t>
        </is>
      </c>
    </row>
    <row r="224" ht="409.6" customHeight="1" s="49">
      <c r="A224" s="35" t="n">
        <v>222</v>
      </c>
      <c r="B224" s="34" t="inlineStr">
        <is>
          <t>จากข้อ 135 สารในข้อใดเป็นสารช่วยแตกตัวสำรับ</t>
        </is>
      </c>
      <c r="C224" s="35" t="n"/>
      <c r="D224" s="34" t="inlineStr">
        <is>
          <t>Starch ✅ เป็น disintegrant</t>
        </is>
      </c>
      <c r="E224" s="34" t="inlineStr">
        <is>
          <t>Lactose ❌ เป็น diluent/filler</t>
        </is>
      </c>
      <c r="F224" s="34" t="inlineStr">
        <is>
          <t>Mg stearate ❌ เป็น lubricant</t>
        </is>
      </c>
      <c r="G224" s="34" t="inlineStr">
        <is>
          <t>Colloidal silicon dioxide (Aerosil) ❌ เป็น glidant/adsorbent</t>
        </is>
      </c>
      <c r="H224" s="34" t="inlineStr">
        <is>
          <t>SLS ❌ เป็น surfactant/wetting agen</t>
        </is>
      </c>
      <c r="I224" s="35" t="n">
        <v>1</v>
      </c>
      <c r="J224" s="34"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35" t="n"/>
      <c r="L224" s="34" t="inlineStr">
        <is>
          <t>Solid Dosage Forms &amp; Manufacturing</t>
        </is>
      </c>
      <c r="M224" s="35" t="inlineStr">
        <is>
          <t>Product</t>
        </is>
      </c>
      <c r="N224" s="34" t="inlineStr">
        <is>
          <t>ข้อสอบจริง Product ปี 2564 ข้อ 136</t>
        </is>
      </c>
      <c r="O224" s="35" t="inlineStr">
        <is>
          <t>ข้อสอบจริง</t>
        </is>
      </c>
      <c r="P224" s="35" t="inlineStr">
        <is>
          <t>ปี 2564</t>
        </is>
      </c>
    </row>
    <row r="225" ht="409.6" customHeight="1" s="49">
      <c r="A225" s="35" t="n">
        <v>223</v>
      </c>
      <c r="B225" s="34" t="inlineStr">
        <is>
          <t>ควรใช้ polymer ใดเคลือบ pellet ในรูปแบบ enteric coated</t>
        </is>
      </c>
      <c r="C225" s="35" t="n"/>
      <c r="D225" s="34" t="inlineStr">
        <is>
          <t>Shellac ❌ ใช้ทำ enteric ได้ แต่ปัจจุบันใช้น้อย เพราะความคงตัวไม่ดี</t>
        </is>
      </c>
      <c r="E225" s="34" t="inlineStr">
        <is>
          <t>Hypromellose (HPMC) ❌ Film former ทั่วไป ไม่ใช่ enteric</t>
        </is>
      </c>
      <c r="F225" s="34" t="inlineStr">
        <is>
          <t>Polyvinyl alcohol (PVA) ❌ Film former ไม่ใช่ enteric</t>
        </is>
      </c>
      <c r="G225" s="34" t="inlineStr">
        <is>
          <t>Carboxymethyl cellulose (CMC) ❌ Thickener/Binder ไม่ใช่ enteric</t>
        </is>
      </c>
      <c r="H225" s="34" t="inlineStr">
        <is>
          <t>Polyvinyl acetate phthalate (PVAP) ✅ Enteric polymer</t>
        </is>
      </c>
      <c r="I225" s="35" t="n">
        <v>1</v>
      </c>
      <c r="J225" s="34"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35" t="n"/>
      <c r="L225" s="34" t="inlineStr">
        <is>
          <t>Solid Dosage Forms &amp; Manufacturing</t>
        </is>
      </c>
      <c r="M225" s="35" t="inlineStr">
        <is>
          <t>Product</t>
        </is>
      </c>
      <c r="N225" s="34" t="inlineStr">
        <is>
          <t>ข้อสอบจริง Product ปี 2564 ข้อ 153</t>
        </is>
      </c>
      <c r="O225" s="35" t="inlineStr">
        <is>
          <t>ข้อสอบจริง</t>
        </is>
      </c>
      <c r="P225" s="35" t="inlineStr">
        <is>
          <t>ปี 2564</t>
        </is>
      </c>
    </row>
    <row r="226" ht="409.6" customHeight="1" s="49">
      <c r="A226" s="35" t="n">
        <v>224</v>
      </c>
      <c r="B226" s="34" t="inlineStr">
        <is>
          <t>ยาเม็ดดังภาพเกิดปัญหาใด [แนบรูป: ข้อสอบ Product ปี 2564 รหัสรูปภาพ image91]</t>
        </is>
      </c>
      <c r="C226" s="35" t="inlineStr">
        <is>
          <t>[แนบรูป: ข้อสอบ Product ปี 2564 รหัสรูปภาพ image91]</t>
        </is>
      </c>
      <c r="D226" s="34" t="inlineStr">
        <is>
          <t>Capping → ฝาบนหรือฝาล่างของเม็ดยาแยกออก</t>
        </is>
      </c>
      <c r="E226" s="34" t="inlineStr">
        <is>
          <t>Chipping → ขอบเม็ดยาบิ่น/แตก</t>
        </is>
      </c>
      <c r="F226" s="34" t="inlineStr">
        <is>
          <t>Twinning → ยาเม็ด 2 เม็ดติดกัน</t>
        </is>
      </c>
      <c r="G226" s="34" t="inlineStr">
        <is>
          <t>Bridging → สารเคลือบปิดทับรอยสลัก/ตัวอักษรบนเม็ด</t>
        </is>
      </c>
      <c r="H226" s="34" t="inlineStr">
        <is>
          <t>Cracking → เกิดรอยร้าวบนผิวเม็ดยา</t>
        </is>
      </c>
      <c r="I226" s="35" t="n">
        <v>1</v>
      </c>
      <c r="J226" s="34"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35" t="n"/>
      <c r="L226" s="34" t="inlineStr">
        <is>
          <t>Solid Dosage Forms &amp; Manufacturing</t>
        </is>
      </c>
      <c r="M226" s="35" t="inlineStr">
        <is>
          <t>Product</t>
        </is>
      </c>
      <c r="N226" s="34" t="inlineStr">
        <is>
          <t>ข้อสอบจริง Product ปี 2564 ข้อ 159</t>
        </is>
      </c>
      <c r="O226" s="35" t="inlineStr">
        <is>
          <t>ข้อสอบจริง</t>
        </is>
      </c>
      <c r="P226" s="35" t="inlineStr">
        <is>
          <t>ปี 2564</t>
        </is>
      </c>
    </row>
    <row r="227" ht="409.6" customHeight="1" s="49">
      <c r="A227" s="35" t="n">
        <v>225</v>
      </c>
      <c r="B227" s="34" t="inlineStr">
        <is>
          <t>หัวข้อทดสอบการควบคุมคุณภาพการนำส่งยาชนิดแผ่นแปะผิวหนังตาม USP คือข้อใด</t>
        </is>
      </c>
      <c r="C227" s="35" t="n"/>
      <c r="D227" s="34" t="inlineStr">
        <is>
          <t>Assay</t>
        </is>
      </c>
      <c r="E227" s="34" t="inlineStr">
        <is>
          <t>Impurities</t>
        </is>
      </c>
      <c r="F227" s="34" t="inlineStr">
        <is>
          <t>Description</t>
        </is>
      </c>
      <c r="G227" s="34" t="inlineStr">
        <is>
          <t>Identification</t>
        </is>
      </c>
      <c r="H227" s="34" t="inlineStr">
        <is>
          <t>Uniformity of dosage unit</t>
        </is>
      </c>
      <c r="I227" s="35" t="n">
        <v>1</v>
      </c>
      <c r="J227" s="34"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35" t="n"/>
      <c r="L227" s="34" t="inlineStr">
        <is>
          <t>Solid Dosage Forms &amp; Manufacturing</t>
        </is>
      </c>
      <c r="M227" s="35" t="inlineStr">
        <is>
          <t>Product</t>
        </is>
      </c>
      <c r="N227" s="34" t="inlineStr">
        <is>
          <t>ข้อสอบจริง Product ปี 2564 ข้อ 164</t>
        </is>
      </c>
      <c r="O227" s="35" t="inlineStr">
        <is>
          <t>ข้อสอบจริง</t>
        </is>
      </c>
      <c r="P227" s="35" t="inlineStr">
        <is>
          <t>ปี 2564</t>
        </is>
      </c>
    </row>
    <row r="228" ht="409.6" customHeight="1" s="49">
      <c r="A228" s="35" t="n">
        <v>226</v>
      </c>
      <c r="B228" s="34" t="inlineStr">
        <is>
          <t>ยาเม็ดพบฟิล์มแตกร้าว (film cracking) แก้ไขตำรับอย่างไร ต้นฉบับ: Day 1 ข้อ 12</t>
        </is>
      </c>
      <c r="C228" s="35" t="n"/>
      <c r="D228" s="34" t="inlineStr">
        <is>
          <t>เพิ่มสารช่วยยืดหยุ่น plasticizers</t>
        </is>
      </c>
      <c r="E228" s="34" t="inlineStr">
        <is>
          <t>เพิ่ม disintegrant</t>
        </is>
      </c>
      <c r="F228" s="34" t="inlineStr">
        <is>
          <t>เพิ่มความหนืดของ plasticizers</t>
        </is>
      </c>
      <c r="G228" s="34" t="inlineStr">
        <is>
          <t>ลดอุณหภูมิลม</t>
        </is>
      </c>
      <c r="H228" s="34" t="inlineStr">
        <is>
          <t>เพิ่มความเร็วในการหมุนหม้อเคลือบ</t>
        </is>
      </c>
      <c r="I228" s="35" t="n">
        <v>1</v>
      </c>
      <c r="J228" s="34"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35" t="n"/>
      <c r="L228" s="34" t="inlineStr">
        <is>
          <t>Solid Dosage Forms &amp; Manufacturing</t>
        </is>
      </c>
      <c r="M228" s="35" t="inlineStr">
        <is>
          <t>Product</t>
        </is>
      </c>
      <c r="N228" s="34" t="inlineStr">
        <is>
          <t>ข้อสอบจริง Product ปี 2563 ข้อ 18</t>
        </is>
      </c>
      <c r="O228" s="35" t="inlineStr">
        <is>
          <t>ข้อสอบจริง</t>
        </is>
      </c>
      <c r="P228" s="35" t="inlineStr">
        <is>
          <t>ปี 2563</t>
        </is>
      </c>
    </row>
    <row r="229" ht="409.6" customHeight="1" s="49">
      <c r="A229" s="35" t="n">
        <v>227</v>
      </c>
      <c r="B229" s="34" t="inlineStr">
        <is>
          <t>ข้อใดระบุใน monograph ของยาเม็ดในเภสัชตำรับ ต้นฉบับ: Day 1 ข้อ 18</t>
        </is>
      </c>
      <c r="C229" s="35" t="n"/>
      <c r="D229" s="34" t="inlineStr">
        <is>
          <t>Hardness</t>
        </is>
      </c>
      <c r="E229" s="34" t="inlineStr">
        <is>
          <t>Loss on drying</t>
        </is>
      </c>
      <c r="F229" s="34" t="inlineStr">
        <is>
          <t>Friability</t>
        </is>
      </c>
      <c r="G229" s="34" t="inlineStr">
        <is>
          <t>Residue on ignition</t>
        </is>
      </c>
      <c r="H229" s="34" t="inlineStr">
        <is>
          <t>Uniformity of dosage units</t>
        </is>
      </c>
      <c r="I229" s="35" t="n">
        <v>5</v>
      </c>
      <c r="J229" s="34"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35" t="n"/>
      <c r="L229" s="34" t="inlineStr">
        <is>
          <t>Solid Dosage Forms &amp; Manufacturing</t>
        </is>
      </c>
      <c r="M229" s="35" t="inlineStr">
        <is>
          <t>Product</t>
        </is>
      </c>
      <c r="N229" s="34" t="inlineStr">
        <is>
          <t>ข้อสอบจริง Product ปี 2563 ข้อ 19</t>
        </is>
      </c>
      <c r="O229" s="35" t="inlineStr">
        <is>
          <t>ข้อสอบจริง</t>
        </is>
      </c>
      <c r="P229" s="35" t="inlineStr">
        <is>
          <t>ปี 2563</t>
        </is>
      </c>
    </row>
    <row r="230" ht="409.6" customHeight="1" s="49">
      <c r="A230" s="35" t="n">
        <v>228</v>
      </c>
      <c r="B230" s="34"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35" t="n"/>
      <c r="D230" s="34" t="inlineStr">
        <is>
          <t>Binder</t>
        </is>
      </c>
      <c r="E230" s="34" t="inlineStr">
        <is>
          <t>Disintegrator</t>
        </is>
      </c>
      <c r="F230" s="34" t="inlineStr">
        <is>
          <t>Diluent</t>
        </is>
      </c>
      <c r="G230" s="34" t="inlineStr">
        <is>
          <t>Lubricant</t>
        </is>
      </c>
      <c r="H230" s="34" t="inlineStr">
        <is>
          <t>ไม่มีข้อถูก</t>
        </is>
      </c>
      <c r="I230" s="35" t="n">
        <v>3</v>
      </c>
      <c r="J230" s="34"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35" t="n"/>
      <c r="L230" s="34" t="inlineStr">
        <is>
          <t>Solid Dosage Forms &amp; Manufacturing</t>
        </is>
      </c>
      <c r="M230" s="35" t="inlineStr">
        <is>
          <t>Product</t>
        </is>
      </c>
      <c r="N230" s="34" t="inlineStr">
        <is>
          <t>ข้อสอบจริง Product ปี 2563 ข้อ 20</t>
        </is>
      </c>
      <c r="O230" s="35" t="inlineStr">
        <is>
          <t>ข้อสอบจริง</t>
        </is>
      </c>
      <c r="P230" s="35" t="inlineStr">
        <is>
          <t>ปี 2563</t>
        </is>
      </c>
    </row>
    <row r="231" ht="409.6" customHeight="1" s="49">
      <c r="A231" s="35" t="n">
        <v>229</v>
      </c>
      <c r="B231" s="34" t="inlineStr">
        <is>
          <t>ข้อใดถูกเกี่ยวกับยา venlafaxine XR (75mg capsule) ต้นฉบับ: Day 1 ข้อ 44</t>
        </is>
      </c>
      <c r="C231" s="35" t="n"/>
      <c r="D231" s="34" t="inlineStr">
        <is>
          <t>ตัวยาปลดปล่อยทันทีหลังรับประทาน</t>
        </is>
      </c>
      <c r="E231" s="34" t="inlineStr">
        <is>
          <t>ตัวยาค่อย ๆ ปลดปล่อยถึงระดับการรักษาและคงที่ระดับไว้ที่ 8-12 ชม.</t>
        </is>
      </c>
      <c r="F231" s="34" t="inlineStr">
        <is>
          <t>กินยาแล้วห้ามนอนราบ</t>
        </is>
      </c>
      <c r="G231" s="34" t="inlineStr">
        <is>
          <t>ตัวยาจะออกฤทธิ์เมื่อเคลื่อนที่ไปถึงลำไส้</t>
        </is>
      </c>
      <c r="H231" s="34" t="inlineStr">
        <is>
          <t>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t>
        </is>
      </c>
      <c r="I231" s="35" t="n">
        <v>1</v>
      </c>
      <c r="J231" s="34"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35" t="n"/>
      <c r="L231" s="34" t="inlineStr">
        <is>
          <t>Solid Dosage Forms &amp; Manufacturing</t>
        </is>
      </c>
      <c r="M231" s="35" t="inlineStr">
        <is>
          <t>Product</t>
        </is>
      </c>
      <c r="N231" s="34" t="inlineStr">
        <is>
          <t>ข้อสอบจริง Product ปี 2563 ข้อ 22</t>
        </is>
      </c>
      <c r="O231" s="35" t="inlineStr">
        <is>
          <t>ข้อสอบจริง</t>
        </is>
      </c>
      <c r="P231" s="35" t="inlineStr">
        <is>
          <t>ปี 2563</t>
        </is>
      </c>
    </row>
    <row r="232" ht="409.6" customHeight="1" s="49">
      <c r="A232" s="35" t="n">
        <v>230</v>
      </c>
      <c r="B232" s="34" t="inlineStr">
        <is>
          <t>ข้อใดเป็นวิธีแก้ปัญหา Capping ต้นฉบับ: Day 2 ข้อ 19</t>
        </is>
      </c>
      <c r="C232" s="35" t="n"/>
      <c r="D232" s="34" t="inlineStr">
        <is>
          <t>เพิ่มแรงในการตอก</t>
        </is>
      </c>
      <c r="E232" s="34" t="inlineStr">
        <is>
          <t>ลดระยะเวลาผสมกับ filler</t>
        </is>
      </c>
      <c r="F232" s="34" t="inlineStr">
        <is>
          <t>เพิ่มปริมาณ binder</t>
        </is>
      </c>
      <c r="G232" s="34" t="inlineStr">
        <is>
          <t>เพิ่มปริมาณ filler</t>
        </is>
      </c>
      <c r="H232" s="34" t="inlineStr">
        <is>
          <t>เพิ่มสารช่วยแตกตัว</t>
        </is>
      </c>
      <c r="I232" s="35" t="n">
        <v>3</v>
      </c>
      <c r="J232" s="34"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35" t="n"/>
      <c r="L232" s="34" t="inlineStr">
        <is>
          <t>Solid Dosage Forms &amp; Manufacturing</t>
        </is>
      </c>
      <c r="M232" s="35" t="inlineStr">
        <is>
          <t>Product</t>
        </is>
      </c>
      <c r="N232" s="34" t="inlineStr">
        <is>
          <t>ข้อสอบจริง Product ปี 2563 ข้อ 27</t>
        </is>
      </c>
      <c r="O232" s="35" t="inlineStr">
        <is>
          <t>ข้อสอบจริง</t>
        </is>
      </c>
      <c r="P232" s="35" t="inlineStr">
        <is>
          <t>ปี 2563</t>
        </is>
      </c>
    </row>
    <row r="233" ht="409.6" customHeight="1" s="49">
      <c r="A233" s="35" t="n">
        <v>231</v>
      </c>
      <c r="B233" s="34" t="inlineStr">
        <is>
          <t>ข้อใดไม่ใช่ปัญหาเมื่อสารเคลือบฟิล์มมีความหนืดมากเกิน ต้นฉบับ: Day 2 ข้อ 25</t>
        </is>
      </c>
      <c r="C233" s="35" t="n"/>
      <c r="D233" s="34" t="inlineStr">
        <is>
          <t>Picking</t>
        </is>
      </c>
      <c r="E233" s="34" t="inlineStr">
        <is>
          <t>Cracking</t>
        </is>
      </c>
      <c r="F233" s="34" t="inlineStr">
        <is>
          <t>Twinning</t>
        </is>
      </c>
      <c r="G233" s="34" t="inlineStr">
        <is>
          <t>Roughness</t>
        </is>
      </c>
      <c r="H233" s="34" t="inlineStr">
        <is>
          <t>Sticking</t>
        </is>
      </c>
      <c r="I233" s="35" t="n">
        <v>2</v>
      </c>
      <c r="J233" s="34"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35" t="n"/>
      <c r="L233" s="34" t="inlineStr">
        <is>
          <t>Solid Dosage Forms &amp; Manufacturing</t>
        </is>
      </c>
      <c r="M233" s="35" t="inlineStr">
        <is>
          <t>Product</t>
        </is>
      </c>
      <c r="N233" s="34" t="inlineStr">
        <is>
          <t>ข้อสอบจริง Product ปี 2563 ข้อ 30</t>
        </is>
      </c>
      <c r="O233" s="35" t="inlineStr">
        <is>
          <t>ข้อสอบจริง</t>
        </is>
      </c>
      <c r="P233" s="35" t="inlineStr">
        <is>
          <t>ปี 2563</t>
        </is>
      </c>
    </row>
    <row r="234" ht="409.6" customHeight="1" s="49">
      <c r="A234" s="35" t="n">
        <v>232</v>
      </c>
      <c r="B234" s="34" t="inlineStr">
        <is>
          <t>หัวข้อใดพบได้ใน monograph ต้นฉบับ: Day 2 ข้อ 114</t>
        </is>
      </c>
      <c r="C234" s="35" t="n"/>
      <c r="D234" s="34" t="inlineStr">
        <is>
          <t>Hardness</t>
        </is>
      </c>
      <c r="E234" s="34" t="inlineStr">
        <is>
          <t>Loss on drying</t>
        </is>
      </c>
      <c r="F234" s="34" t="inlineStr">
        <is>
          <t>Friability</t>
        </is>
      </c>
      <c r="G234" s="34" t="inlineStr">
        <is>
          <t>Residue on ignition</t>
        </is>
      </c>
      <c r="H234" s="34" t="inlineStr">
        <is>
          <t>Uniformity of dosage unit | คำตอบที่ข้อสอบน่าจะต้องการ: e) Uniformity of dosage units เป็นข้อกำหนดสำคัญเพื่อให้แต่ละหน่วยมีปริมาณตัวยาสม่ำเสมอ</t>
        </is>
      </c>
      <c r="I234" s="35" t="n">
        <v>1</v>
      </c>
      <c r="J234" s="34"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35" t="n"/>
      <c r="L234" s="34" t="inlineStr">
        <is>
          <t>Solid Dosage Forms &amp; Manufacturing</t>
        </is>
      </c>
      <c r="M234" s="35" t="inlineStr">
        <is>
          <t>Product</t>
        </is>
      </c>
      <c r="N234" s="34" t="inlineStr">
        <is>
          <t>ข้อสอบจริง Product ปี 2563 ข้อ 39</t>
        </is>
      </c>
      <c r="O234" s="35" t="inlineStr">
        <is>
          <t>ข้อสอบจริง</t>
        </is>
      </c>
      <c r="P234" s="35" t="inlineStr">
        <is>
          <t>ปี 2563</t>
        </is>
      </c>
    </row>
    <row r="235" ht="409.6" customHeight="1" s="49">
      <c r="A235" s="35" t="n">
        <v>233</v>
      </c>
      <c r="B235" s="34" t="inlineStr">
        <is>
          <t>สารช่วยแตกกระจายตัวในยาเม็ด ต้นฉบับ: Day 2 ข้อ 115</t>
        </is>
      </c>
      <c r="C235" s="35" t="n"/>
      <c r="D235" s="34" t="inlineStr">
        <is>
          <t>anhydrous lactose</t>
        </is>
      </c>
      <c r="E235" s="34" t="inlineStr">
        <is>
          <t>HPC</t>
        </is>
      </c>
      <c r="F235" s="34" t="inlineStr">
        <is>
          <t>Magnesium stearate</t>
        </is>
      </c>
      <c r="G235" s="34" t="inlineStr">
        <is>
          <t>PEG</t>
        </is>
      </c>
      <c r="H235" s="34" t="inlineStr">
        <is>
          <t>croscarmellose sodium</t>
        </is>
      </c>
      <c r="I235" s="35" t="n">
        <v>5</v>
      </c>
      <c r="J235" s="34"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35" t="n"/>
      <c r="L235" s="34" t="inlineStr">
        <is>
          <t>Solid Dosage Forms &amp; Manufacturing</t>
        </is>
      </c>
      <c r="M235" s="35" t="inlineStr">
        <is>
          <t>Product</t>
        </is>
      </c>
      <c r="N235" s="34" t="inlineStr">
        <is>
          <t>ข้อสอบจริง Product ปี 2563 ข้อ 40</t>
        </is>
      </c>
      <c r="O235" s="35" t="inlineStr">
        <is>
          <t>ข้อสอบจริง</t>
        </is>
      </c>
      <c r="P235" s="35" t="inlineStr">
        <is>
          <t>ปี 2563</t>
        </is>
      </c>
    </row>
    <row r="236" ht="409.6" customHeight="1" s="49">
      <c r="A236" s="35" t="n">
        <v>234</v>
      </c>
      <c r="B236" s="34"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35" t="n"/>
      <c r="D236" s="34" t="inlineStr">
        <is>
          <t>HPMC</t>
        </is>
      </c>
      <c r="E236" s="34" t="inlineStr">
        <is>
          <t>PEG 4000</t>
        </is>
      </c>
      <c r="F236" s="34" t="inlineStr">
        <is>
          <t>Ethyl cellulose</t>
        </is>
      </c>
      <c r="G236" s="34" t="inlineStr">
        <is>
          <t>Methyl cellulose</t>
        </is>
      </c>
      <c r="H236" s="34" t="inlineStr">
        <is>
          <t>Sorbitan monostearate |</t>
        </is>
      </c>
      <c r="I236" s="35" t="n">
        <v>1</v>
      </c>
      <c r="J236" s="34"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35" t="n"/>
      <c r="L236" s="34" t="inlineStr">
        <is>
          <t>Solid Dosage Forms &amp; Manufacturing</t>
        </is>
      </c>
      <c r="M236" s="35" t="inlineStr">
        <is>
          <t>Product</t>
        </is>
      </c>
      <c r="N236" s="34" t="inlineStr">
        <is>
          <t>ข้อสอบจริง Product ปี 2562 ข้อ 2</t>
        </is>
      </c>
      <c r="O236" s="35" t="inlineStr">
        <is>
          <t>ข้อสอบจริง</t>
        </is>
      </c>
      <c r="P236" s="35" t="inlineStr">
        <is>
          <t>ปี 2562</t>
        </is>
      </c>
    </row>
    <row r="237" ht="409.6" customHeight="1" s="49">
      <c r="A237" s="35" t="n">
        <v>235</v>
      </c>
      <c r="B237" s="34"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35" t="n"/>
      <c r="D237" s="34" t="inlineStr">
        <is>
          <t>1:10</t>
        </is>
      </c>
      <c r="E237" s="34" t="inlineStr">
        <is>
          <t>1:100</t>
        </is>
      </c>
      <c r="F237" s="34" t="inlineStr">
        <is>
          <t>10:1</t>
        </is>
      </c>
      <c r="G237" s="34" t="inlineStr">
        <is>
          <t>100:1</t>
        </is>
      </c>
      <c r="H237" s="34" t="inlineStr">
        <is>
          <t>1000:1 |</t>
        </is>
      </c>
      <c r="I237" s="35" t="n">
        <v>1</v>
      </c>
      <c r="J237" s="34"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35" t="n"/>
      <c r="L237" s="34" t="inlineStr">
        <is>
          <t>Solid Dosage Forms &amp; Manufacturing</t>
        </is>
      </c>
      <c r="M237" s="35" t="inlineStr">
        <is>
          <t>Product</t>
        </is>
      </c>
      <c r="N237" s="34" t="inlineStr">
        <is>
          <t>ข้อสอบจริง Product ปี 2562 ข้อ 2</t>
        </is>
      </c>
      <c r="O237" s="35" t="inlineStr">
        <is>
          <t>ข้อสอบจริง</t>
        </is>
      </c>
      <c r="P237" s="35" t="inlineStr">
        <is>
          <t>ปี 2562</t>
        </is>
      </c>
    </row>
    <row r="238" ht="409.6" customHeight="1" s="49">
      <c r="A238" s="35" t="n">
        <v>236</v>
      </c>
      <c r="B238" s="34" t="inlineStr">
        <is>
          <t>จากข้อ 83 soy bean oil มีน้าที่อะไรในตำรับ</t>
        </is>
      </c>
      <c r="C238" s="35" t="n"/>
      <c r="D238" s="34" t="inlineStr">
        <is>
          <t>Filler</t>
        </is>
      </c>
      <c r="E238" s="34" t="inlineStr">
        <is>
          <t>Plasticizer</t>
        </is>
      </c>
      <c r="F238" s="34" t="inlineStr">
        <is>
          <t>Stabilizer</t>
        </is>
      </c>
      <c r="G238" s="34" t="inlineStr">
        <is>
          <t>Stiffening</t>
        </is>
      </c>
      <c r="H238" s="34" t="inlineStr">
        <is>
          <t>Film former</t>
        </is>
      </c>
      <c r="I238" s="35" t="n">
        <v>1</v>
      </c>
      <c r="J238" s="34"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35" t="n"/>
      <c r="L238" s="34" t="inlineStr">
        <is>
          <t>Solid Dosage Forms &amp; Manufacturing</t>
        </is>
      </c>
      <c r="M238" s="35" t="inlineStr">
        <is>
          <t>Product</t>
        </is>
      </c>
      <c r="N238" s="34" t="inlineStr">
        <is>
          <t>ข้อสอบจริง Product ปี 2561 ข้อ 17</t>
        </is>
      </c>
      <c r="O238" s="35" t="inlineStr">
        <is>
          <t>ข้อสอบจริง</t>
        </is>
      </c>
      <c r="P238" s="35" t="inlineStr">
        <is>
          <t>ปี 2561</t>
        </is>
      </c>
    </row>
    <row r="239" ht="409.6" customHeight="1" s="49">
      <c r="A239" s="35" t="n">
        <v>237</v>
      </c>
      <c r="B239" s="34" t="inlineStr">
        <is>
          <t>สารใดทำหน้าที่เป็นตัวควบคุมการปลดปล่อยแบบ enteric coated</t>
        </is>
      </c>
      <c r="C239" s="35" t="n"/>
      <c r="D239" s="34" t="inlineStr">
        <is>
          <t>HPMC</t>
        </is>
      </c>
      <c r="E239" s="34" t="inlineStr">
        <is>
          <t>HPC</t>
        </is>
      </c>
      <c r="F239" s="34" t="inlineStr">
        <is>
          <t>HEC</t>
        </is>
      </c>
      <c r="G239" s="34" t="inlineStr">
        <is>
          <t>PEG</t>
        </is>
      </c>
      <c r="H239" s="34" t="inlineStr">
        <is>
          <t>Methacrylic acid</t>
        </is>
      </c>
      <c r="I239" s="35" t="n">
        <v>1</v>
      </c>
      <c r="J239" s="34"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35" t="n"/>
      <c r="L239" s="34" t="inlineStr">
        <is>
          <t>Solid Dosage Forms &amp; Manufacturing</t>
        </is>
      </c>
      <c r="M239" s="35" t="inlineStr">
        <is>
          <t>Product</t>
        </is>
      </c>
      <c r="N239" s="34" t="inlineStr">
        <is>
          <t>ข้อสอบจริง Product ปี 2561 ข้อ 25</t>
        </is>
      </c>
      <c r="O239" s="35" t="inlineStr">
        <is>
          <t>ข้อสอบจริง</t>
        </is>
      </c>
      <c r="P239" s="35" t="inlineStr">
        <is>
          <t>ปี 2561</t>
        </is>
      </c>
    </row>
    <row r="240" ht="409.6" customHeight="1" s="49">
      <c r="A240" s="35" t="n">
        <v>238</v>
      </c>
      <c r="B240" s="34" t="inlineStr">
        <is>
          <t>จากรูปเมื่อผ่า omeprazole pellet ดังรูปส่วนที่ 1 2 และ 3 น่าจะเป็นส่วนใดตามลำดับ [แนบรูป: ข้อสอบ Product ปี 2561 รหัสรูปภาพ image106]</t>
        </is>
      </c>
      <c r="C240" s="35" t="inlineStr">
        <is>
          <t>[แนบรูป: ข้อสอบ Product ปี 2561 รหัสรูปภาพ image106]</t>
        </is>
      </c>
      <c r="D240" s="34" t="inlineStr">
        <is>
          <t>Omeprazole/Methacrylic acid/HPMC</t>
        </is>
      </c>
      <c r="E240" s="34" t="inlineStr">
        <is>
          <t>HPMC/Omeprazole/Methacrylic acid</t>
        </is>
      </c>
      <c r="F240" s="34" t="inlineStr">
        <is>
          <t>Methacrylic acid/HPMC/Omeprazole</t>
        </is>
      </c>
      <c r="G240" s="34" t="inlineStr">
        <is>
          <t>Omeprazole/HPMC/Methacrylic acid</t>
        </is>
      </c>
      <c r="H240" s="34" t="inlineStr">
        <is>
          <t>HPMC/Omeprazole/Methacrylic acid</t>
        </is>
      </c>
      <c r="I240" s="35" t="n">
        <v>1</v>
      </c>
      <c r="J240" s="34"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35" t="n"/>
      <c r="L240" s="34" t="inlineStr">
        <is>
          <t>Solid Dosage Forms &amp; Manufacturing</t>
        </is>
      </c>
      <c r="M240" s="35" t="inlineStr">
        <is>
          <t>Product</t>
        </is>
      </c>
      <c r="N240" s="34" t="inlineStr">
        <is>
          <t>ข้อสอบจริง Product ปี 2561 ข้อ 26</t>
        </is>
      </c>
      <c r="O240" s="35" t="inlineStr">
        <is>
          <t>ข้อสอบจริง</t>
        </is>
      </c>
      <c r="P240" s="35" t="inlineStr">
        <is>
          <t>ปี 2561</t>
        </is>
      </c>
    </row>
    <row r="241" ht="409.6" customHeight="1" s="49">
      <c r="A241" s="35" t="n">
        <v>239</v>
      </c>
      <c r="B241" s="34" t="inlineStr">
        <is>
          <t>Donepezil 5 mg คุณสมบัติไหลดี เกิด hydrolysis in alkaline and neutral solution ได้ degradable products ควรเตรียมยาด้วยวิธีอะไร</t>
        </is>
      </c>
      <c r="C241" s="35" t="n"/>
      <c r="D241" s="34" t="inlineStr">
        <is>
          <t>Dry granulation</t>
        </is>
      </c>
      <c r="E241" s="34" t="inlineStr">
        <is>
          <t>Direct compression</t>
        </is>
      </c>
      <c r="F241" s="34" t="inlineStr">
        <is>
          <t>Wet granulation ใช้ starch paste binder</t>
        </is>
      </c>
      <c r="G241" s="34" t="inlineStr">
        <is>
          <t>Wet or dry granulation with starch paste binder</t>
        </is>
      </c>
      <c r="H241" s="34" t="inlineStr">
        <is>
          <t>Direct compression or dry granulation with starch binder</t>
        </is>
      </c>
      <c r="I241" s="35" t="n">
        <v>1</v>
      </c>
      <c r="J241" s="34"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35" t="n"/>
      <c r="L241" s="34" t="inlineStr">
        <is>
          <t>Solid Dosage Forms &amp; Manufacturing</t>
        </is>
      </c>
      <c r="M241" s="35" t="inlineStr">
        <is>
          <t>Product</t>
        </is>
      </c>
      <c r="N241" s="34" t="inlineStr">
        <is>
          <t>ข้อสอบจริง Product ปี 2561 ข้อ 30</t>
        </is>
      </c>
      <c r="O241" s="35" t="inlineStr">
        <is>
          <t>ข้อสอบจริง</t>
        </is>
      </c>
      <c r="P241" s="35" t="inlineStr">
        <is>
          <t>ปี 2561</t>
        </is>
      </c>
    </row>
    <row r="242" ht="409.6" customHeight="1" s="49">
      <c r="A242" s="35" t="n">
        <v>240</v>
      </c>
      <c r="B242" s="34" t="inlineStr">
        <is>
          <t>ยา B มีคุณสมบัติละลายน้ำไม่ดี หากต้องการเตรียมเป็นยา capsule ควรเลือก diluent แบบใด</t>
        </is>
      </c>
      <c r="C242" s="35" t="n"/>
      <c r="D242" s="34" t="inlineStr">
        <is>
          <t>Starch</t>
        </is>
      </c>
      <c r="E242" s="34" t="inlineStr">
        <is>
          <t>Lactose</t>
        </is>
      </c>
      <c r="F242" s="34" t="inlineStr">
        <is>
          <t>Calcium sulphate</t>
        </is>
      </c>
      <c r="G242" s="34" t="inlineStr">
        <is>
          <t>Microcrystalline cellulose</t>
        </is>
      </c>
      <c r="H242" s="34" t="inlineStr">
        <is>
          <t>Dibasic calcium phosphate</t>
        </is>
      </c>
      <c r="I242" s="35" t="n">
        <v>1</v>
      </c>
      <c r="J242" s="34"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35" t="n"/>
      <c r="L242" s="34" t="inlineStr">
        <is>
          <t>Solid Dosage Forms &amp; Manufacturing</t>
        </is>
      </c>
      <c r="M242" s="35" t="inlineStr">
        <is>
          <t>Product</t>
        </is>
      </c>
      <c r="N242" s="34" t="inlineStr">
        <is>
          <t>ข้อสอบจริง Product ปี 2561 ข้อ 34</t>
        </is>
      </c>
      <c r="O242" s="35" t="inlineStr">
        <is>
          <t>ข้อสอบจริง</t>
        </is>
      </c>
      <c r="P242" s="35" t="inlineStr">
        <is>
          <t>ปี 2561</t>
        </is>
      </c>
    </row>
    <row r="243" ht="409.6" customHeight="1" s="49">
      <c r="A243" s="35" t="n">
        <v>241</v>
      </c>
      <c r="B243" s="34" t="inlineStr">
        <is>
          <t>จากข้อ 117 สารในข้อใดเป็นสารช่วยแตกตัวในตำรับ</t>
        </is>
      </c>
      <c r="C243" s="35" t="n"/>
      <c r="D243" s="34" t="inlineStr">
        <is>
          <t>SLS</t>
        </is>
      </c>
      <c r="E243" s="34" t="inlineStr">
        <is>
          <t>Starch</t>
        </is>
      </c>
      <c r="F243" s="34" t="inlineStr">
        <is>
          <t>Lactose</t>
        </is>
      </c>
      <c r="G243" s="34" t="inlineStr">
        <is>
          <t>Magnesium stearate</t>
        </is>
      </c>
      <c r="H243" s="34" t="inlineStr">
        <is>
          <t>Colloidal silicon dioxide</t>
        </is>
      </c>
      <c r="I243" s="35" t="n">
        <v>1</v>
      </c>
      <c r="J243" s="34"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35" t="n"/>
      <c r="L243" s="34" t="inlineStr">
        <is>
          <t>Solid Dosage Forms &amp; Manufacturing</t>
        </is>
      </c>
      <c r="M243" s="35" t="inlineStr">
        <is>
          <t>Product</t>
        </is>
      </c>
      <c r="N243" s="34" t="inlineStr">
        <is>
          <t>ข้อสอบจริง Product ปี 2561 ข้อ 36</t>
        </is>
      </c>
      <c r="O243" s="35" t="inlineStr">
        <is>
          <t>ข้อสอบจริง</t>
        </is>
      </c>
      <c r="P243" s="35" t="inlineStr">
        <is>
          <t>ปี 2561</t>
        </is>
      </c>
    </row>
    <row r="244" ht="409.6" customHeight="1" s="49">
      <c r="A244" s="35" t="n">
        <v>242</v>
      </c>
      <c r="B244" s="34" t="inlineStr">
        <is>
          <t>Sodium starch glycolate ทำหน้าที่อะไรในตำรับ</t>
        </is>
      </c>
      <c r="C244" s="35" t="n"/>
      <c r="D244" s="34" t="inlineStr">
        <is>
          <t>Binder</t>
        </is>
      </c>
      <c r="E244" s="34" t="inlineStr">
        <is>
          <t>Diluent</t>
        </is>
      </c>
      <c r="F244" s="34" t="inlineStr">
        <is>
          <t>Glidant</t>
        </is>
      </c>
      <c r="G244" s="34" t="inlineStr">
        <is>
          <t>Lubricant</t>
        </is>
      </c>
      <c r="H244" s="34" t="inlineStr">
        <is>
          <t>Disintegrating</t>
        </is>
      </c>
      <c r="I244" s="35" t="n">
        <v>1</v>
      </c>
      <c r="J244" s="34"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35" t="n"/>
      <c r="L244" s="34" t="inlineStr">
        <is>
          <t>Solid Dosage Forms &amp; Manufacturing</t>
        </is>
      </c>
      <c r="M244" s="35" t="inlineStr">
        <is>
          <t>Product</t>
        </is>
      </c>
      <c r="N244" s="34" t="inlineStr">
        <is>
          <t>ข้อสอบจริง Product ปี 2561 ข้อ 46</t>
        </is>
      </c>
      <c r="O244" s="35" t="inlineStr">
        <is>
          <t>ข้อสอบจริง</t>
        </is>
      </c>
      <c r="P244" s="35" t="inlineStr">
        <is>
          <t>ปี 2561</t>
        </is>
      </c>
    </row>
    <row r="245" ht="409.6" customHeight="1" s="49">
      <c r="A245" s="35" t="n">
        <v>243</v>
      </c>
      <c r="B245" s="34" t="inlineStr">
        <is>
          <t>PEG 4000 ในสูตรตำรับยาเม็ดเคลือบฟิล์มทำหน้าที่อะไร</t>
        </is>
      </c>
      <c r="C245" s="35" t="n"/>
      <c r="D245" s="34" t="inlineStr">
        <is>
          <t>Plasticizer</t>
        </is>
      </c>
      <c r="E245" s="34" t="inlineStr">
        <is>
          <t>Cosolvent</t>
        </is>
      </c>
      <c r="F245" s="34" t="inlineStr">
        <is>
          <t>Opacifiying agent</t>
        </is>
      </c>
      <c r="G245" s="34" t="inlineStr">
        <is>
          <t>Emulsifying agent</t>
        </is>
      </c>
      <c r="H245" s="34" t="inlineStr">
        <is>
          <t>Film coating agent</t>
        </is>
      </c>
      <c r="I245" s="35" t="n">
        <v>1</v>
      </c>
      <c r="J245" s="34"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35" t="n"/>
      <c r="L245" s="34" t="inlineStr">
        <is>
          <t>Solid Dosage Forms &amp; Manufacturing</t>
        </is>
      </c>
      <c r="M245" s="35" t="inlineStr">
        <is>
          <t>Product</t>
        </is>
      </c>
      <c r="N245" s="34" t="inlineStr">
        <is>
          <t>ข้อสอบจริง Product ปี 2561 ข้อ 49</t>
        </is>
      </c>
      <c r="O245" s="35" t="inlineStr">
        <is>
          <t>ข้อสอบจริง</t>
        </is>
      </c>
      <c r="P245" s="35" t="inlineStr">
        <is>
          <t>ปี 2561</t>
        </is>
      </c>
    </row>
    <row r="246" ht="409.6" customHeight="1" s="49">
      <c r="A246" s="35" t="n">
        <v>244</v>
      </c>
      <c r="B246" s="34" t="inlineStr">
        <is>
          <t>สารใดไม่จำเป็นต้องมีในตำรับ soft capsule</t>
        </is>
      </c>
      <c r="C246" s="35" t="n"/>
      <c r="D246" s="34" t="inlineStr">
        <is>
          <t>Glidant</t>
        </is>
      </c>
      <c r="E246" s="34" t="inlineStr">
        <is>
          <t>Opacifier</t>
        </is>
      </c>
      <c r="F246" s="34" t="inlineStr">
        <is>
          <t>Plasticizer</t>
        </is>
      </c>
      <c r="G246" s="34" t="inlineStr">
        <is>
          <t>Preservative</t>
        </is>
      </c>
      <c r="H246" s="34" t="inlineStr">
        <is>
          <t>Wetting agent</t>
        </is>
      </c>
      <c r="I246" s="35" t="n">
        <v>1</v>
      </c>
      <c r="J246" s="34"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35" t="n"/>
      <c r="L246" s="34" t="inlineStr">
        <is>
          <t>Solid Dosage Forms &amp; Manufacturing</t>
        </is>
      </c>
      <c r="M246" s="35" t="inlineStr">
        <is>
          <t>Product</t>
        </is>
      </c>
      <c r="N246" s="34" t="inlineStr">
        <is>
          <t>ข้อสอบจริง Product ปี 2561 ข้อ 54</t>
        </is>
      </c>
      <c r="O246" s="35" t="inlineStr">
        <is>
          <t>ข้อสอบจริง</t>
        </is>
      </c>
      <c r="P246" s="35" t="inlineStr">
        <is>
          <t>ปี 2561</t>
        </is>
      </c>
    </row>
    <row r="247" ht="409.6" customHeight="1" s="49">
      <c r="A247" s="35" t="n">
        <v>245</v>
      </c>
      <c r="B247" s="34" t="inlineStr">
        <is>
          <t>หากต้องการเตรียม dry powder inhaler และต้องการให้ผงยาไหลได้ดีควรใช้สารช่วยตัวใด</t>
        </is>
      </c>
      <c r="C247" s="35" t="n"/>
      <c r="D247" s="34" t="inlineStr">
        <is>
          <t>Lactose</t>
        </is>
      </c>
      <c r="E247" s="34" t="inlineStr">
        <is>
          <t>PVP K30</t>
        </is>
      </c>
      <c r="F247" s="34" t="inlineStr">
        <is>
          <t>PEG 6000</t>
        </is>
      </c>
      <c r="G247" s="34" t="inlineStr">
        <is>
          <t>Calcium carbonate</t>
        </is>
      </c>
      <c r="H247" s="34" t="inlineStr">
        <is>
          <t>Magnesium stearate</t>
        </is>
      </c>
      <c r="I247" s="35" t="n">
        <v>1</v>
      </c>
      <c r="J247" s="34"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35" t="n"/>
      <c r="L247" s="34" t="inlineStr">
        <is>
          <t>Solid Dosage Forms &amp; Manufacturing</t>
        </is>
      </c>
      <c r="M247" s="35" t="inlineStr">
        <is>
          <t>Product</t>
        </is>
      </c>
      <c r="N247" s="34" t="inlineStr">
        <is>
          <t>ข้อสอบจริง Product ปี 2561 ข้อ 76</t>
        </is>
      </c>
      <c r="O247" s="35" t="inlineStr">
        <is>
          <t>ข้อสอบจริง</t>
        </is>
      </c>
      <c r="P247" s="35" t="inlineStr">
        <is>
          <t>ปี 2561</t>
        </is>
      </c>
    </row>
    <row r="248" ht="409.6" customHeight="1" s="49">
      <c r="A248" s="35" t="n">
        <v>246</v>
      </c>
      <c r="B248" s="34"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35" t="n"/>
      <c r="D248" s="34" t="inlineStr">
        <is>
          <t>Citric acid</t>
        </is>
      </c>
      <c r="E248" s="34" t="inlineStr">
        <is>
          <t>Tartaric acid</t>
        </is>
      </c>
      <c r="F248" s="34" t="inlineStr">
        <is>
          <t>Sodium carbonate</t>
        </is>
      </c>
      <c r="G248" s="34" t="inlineStr">
        <is>
          <t>Calcium carbonate</t>
        </is>
      </c>
      <c r="H248" s="34" t="inlineStr">
        <is>
          <t>Sodium bicarbonate</t>
        </is>
      </c>
      <c r="I248" s="35" t="n">
        <v>1</v>
      </c>
      <c r="J248" s="34"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35" t="n"/>
      <c r="L248" s="34" t="inlineStr">
        <is>
          <t>Solid Dosage Forms &amp; Manufacturing</t>
        </is>
      </c>
      <c r="M248" s="35" t="inlineStr">
        <is>
          <t>Product</t>
        </is>
      </c>
      <c r="N248" s="34" t="inlineStr">
        <is>
          <t>ข้อสอบจริง Product ปี 2561 ข้อ 79</t>
        </is>
      </c>
      <c r="O248" s="35" t="inlineStr">
        <is>
          <t>ข้อสอบจริง</t>
        </is>
      </c>
      <c r="P248" s="35" t="inlineStr">
        <is>
          <t>ปี 2561</t>
        </is>
      </c>
    </row>
    <row r="249" ht="409.6" customHeight="1" s="49">
      <c r="A249" s="35" t="n">
        <v>247</v>
      </c>
      <c r="B249" s="34" t="inlineStr">
        <is>
          <t>จากโครงสร้างของ folic acid ในการพัฒนาสูตรตำรับ folic acid 0.5 mg tablet ปัจจัยในข้อใดควรคำนึงถึงน้อยที่สุด</t>
        </is>
      </c>
      <c r="C249" s="35" t="n"/>
      <c r="D249" s="34" t="inlineStr">
        <is>
          <t>ความทนต่อแสง</t>
        </is>
      </c>
      <c r="E249" s="34" t="inlineStr">
        <is>
          <t>ความคงตัวทางเคมีเรื่อง pH</t>
        </is>
      </c>
      <c r="F249" s="34" t="inlineStr">
        <is>
          <t>ความสามารถในการตอกอัดของยา</t>
        </is>
      </c>
      <c r="G249" s="34" t="inlineStr">
        <is>
          <t>ความคงตัวทางเคมี เรื่องการเกิด reduction</t>
        </is>
      </c>
      <c r="H249" s="34" t="inlineStr">
        <is>
          <t>ความคงตัวทางเคมี เรื่องการเกิด oxidation</t>
        </is>
      </c>
      <c r="I249" s="35" t="n">
        <v>1</v>
      </c>
      <c r="J249" s="34"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35" t="n"/>
      <c r="L249" s="34" t="inlineStr">
        <is>
          <t>Solid Dosage Forms &amp; Manufacturing</t>
        </is>
      </c>
      <c r="M249" s="35" t="inlineStr">
        <is>
          <t>Product</t>
        </is>
      </c>
      <c r="N249" s="34" t="inlineStr">
        <is>
          <t>ข้อสอบจริง Product ปี 2561 ข้อ 85</t>
        </is>
      </c>
      <c r="O249" s="35" t="inlineStr">
        <is>
          <t>ข้อสอบจริง</t>
        </is>
      </c>
      <c r="P249" s="35" t="inlineStr">
        <is>
          <t>ปี 2561</t>
        </is>
      </c>
    </row>
    <row r="250" ht="409.6" customHeight="1" s="49">
      <c r="A250" s="35" t="n">
        <v>248</v>
      </c>
      <c r="B250" s="34" t="inlineStr">
        <is>
          <t>ส่วนประกอบของ folic acid 0.5 mg/tab ประกอบด้วยสารช่วย colloidal silica, maize starch, Magnesium stearate, spray dry lactose ควรใช้วิธีใดในการผลิต</t>
        </is>
      </c>
      <c r="C250" s="35" t="n"/>
      <c r="D250" s="34" t="inlineStr">
        <is>
          <t>Slug</t>
        </is>
      </c>
      <c r="E250" s="34" t="inlineStr">
        <is>
          <t>Wet granulation</t>
        </is>
      </c>
      <c r="F250" s="34" t="inlineStr">
        <is>
          <t>Dry granulation</t>
        </is>
      </c>
      <c r="G250" s="34" t="inlineStr">
        <is>
          <t>Direct compression</t>
        </is>
      </c>
      <c r="H250" s="34" t="inlineStr">
        <is>
          <t>Non-aqueous wet granulation</t>
        </is>
      </c>
      <c r="I250" s="35" t="n">
        <v>1</v>
      </c>
      <c r="J250" s="34"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35" t="n"/>
      <c r="L250" s="34" t="inlineStr">
        <is>
          <t>Solid Dosage Forms &amp; Manufacturing</t>
        </is>
      </c>
      <c r="M250" s="35" t="inlineStr">
        <is>
          <t>Product</t>
        </is>
      </c>
      <c r="N250" s="34" t="inlineStr">
        <is>
          <t>ข้อสอบจริง Product ปี 2561 ข้อ 86</t>
        </is>
      </c>
      <c r="O250" s="35" t="inlineStr">
        <is>
          <t>ข้อสอบจริง</t>
        </is>
      </c>
      <c r="P250" s="35" t="inlineStr">
        <is>
          <t>ปี 2561</t>
        </is>
      </c>
    </row>
    <row r="251" ht="409.6" customHeight="1" s="49">
      <c r="A251" s="35" t="n">
        <v>249</v>
      </c>
      <c r="B251" s="34" t="inlineStr">
        <is>
          <t>ข้อใดจับชื่อคู่สารกับหน้าที่สารในตำรับผิด</t>
        </is>
      </c>
      <c r="C251" s="35" t="n"/>
      <c r="D251" s="34" t="inlineStr">
        <is>
          <t>Tricitrate เป็น plasticizer</t>
        </is>
      </c>
      <c r="E251" s="34" t="inlineStr">
        <is>
          <t>Crospovidone เป็น stabilizer</t>
        </is>
      </c>
      <c r="F251" s="34" t="inlineStr">
        <is>
          <t>Polysorbate เป็น wetting agent</t>
        </is>
      </c>
      <c r="G251" s="34" t="inlineStr">
        <is>
          <t>Sugar sphere เป็น wetting agent</t>
        </is>
      </c>
      <c r="H251" s="34" t="inlineStr">
        <is>
          <t>Copolymer enteric coated เป็น copolymer</t>
        </is>
      </c>
      <c r="I251" s="35" t="n">
        <v>1</v>
      </c>
      <c r="J251" s="34"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35" t="n"/>
      <c r="L251" s="34" t="inlineStr">
        <is>
          <t>Solid Dosage Forms &amp; Manufacturing</t>
        </is>
      </c>
      <c r="M251" s="35" t="inlineStr">
        <is>
          <t>Product</t>
        </is>
      </c>
      <c r="N251" s="34" t="inlineStr">
        <is>
          <t>ข้อสอบจริง Product ปี 2561 ข้อ 92</t>
        </is>
      </c>
      <c r="O251" s="35" t="inlineStr">
        <is>
          <t>ข้อสอบจริง</t>
        </is>
      </c>
      <c r="P251" s="35" t="inlineStr">
        <is>
          <t>ปี 2561</t>
        </is>
      </c>
    </row>
    <row r="252" ht="409.6" customHeight="1" s="49">
      <c r="A252" s="35" t="n">
        <v>250</v>
      </c>
      <c r="B252" s="34" t="inlineStr">
        <is>
          <t>ยา paracetamol มีปริมาณตัวยาสำคัญในหนึ่งเม็ดมาก โดยทั่วไปแล้วควรใช้วิธีใดในการผลิตยาเม็ด</t>
        </is>
      </c>
      <c r="C252" s="35" t="n"/>
      <c r="D252" s="34" t="inlineStr">
        <is>
          <t>Slugging</t>
        </is>
      </c>
      <c r="E252" s="34" t="inlineStr">
        <is>
          <t>Dry granulation</t>
        </is>
      </c>
      <c r="F252" s="34" t="inlineStr">
        <is>
          <t>Wet granulation</t>
        </is>
      </c>
      <c r="G252" s="34" t="inlineStr">
        <is>
          <t>Direct granulation</t>
        </is>
      </c>
      <c r="H252" s="34" t="inlineStr">
        <is>
          <t>Direct compression</t>
        </is>
      </c>
      <c r="I252" s="35" t="n">
        <v>1</v>
      </c>
      <c r="J252" s="34"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35" t="n"/>
      <c r="L252" s="34" t="inlineStr">
        <is>
          <t>Solid Dosage Forms &amp; Manufacturing</t>
        </is>
      </c>
      <c r="M252" s="35" t="inlineStr">
        <is>
          <t>Product</t>
        </is>
      </c>
      <c r="N252" s="34" t="inlineStr">
        <is>
          <t>ข้อสอบจริง Product ปี 2561 ข้อ 93</t>
        </is>
      </c>
      <c r="O252" s="35" t="inlineStr">
        <is>
          <t>ข้อสอบจริง</t>
        </is>
      </c>
      <c r="P252" s="35" t="inlineStr">
        <is>
          <t>ปี 2561</t>
        </is>
      </c>
    </row>
    <row r="253" ht="409.6" customHeight="1" s="49">
      <c r="A253" s="35" t="n">
        <v>251</v>
      </c>
      <c r="B253" s="34" t="inlineStr">
        <is>
          <t>ระบบนำส่งยาในภาพเป็นระบบนำส่งยาในรูปแบบใด [แนบรูป: ข้อสอบ Product ปี 2561 รหัสรูปภาพ image113]</t>
        </is>
      </c>
      <c r="C253" s="35" t="inlineStr">
        <is>
          <t>[แนบรูป: ข้อสอบ Product ปี 2561 รหัสรูปภาพ image113]</t>
        </is>
      </c>
      <c r="D253" s="34" t="inlineStr">
        <is>
          <t>Micelle</t>
        </is>
      </c>
      <c r="E253" s="34" t="inlineStr">
        <is>
          <t>Liposome</t>
        </is>
      </c>
      <c r="F253" s="34" t="inlineStr">
        <is>
          <t>Dendrimer</t>
        </is>
      </c>
      <c r="G253" s="34" t="inlineStr">
        <is>
          <t>Nanosphere</t>
        </is>
      </c>
      <c r="H253" s="34" t="inlineStr">
        <is>
          <t>Nanocapsule</t>
        </is>
      </c>
      <c r="I253" s="35" t="n">
        <v>1</v>
      </c>
      <c r="J253" s="34"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35" t="n"/>
      <c r="L253" s="34" t="inlineStr">
        <is>
          <t>Solid Dosage Forms &amp; Manufacturing</t>
        </is>
      </c>
      <c r="M253" s="35" t="inlineStr">
        <is>
          <t>Product</t>
        </is>
      </c>
      <c r="N253" s="34" t="inlineStr">
        <is>
          <t>ข้อสอบจริง Product ปี 2561 ข้อ 96</t>
        </is>
      </c>
      <c r="O253" s="35" t="inlineStr">
        <is>
          <t>ข้อสอบจริง</t>
        </is>
      </c>
      <c r="P253" s="35" t="inlineStr">
        <is>
          <t>ปี 2561</t>
        </is>
      </c>
    </row>
    <row r="254" ht="409.6" customHeight="1" s="49">
      <c r="A254" s="35" t="n">
        <v>252</v>
      </c>
      <c r="B254" s="34"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35" t="inlineStr">
        <is>
          <t>[แนบรูป: ข้อสอบ Product ปี 2561 รหัสรูปภาพ image114]</t>
        </is>
      </c>
      <c r="D254" s="34" t="inlineStr">
        <is>
          <t>EC</t>
        </is>
      </c>
      <c r="E254" s="34" t="inlineStr">
        <is>
          <t>MC</t>
        </is>
      </c>
      <c r="F254" s="34" t="inlineStr">
        <is>
          <t>Lactose</t>
        </is>
      </c>
      <c r="G254" s="34" t="inlineStr">
        <is>
          <t>Magnesium stearate</t>
        </is>
      </c>
      <c r="H254" s="34" t="inlineStr">
        <is>
          <t>Sodium starch glycolate</t>
        </is>
      </c>
      <c r="I254" s="35" t="n">
        <v>1</v>
      </c>
      <c r="J254" s="34"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35" t="n"/>
      <c r="L254" s="34" t="inlineStr">
        <is>
          <t>Solid Dosage Forms &amp; Manufacturing</t>
        </is>
      </c>
      <c r="M254" s="35" t="inlineStr">
        <is>
          <t>Product</t>
        </is>
      </c>
      <c r="N254" s="34" t="inlineStr">
        <is>
          <t>ข้อสอบจริง Product ปี 2561 ข้อ 102</t>
        </is>
      </c>
      <c r="O254" s="35" t="inlineStr">
        <is>
          <t>ข้อสอบจริง</t>
        </is>
      </c>
      <c r="P254" s="35" t="inlineStr">
        <is>
          <t>ปี 2561</t>
        </is>
      </c>
    </row>
    <row r="255" ht="409.6" customHeight="1" s="49">
      <c r="A255" s="35" t="n">
        <v>253</v>
      </c>
      <c r="B255" s="34" t="inlineStr">
        <is>
          <t>สารใดเป็นสารช่วยแตกตัว</t>
        </is>
      </c>
      <c r="C255" s="35" t="n"/>
      <c r="D255" s="34" t="inlineStr">
        <is>
          <t>PVA</t>
        </is>
      </c>
      <c r="E255" s="34" t="inlineStr">
        <is>
          <t>Hypomellose</t>
        </is>
      </c>
      <c r="F255" s="34" t="inlineStr">
        <is>
          <t>Magnesium stearate</t>
        </is>
      </c>
      <c r="G255" s="34" t="inlineStr">
        <is>
          <t>Sodium starch glycolate</t>
        </is>
      </c>
      <c r="H255" s="34" t="inlineStr">
        <is>
          <t>Cellulose silicone dioxide</t>
        </is>
      </c>
      <c r="I255" s="35" t="n">
        <v>1</v>
      </c>
      <c r="J255" s="34"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35" t="n"/>
      <c r="L255" s="34" t="inlineStr">
        <is>
          <t>Solid Dosage Forms &amp; Manufacturing</t>
        </is>
      </c>
      <c r="M255" s="35" t="inlineStr">
        <is>
          <t>Product</t>
        </is>
      </c>
      <c r="N255" s="34" t="inlineStr">
        <is>
          <t>ข้อสอบจริง Product ปี 2561 ข้อ 108</t>
        </is>
      </c>
      <c r="O255" s="35" t="inlineStr">
        <is>
          <t>ข้อสอบจริง</t>
        </is>
      </c>
      <c r="P255" s="35" t="inlineStr">
        <is>
          <t>ปี 2561</t>
        </is>
      </c>
    </row>
    <row r="256" ht="409.6" customHeight="1" s="49">
      <c r="A256" s="35" t="n">
        <v>254</v>
      </c>
      <c r="B256" s="34" t="inlineStr">
        <is>
          <t>สารใดที่ช่วยให้ยา antihistamine tablet แตกตัวอย่างรวดเร็ว</t>
        </is>
      </c>
      <c r="C256" s="35" t="n"/>
      <c r="D256" s="34" t="inlineStr">
        <is>
          <t>PVP K90</t>
        </is>
      </c>
      <c r="E256" s="34" t="inlineStr">
        <is>
          <t>Fumed silica</t>
        </is>
      </c>
      <c r="F256" s="34" t="inlineStr">
        <is>
          <t>Crosspovidone</t>
        </is>
      </c>
      <c r="G256" s="34" t="inlineStr">
        <is>
          <t>Magnesium stearate</t>
        </is>
      </c>
      <c r="H256" s="34" t="inlineStr">
        <is>
          <t>Sodium monohydrate</t>
        </is>
      </c>
      <c r="I256" s="35" t="n">
        <v>1</v>
      </c>
      <c r="J256" s="34"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35" t="n"/>
      <c r="L256" s="34" t="inlineStr">
        <is>
          <t>Solid Dosage Forms &amp; Manufacturing</t>
        </is>
      </c>
      <c r="M256" s="35" t="inlineStr">
        <is>
          <t>Product</t>
        </is>
      </c>
      <c r="N256" s="34" t="inlineStr">
        <is>
          <t>ข้อสอบจริง Product ปี 2561 ข้อ 110</t>
        </is>
      </c>
      <c r="O256" s="35" t="inlineStr">
        <is>
          <t>ข้อสอบจริง</t>
        </is>
      </c>
      <c r="P256" s="35" t="inlineStr">
        <is>
          <t>ปี 2561</t>
        </is>
      </c>
    </row>
    <row r="257" ht="409.6" customHeight="1" s="49">
      <c r="A257" s="35" t="n">
        <v>255</v>
      </c>
      <c r="B257" s="34" t="inlineStr">
        <is>
          <t>สารใดเป็นสารช่วยไหลที่เหมาะสมของยา antihistamine tablet</t>
        </is>
      </c>
      <c r="C257" s="35" t="n"/>
      <c r="D257" s="34" t="inlineStr">
        <is>
          <t>Talc</t>
        </is>
      </c>
      <c r="E257" s="34" t="inlineStr">
        <is>
          <t>Starch</t>
        </is>
      </c>
      <c r="F257" s="34" t="inlineStr">
        <is>
          <t>Polysorbate 80</t>
        </is>
      </c>
      <c r="G257" s="34" t="inlineStr">
        <is>
          <t>Colloidal silicon dioxide</t>
        </is>
      </c>
      <c r="H257" s="34" t="inlineStr">
        <is>
          <t>Microcrystalline cellulose</t>
        </is>
      </c>
      <c r="I257" s="35" t="n">
        <v>1</v>
      </c>
      <c r="J257" s="34"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35" t="n"/>
      <c r="L257" s="34" t="inlineStr">
        <is>
          <t>Solid Dosage Forms &amp; Manufacturing</t>
        </is>
      </c>
      <c r="M257" s="35" t="inlineStr">
        <is>
          <t>Product</t>
        </is>
      </c>
      <c r="N257" s="34" t="inlineStr">
        <is>
          <t>ข้อสอบจริง Product ปี 2561 ข้อ 111</t>
        </is>
      </c>
      <c r="O257" s="35" t="inlineStr">
        <is>
          <t>ข้อสอบจริง</t>
        </is>
      </c>
      <c r="P257" s="35" t="inlineStr">
        <is>
          <t>ปี 2561</t>
        </is>
      </c>
    </row>
    <row r="258" ht="409.6" customHeight="1" s="49">
      <c r="A258" s="35" t="n">
        <v>256</v>
      </c>
      <c r="B258" s="34" t="inlineStr">
        <is>
          <t>เมื่อทำตำรับ ibuprofen film coat tablets (450 mg) พบว่าเกิด spotting เกิดจากสาเหตุใด</t>
        </is>
      </c>
      <c r="C258" s="35" t="n"/>
      <c r="D258" s="34" t="inlineStr">
        <is>
          <t>มีการดูดอากาศเข้ามาในฟิล์มเคลือบ</t>
        </is>
      </c>
      <c r="E258" s="34" t="inlineStr">
        <is>
          <t>........................</t>
        </is>
      </c>
      <c r="F258" s="34" t="inlineStr">
        <is>
          <t>เกิดการเคลื่อนที่รวมกันของ plasticizer, สีและสารเคลือบอื่นๆ</t>
        </is>
      </c>
      <c r="G258" s="34" t="inlineStr">
        <is>
          <t>แรงของโพลิเมอร์ที่เคลือบผิวมีมากกว่า แรงที่ผิวยาเม็ด</t>
        </is>
      </c>
      <c r="H258" s="34" t="inlineStr">
        <is>
          <t>แรงระหว่างโพลิเมอร์มากกว่าแรงระหว่างโพลิเมอร์กับผิวยาเม็ด</t>
        </is>
      </c>
      <c r="I258" s="35" t="n">
        <v>1</v>
      </c>
      <c r="J258" s="34"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35" t="n"/>
      <c r="L258" s="34" t="inlineStr">
        <is>
          <t>Solid Dosage Forms &amp; Manufacturing</t>
        </is>
      </c>
      <c r="M258" s="35" t="inlineStr">
        <is>
          <t>Product</t>
        </is>
      </c>
      <c r="N258" s="34" t="inlineStr">
        <is>
          <t>ข้อสอบจริง Product ปี 2559 ข้อ 23</t>
        </is>
      </c>
      <c r="O258" s="35" t="inlineStr">
        <is>
          <t>ข้อสอบจริง</t>
        </is>
      </c>
      <c r="P258" s="35" t="inlineStr">
        <is>
          <t>ปี 2559</t>
        </is>
      </c>
    </row>
    <row r="259" ht="409.6" customHeight="1" s="49">
      <c r="A259" s="35" t="n">
        <v>257</v>
      </c>
      <c r="B259" s="34" t="inlineStr">
        <is>
          <t>|  | Lot 1 | Lot 2 | | :---: | :---: | :---: | | น้ำหนักยาเม็ด | 400 | 400 | | Assay | 390 | 385 | | %Labeled amount 97-101 |  |  | ข้อใดต่อไปนี้ถูกต้อง</t>
        </is>
      </c>
      <c r="C259" s="35" t="n"/>
      <c r="D259" s="34" t="inlineStr">
        <is>
          <t>Lot 1 ผ่านเกณฑ์ Lot 2 ไม่ผ่าน</t>
        </is>
      </c>
      <c r="E259" s="34" t="inlineStr">
        <is>
          <t>Lot 1 ไม่ผ่านเกณฑ์ Lot 2 ผ่าน</t>
        </is>
      </c>
      <c r="F259" s="34" t="inlineStr">
        <is>
          <t>Lot 1 ผ่านเกณฑ์ Lot 2 ผ่าน</t>
        </is>
      </c>
      <c r="G259" s="34" t="inlineStr">
        <is>
          <t>Lot 1 ไม่ผ่านเกณฑ์ Lot 2 ผ่าน ข้อสอบ PLE_CC1_2559 (อีกไฟล์ แต่ข้อสอบคล้ายชุด 1\) ข้อสอบ</t>
        </is>
      </c>
      <c r="H259" s="34" t="n"/>
      <c r="I259" s="35" t="n">
        <v>1</v>
      </c>
      <c r="J259" s="34"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35" t="n"/>
      <c r="L259" s="34" t="inlineStr">
        <is>
          <t>Solid Dosage Forms &amp; Manufacturing</t>
        </is>
      </c>
      <c r="M259" s="35" t="inlineStr">
        <is>
          <t>Product</t>
        </is>
      </c>
      <c r="N259" s="34" t="inlineStr">
        <is>
          <t>ข้อสอบจริง Product ปี 2559 ข้อ 25</t>
        </is>
      </c>
      <c r="O259" s="35" t="inlineStr">
        <is>
          <t>ข้อสอบจริง</t>
        </is>
      </c>
      <c r="P259" s="35" t="inlineStr">
        <is>
          <t>ปี 2559</t>
        </is>
      </c>
    </row>
    <row r="260" ht="409.6" customHeight="1" s="49">
      <c r="A260" s="35" t="n">
        <v>258</v>
      </c>
      <c r="B260" s="34" t="inlineStr">
        <is>
          <t>|  | Lot 1 | Lot 2 | | :---: | :---: | :---: | | น้ำหนักยาเม็ด | 400 | 400 | | Assay | 390 | 385 | | %Labeled amount 97-101 |  |  | จากข้อมูลดังต่อไปนี ข้อใดถูกต้อง</t>
        </is>
      </c>
      <c r="C260" s="35" t="inlineStr">
        <is>
          <t>[แนบรูป: ข้อสอบ Product ปี 2559 รหัสรูปภาพ image118]</t>
        </is>
      </c>
      <c r="D260" s="34" t="inlineStr">
        <is>
          <t>Lot 1 ผ่านเกณฑ์ Lot 2 ผ่านเกณฑ์</t>
        </is>
      </c>
      <c r="E260" s="34" t="inlineStr">
        <is>
          <t>Lot 1 ผ่านเกณฑ์ Lot 2 ไม่ผ่านเกณฑ์</t>
        </is>
      </c>
      <c r="F260" s="34" t="inlineStr">
        <is>
          <t>Lot 1 ไม่ผ่านเกณฑ์ Lot 2 ผ่านเกณฑ์</t>
        </is>
      </c>
      <c r="G260" s="34" t="inlineStr">
        <is>
          <t>Lot 1 ไม่ผ่านเกณฑ์ Lot 2 ไม่ผ่านเกณฑ์</t>
        </is>
      </c>
      <c r="H260" s="34" t="inlineStr">
        <is>
          <t>ต้องอาศัยข้อมูลเพิ่มเติม ข้อสอบ PLE_CC1_2559 Set 2 ข้อสอบ [แนบรูป: ข้อสอบ Product ปี 2559 รหัสรูปภาพ image118]</t>
        </is>
      </c>
      <c r="I260" s="35" t="n">
        <v>1</v>
      </c>
      <c r="J260" s="34"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35" t="n"/>
      <c r="L260" s="34" t="inlineStr">
        <is>
          <t>Solid Dosage Forms &amp; Manufacturing</t>
        </is>
      </c>
      <c r="M260" s="35" t="inlineStr">
        <is>
          <t>Product</t>
        </is>
      </c>
      <c r="N260" s="34" t="inlineStr">
        <is>
          <t>ข้อสอบจริง Product ปี 2559 ข้อ 18</t>
        </is>
      </c>
      <c r="O260" s="35" t="inlineStr">
        <is>
          <t>ข้อสอบจริง</t>
        </is>
      </c>
      <c r="P260" s="35" t="inlineStr">
        <is>
          <t>ปี 2559</t>
        </is>
      </c>
    </row>
    <row r="261" ht="409.6" customHeight="1" s="49">
      <c r="A261" s="35" t="n">
        <v>259</v>
      </c>
      <c r="B261" s="34" t="inlineStr">
        <is>
          <t>ยา GPO vir-S 30 มีปัญหาน้ำหนักในแต่ละเม็ดยาไม่เท่ากัน จะแก้ไขปัญหาโดยเพิ่มการไหลของตัวยา ต้องเติมสารช่วยตัวใด</t>
        </is>
      </c>
      <c r="C261" s="35" t="n"/>
      <c r="D261" s="34" t="inlineStr">
        <is>
          <t>lactose</t>
        </is>
      </c>
      <c r="E261" s="34" t="inlineStr">
        <is>
          <t>silicon dioxide</t>
        </is>
      </c>
      <c r="F261" s="34" t="inlineStr">
        <is>
          <t>sodium starch glycolate</t>
        </is>
      </c>
      <c r="G261" s="34" t="inlineStr">
        <is>
          <t>HPMC</t>
        </is>
      </c>
      <c r="H261" s="34" t="inlineStr">
        <is>
          <t>PVP</t>
        </is>
      </c>
      <c r="I261" s="35" t="n">
        <v>1</v>
      </c>
      <c r="J261" s="34"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35" t="n"/>
      <c r="L261" s="34" t="inlineStr">
        <is>
          <t>Solid Dosage Forms &amp; Manufacturing</t>
        </is>
      </c>
      <c r="M261" s="35" t="inlineStr">
        <is>
          <t>Product</t>
        </is>
      </c>
      <c r="N261" s="34" t="inlineStr">
        <is>
          <t>ข้อสอบจริง Product ปี 2559 ข้อ 4</t>
        </is>
      </c>
      <c r="O261" s="35" t="inlineStr">
        <is>
          <t>ข้อสอบจริง</t>
        </is>
      </c>
      <c r="P261" s="35" t="inlineStr">
        <is>
          <t>ปี 2559</t>
        </is>
      </c>
    </row>
    <row r="262" ht="409.6" customHeight="1" s="49">
      <c r="A262" s="35" t="n">
        <v>260</v>
      </c>
      <c r="B262" s="34" t="inlineStr">
        <is>
          <t>จงเรียงลำดับขั้นตอนของยาเม็ด</t>
        </is>
      </c>
      <c r="C262" s="35" t="n"/>
      <c r="D262" s="34" t="inlineStr">
        <is>
          <t>sealing coat\&gt;subcoating\&gt;grossing\&gt;color coating\&gt;polishing</t>
        </is>
      </c>
      <c r="E262" s="34" t="inlineStr">
        <is>
          <t>subcoating\&gt;sealing coat \&gt;grossing\&gt;color coating\&gt;polishing</t>
        </is>
      </c>
      <c r="F262" s="34" t="inlineStr">
        <is>
          <t>sealing coat\&gt;subcoating\&gt;color coating\&gt;grossing\&gt;polishing</t>
        </is>
      </c>
      <c r="G262" s="34" t="inlineStr">
        <is>
          <t>sealing coat\&gt;subcoating\&gt;grossing\&gt;color coating\&gt;polishing</t>
        </is>
      </c>
      <c r="H262" s="34" t="inlineStr">
        <is>
          <t>sealing coat\&gt;subcoating\&gt;color coating\&gt; polishing\&gt; grossing</t>
        </is>
      </c>
      <c r="I262" s="35" t="n">
        <v>1</v>
      </c>
      <c r="J262" s="34"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35" t="n"/>
      <c r="L262" s="34" t="inlineStr">
        <is>
          <t>Solid Dosage Forms &amp; Manufacturing</t>
        </is>
      </c>
      <c r="M262" s="35" t="inlineStr">
        <is>
          <t>Product</t>
        </is>
      </c>
      <c r="N262" s="34" t="inlineStr">
        <is>
          <t>ข้อสอบจริง Product ปี 2559 ข้อ 10</t>
        </is>
      </c>
      <c r="O262" s="35" t="inlineStr">
        <is>
          <t>ข้อสอบจริง</t>
        </is>
      </c>
      <c r="P262" s="35" t="inlineStr">
        <is>
          <t>ปี 2559</t>
        </is>
      </c>
    </row>
    <row r="263" ht="409.6" customHeight="1" s="49">
      <c r="A263" s="35" t="n">
        <v>261</v>
      </c>
      <c r="B263" s="34"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35" t="n"/>
      <c r="D263" s="34" t="inlineStr">
        <is>
          <t>เปลี่ยน Lactose เป็น Sodium starch glycolate</t>
        </is>
      </c>
      <c r="E263" s="34" t="inlineStr">
        <is>
          <t>เปลี่ยน Lactose เป็น Croscarmellose sodium</t>
        </is>
      </c>
      <c r="F263" s="34" t="inlineStr">
        <is>
          <t>เปลี่ยน Corn starch เป็น Sodium starch glycolate</t>
        </is>
      </c>
      <c r="G263" s="34" t="inlineStr">
        <is>
          <t>เปลี่ยน Corn starch เป็น Croscarmellose sodium</t>
        </is>
      </c>
      <c r="H263" s="34" t="inlineStr">
        <is>
          <t>เปลี่ยน Corn starch เป็น PVP</t>
        </is>
      </c>
      <c r="I263" s="35" t="n">
        <v>1</v>
      </c>
      <c r="J263" s="34"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35" t="n"/>
      <c r="L263" s="34" t="inlineStr">
        <is>
          <t>Solid Dosage Forms &amp; Manufacturing</t>
        </is>
      </c>
      <c r="M263" s="35" t="inlineStr">
        <is>
          <t>Product</t>
        </is>
      </c>
      <c r="N263" s="34" t="inlineStr">
        <is>
          <t>ข้อสอบจริง Product ปี 2558 ข้อ 1</t>
        </is>
      </c>
      <c r="O263" s="35" t="inlineStr">
        <is>
          <t>ข้อสอบจริง</t>
        </is>
      </c>
      <c r="P263" s="35" t="inlineStr">
        <is>
          <t>ปี 2558</t>
        </is>
      </c>
    </row>
    <row r="264" ht="409.6" customHeight="1" s="49">
      <c r="A264" s="35" t="n">
        <v>262</v>
      </c>
      <c r="B264" s="34" t="inlineStr">
        <is>
          <t>ยาเม็ดเมื่อเคลือบฟิล์มแล้วพบปัญหาฟิล์มฉีกขาดหรือลอกออกจากกัน (Peeling) จะแก้ไขปัญหานี้อย่างไร?</t>
        </is>
      </c>
      <c r="C264" s="35" t="n"/>
      <c r="D264" s="34" t="inlineStr">
        <is>
          <t>Spray น้ำยาเคลือบให้ช้าลง</t>
        </is>
      </c>
      <c r="E264" s="34" t="inlineStr">
        <is>
          <t>ลดปริมาณ Polymer ของตำรับ</t>
        </is>
      </c>
      <c r="F264" s="34" t="inlineStr">
        <is>
          <t>เติม Talcum ไปในตำรับเคลือบฟิล์ม</t>
        </is>
      </c>
      <c r="G264" s="34" t="inlineStr">
        <is>
          <t>เติม PEG ไปในตำรับเคลือบฟิล์ม</t>
        </is>
      </c>
      <c r="H264" s="34" t="inlineStr">
        <is>
          <t>ลดระยะห่างระหว่างหัวสเปรย์กับเม็ดยา</t>
        </is>
      </c>
      <c r="I264" s="35" t="n">
        <v>1</v>
      </c>
      <c r="J264" s="34"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35" t="n"/>
      <c r="L264" s="34" t="inlineStr">
        <is>
          <t>Solid Dosage Forms &amp; Manufacturing</t>
        </is>
      </c>
      <c r="M264" s="35" t="inlineStr">
        <is>
          <t>Product</t>
        </is>
      </c>
      <c r="N264" s="34" t="inlineStr">
        <is>
          <t>ข้อสอบจริง Product ปี 2558 ข้อ 5</t>
        </is>
      </c>
      <c r="O264" s="35" t="inlineStr">
        <is>
          <t>ข้อสอบจริง</t>
        </is>
      </c>
      <c r="P264" s="35" t="inlineStr">
        <is>
          <t>ปี 2558</t>
        </is>
      </c>
    </row>
    <row r="265" ht="409.6" customHeight="1" s="49">
      <c r="A265" s="35" t="n">
        <v>263</v>
      </c>
      <c r="B265" s="34"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35" t="n"/>
      <c r="D265" s="34" t="inlineStr">
        <is>
          <t>Lactose monohydrate</t>
        </is>
      </c>
      <c r="E265" s="34" t="inlineStr">
        <is>
          <t>HPMC</t>
        </is>
      </c>
      <c r="F265" s="34" t="inlineStr">
        <is>
          <t>PVP K30</t>
        </is>
      </c>
      <c r="G265" s="34" t="inlineStr">
        <is>
          <t>Magnesium stearate</t>
        </is>
      </c>
      <c r="H265" s="34" t="inlineStr">
        <is>
          <t>Isopropyl alcohol</t>
        </is>
      </c>
      <c r="I265" s="35" t="n">
        <v>1</v>
      </c>
      <c r="J265" s="34"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35" t="n"/>
      <c r="L265" s="34" t="inlineStr">
        <is>
          <t>Solid Dosage Forms &amp; Manufacturing</t>
        </is>
      </c>
      <c r="M265" s="35" t="inlineStr">
        <is>
          <t>Product</t>
        </is>
      </c>
      <c r="N265" s="34" t="inlineStr">
        <is>
          <t>ข้อสอบจริง Product ปี 2558 ข้อ 6</t>
        </is>
      </c>
      <c r="O265" s="35" t="inlineStr">
        <is>
          <t>ข้อสอบจริง</t>
        </is>
      </c>
      <c r="P265" s="35" t="inlineStr">
        <is>
          <t>ปี 2558</t>
        </is>
      </c>
    </row>
    <row r="266" ht="409.6" customHeight="1" s="49">
      <c r="A266" s="35" t="n">
        <v>264</v>
      </c>
      <c r="B266" s="34" t="inlineStr">
        <is>
          <t>ข้อใดกล่าวได้ถูกต้องเกี่ยวกับเครื่องมือพ่นยาสูดพ่นชนิด Metered-Dose Inhaler (MDI)?</t>
        </is>
      </c>
      <c r="C266" s="35" t="n"/>
      <c r="D266" s="34" t="inlineStr">
        <is>
          <t>ไม่จำเป็นต้องใช้ Propellant (สารขับดัน)</t>
        </is>
      </c>
      <c r="E266" s="34" t="inlineStr">
        <is>
          <t>กำจัดขยะกระป๋องยาโดยการเผาทำลาย</t>
        </is>
      </c>
      <c r="F266" s="34" t="inlineStr">
        <is>
          <t>การสูดพ่นไม่ต้องสัมพันธ์กับการกดกระบอกยา (Hand-breath coordination)</t>
        </is>
      </c>
      <c r="G266" s="34" t="inlineStr">
        <is>
          <t>มี Metered valve ในการควบคุมปริมาตรยาที่พ่นแต่ละครั้งให้คงที่</t>
        </is>
      </c>
      <c r="H266" s="34" t="inlineStr">
        <is>
          <t>ใช้ Lactose เป็นสารแต่งกลิ่นหรือ Carrier</t>
        </is>
      </c>
      <c r="I266" s="35" t="n">
        <v>1</v>
      </c>
      <c r="J266" s="34"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35" t="n"/>
      <c r="L266" s="34" t="inlineStr">
        <is>
          <t>Solid Dosage Forms &amp; Manufacturing</t>
        </is>
      </c>
      <c r="M266" s="35" t="inlineStr">
        <is>
          <t>Product</t>
        </is>
      </c>
      <c r="N266" s="34" t="inlineStr">
        <is>
          <t>ข้อสอบจริง Product ปี 2558 ข้อ 8</t>
        </is>
      </c>
      <c r="O266" s="35" t="inlineStr">
        <is>
          <t>ข้อสอบจริง</t>
        </is>
      </c>
      <c r="P266" s="35" t="inlineStr">
        <is>
          <t>ปี 2558</t>
        </is>
      </c>
    </row>
    <row r="267" ht="409.6" customHeight="1" s="49">
      <c r="A267" s="35" t="n">
        <v>265</v>
      </c>
      <c r="B267" s="34"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35" t="n"/>
      <c r="D267" s="34" t="inlineStr">
        <is>
          <t>เพิ่มแรงตอกยารวดเดียว (Increase compression force)</t>
        </is>
      </c>
      <c r="E267" s="34" t="inlineStr">
        <is>
          <t>ลดอัตราเร็วหรือความเร็วในกระบวนการตอกยา (Decrease compression speed)</t>
        </is>
      </c>
      <c r="F267" s="34" t="inlineStr">
        <is>
          <t>เพิ่มสัดส่วนปริมาณสารยึดเกาะ (Binder) ในแกรนูล</t>
        </is>
      </c>
      <c r="G267" s="34" t="inlineStr">
        <is>
          <t>เพิ่มความชื้นในผงยาก่อนนำไปตอก (Increase moisture content)</t>
        </is>
      </c>
      <c r="H267" s="34" t="inlineStr">
        <is>
          <t>ลดปริมาณการใช้สารหล่อลื่น Magnesium stearate ลง</t>
        </is>
      </c>
      <c r="I267" s="35" t="n">
        <v>1</v>
      </c>
      <c r="J267" s="34"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35" t="n"/>
      <c r="L267" s="34" t="inlineStr">
        <is>
          <t>Solid Dosage Forms &amp; Manufacturing</t>
        </is>
      </c>
      <c r="M267" s="35" t="inlineStr">
        <is>
          <t>Product</t>
        </is>
      </c>
      <c r="N267" s="34" t="inlineStr">
        <is>
          <t>ข้อสอบจริง Product ปี 2558 ข้อ 18</t>
        </is>
      </c>
      <c r="O267" s="35" t="inlineStr">
        <is>
          <t>ข้อสอบจริง</t>
        </is>
      </c>
      <c r="P267" s="35" t="inlineStr">
        <is>
          <t>ปี 2558</t>
        </is>
      </c>
    </row>
    <row r="268" ht="409.6" customHeight="1" s="49">
      <c r="A268" s="35" t="n">
        <v>266</v>
      </c>
      <c r="B268" s="34"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35" t="n"/>
      <c r="D268" s="34" t="inlineStr">
        <is>
          <t>สุ่มตรวจในขั้น S1 จำนวน 6 เม็ด ค่าเฉลี่ยของการละลายเท่ากับ 80%</t>
        </is>
      </c>
      <c r="E268" s="34" t="inlineStr">
        <is>
          <t>สุ่มตรวจเพิ่มเติมในขั้น S2 รวมเป็น 12 เม็ด มีเม็ดหนึ่งตรวจพบการละลายเท่ากับ 60%</t>
        </is>
      </c>
      <c r="F268" s="34" t="inlineStr">
        <is>
          <t>สุ่มตรวจเพิ่มเติมในขั้น S2 รวมเป็น 12 เม็ด ได้ค่าเฉลี่ยเท่ากับ 82% และยาทุกเม็ดละลายได้เกิน 70%</t>
        </is>
      </c>
      <c r="G268" s="34" t="inlineStr">
        <is>
          <t>สุ่มตรวจเพิ่มเติมในขั้น S2 รวมเป็น 12 เม็ด ได้ค่าเฉลี่ยเท่ากับ 79% และยาทุกเม็ดละลายได้เกิน 65%</t>
        </is>
      </c>
      <c r="H268" s="34" t="inlineStr">
        <is>
          <t>สุ่มตรวจในขั้น S1 จำนวน 6 เม็ด มีหนึ่งเม็ดตรวจพบการละลายเท่ากับ 80%</t>
        </is>
      </c>
      <c r="I268" s="35" t="n">
        <v>1</v>
      </c>
      <c r="J268" s="34"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35" t="n"/>
      <c r="L268" s="34" t="inlineStr">
        <is>
          <t>Solid Dosage Forms &amp; Manufacturing</t>
        </is>
      </c>
      <c r="M268" s="35" t="inlineStr">
        <is>
          <t>Product</t>
        </is>
      </c>
      <c r="N268" s="34" t="inlineStr">
        <is>
          <t>ข้อสอบจริง Product ปี 2558 ข้อ 23</t>
        </is>
      </c>
      <c r="O268" s="35" t="inlineStr">
        <is>
          <t>ข้อสอบจริง</t>
        </is>
      </c>
      <c r="P268" s="35" t="inlineStr">
        <is>
          <t>ปี 2558</t>
        </is>
      </c>
    </row>
    <row r="269" ht="409.6" customHeight="1" s="49">
      <c r="A269" s="35" t="n">
        <v>267</v>
      </c>
      <c r="B269" s="34" t="inlineStr">
        <is>
          <t>ข้อใดกล่าวถูกต้องเกี่ยวกับระบบอุปกรณ์นำส่งยาสูดพ่นชนิดผงแห้ง (Dry Powder Inhaler: DPI)?</t>
        </is>
      </c>
      <c r="C269" s="35" t="n"/>
      <c r="D269" s="34" t="inlineStr">
        <is>
          <t>ต้องอาศัยสารขับดันประเภท HFA หรือ CFC เพื่อช่วยพ่นผงยาออกสู่ภายนอก</t>
        </is>
      </c>
      <c r="E269" s="34" t="inlineStr">
        <is>
          <t>ยาแห้ง DPI จะใช้ผงแลคโตสขนาดเม็ดละเอียด (Fine lactose) เป็นตัวพายาเข้าสู่ปอด</t>
        </is>
      </c>
      <c r="F269" s="34" t="inlineStr">
        <is>
          <t>ประสิทธิภาพการกระจายตัวของผงยาเข้าสู่ปอดส่วนลึก ขึ้นกับความแรงของแรงสูดหายใจเข้า (Inspiratory flow rate) ของผู้ป่วย</t>
        </is>
      </c>
      <c r="G269" s="34" t="inlineStr">
        <is>
          <t>ตัวนำทางอุปกรณ์ไม่มีผลกระทบต่อสัดส่วนของการตกตะกอนในทางเดินหายใจ</t>
        </is>
      </c>
      <c r="H269" s="34" t="inlineStr">
        <is>
          <t>ปริมาตรลมหายใจออกของผู้ป่วยเป็นหัวใจหลักในการผลักดันระบบนำส่งยา</t>
        </is>
      </c>
      <c r="I269" s="35" t="n">
        <v>1</v>
      </c>
      <c r="J269" s="34"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35" t="n"/>
      <c r="L269" s="34" t="inlineStr">
        <is>
          <t>Solid Dosage Forms &amp; Manufacturing</t>
        </is>
      </c>
      <c r="M269" s="35" t="inlineStr">
        <is>
          <t>Product</t>
        </is>
      </c>
      <c r="N269" s="34" t="inlineStr">
        <is>
          <t>ข้อสอบจริง Product ปี 2558 ข้อ 35</t>
        </is>
      </c>
      <c r="O269" s="35" t="inlineStr">
        <is>
          <t>ข้อสอบจริง</t>
        </is>
      </c>
      <c r="P269" s="35" t="inlineStr">
        <is>
          <t>ปี 2558</t>
        </is>
      </c>
    </row>
    <row r="270" ht="13.2" customHeight="1" s="49">
      <c r="A270" t="n">
        <v>268</v>
      </c>
      <c r="B270" t="inlineStr">
        <is>
          <t>ตามเภสัชตำรับ (Pharmacopoeia Monograph) การหาปริมาณสารสำคัญ (Assay) ของยาเม็ดแอสไพริน (Aspirin tablets) ใช้วิธีการไทเทรตแบบใด</t>
        </is>
      </c>
      <c r="D270" t="inlineStr">
        <is>
          <t>Residual (Back) acid-base titration</t>
        </is>
      </c>
      <c r="E270" t="inlineStr">
        <is>
          <t>Direct acid-base titration</t>
        </is>
      </c>
      <c r="F270" t="inlineStr">
        <is>
          <t>Complexometric titration</t>
        </is>
      </c>
      <c r="G270" t="inlineStr">
        <is>
          <t>Precipitation titration</t>
        </is>
      </c>
      <c r="H270" t="inlineStr">
        <is>
          <t>Non-aqueous acid-base titration</t>
        </is>
      </c>
      <c r="I270" t="n">
        <v>1</v>
      </c>
      <c r="J270"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L270" t="inlineStr">
        <is>
          <t>Medicinal Chemistry &amp; Quality Analysis</t>
        </is>
      </c>
      <c r="M270" t="inlineStr">
        <is>
          <t>Clinic</t>
        </is>
      </c>
      <c r="N270" t="inlineStr">
        <is>
          <t>PLE-CC1 ปี 2566 Day 1 ข้อ 23</t>
        </is>
      </c>
    </row>
    <row r="271" ht="13.2" customHeight="1" s="49">
      <c r="A271" t="n">
        <v>269</v>
      </c>
      <c r="B271"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D271" t="inlineStr">
        <is>
          <t>Enteric polymer เช่น Cellulose Acetate Phthalate (CAP) หรือ Methacrylic acid copolymer (Eudragit L)</t>
        </is>
      </c>
      <c r="E271" t="inlineStr">
        <is>
          <t>Povidone (PVP K30)</t>
        </is>
      </c>
      <c r="F271" t="inlineStr">
        <is>
          <t>Hydroxypropyl Methylcellulose (HPMC E5) เคลือบแบบ Film-coat ธรรมดา</t>
        </is>
      </c>
      <c r="G271" t="inlineStr">
        <is>
          <t>Polyethylene Glycol (PEG 4000)</t>
        </is>
      </c>
      <c r="H271" t="inlineStr">
        <is>
          <t>Ethyl cellulose เคลือบแบบ Sustained release</t>
        </is>
      </c>
      <c r="I271" t="inlineStr">
        <is>
          <t>1</t>
        </is>
      </c>
      <c r="J271"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271" t="inlineStr">
        <is>
          <t>Pharmaceutics &amp; Formulation Science</t>
        </is>
      </c>
      <c r="L271" t="inlineStr">
        <is>
          <t>PLE_CC1_2565_Day1_Key ข้อ 29</t>
        </is>
      </c>
      <c r="M271" t="inlineStr">
        <is>
          <t>Clinic</t>
        </is>
      </c>
      <c r="N271" t="inlineStr">
        <is>
          <t>PLE_CC1_2565_Day1_Key ข้อ 29</t>
        </is>
      </c>
    </row>
    <row r="272" ht="13.2" customHeight="1" s="49">
      <c r="A272" t="n">
        <v>270</v>
      </c>
      <c r="B272" t="inlineStr">
        <is>
          <t>เภสัชกรโรงงานต้องการผลิตตำหรับ milk of magnesia เครื่องมือใดต่อไปนี้เหมาะสมที่สุด</t>
        </is>
      </c>
      <c r="D272" t="inlineStr">
        <is>
          <t>Sigma blade mixer</t>
        </is>
      </c>
      <c r="E272" t="inlineStr">
        <is>
          <t>Planetary mixer</t>
        </is>
      </c>
      <c r="F272" t="inlineStr">
        <is>
          <t>Tubine mixer</t>
        </is>
      </c>
      <c r="G272" t="inlineStr">
        <is>
          <t>Agitator mixer</t>
        </is>
      </c>
      <c r="H272" t="inlineStr">
        <is>
          <t>Fluidized bed mixers</t>
        </is>
      </c>
      <c r="I272" t="inlineStr">
        <is>
          <t>1</t>
        </is>
      </c>
      <c r="J272"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72" t="inlineStr">
        <is>
          <t>Hypertension</t>
        </is>
      </c>
      <c r="M272" t="inlineStr">
        <is>
          <t>Clinic</t>
        </is>
      </c>
      <c r="N272" t="inlineStr">
        <is>
          <t>ข้อ 114 (Pharmtutor_2024_Set2.md)</t>
        </is>
      </c>
    </row>
    <row r="273" ht="13.2" customHeight="1" s="49">
      <c r="A273" t="n">
        <v>271</v>
      </c>
      <c r="B273" t="inlineStr">
        <is>
          <t>กำหนดค่า Q=80% เม็ดยา warfarin 5 mg นำมา 6 เม็ด N1=4.5, N2=4.5, N3=5.25, N4=4.75, N5=5.25, N6=4.0 จะสรุปได้ว่าอย่างไร</t>
        </is>
      </c>
      <c r="D273" t="inlineStr">
        <is>
          <t>ผ่าน S1</t>
        </is>
      </c>
      <c r="E273" t="inlineStr">
        <is>
          <t>ไม่ผ่าน S1 เนื่องจากมียา 1 เม็ดที่อยู่ต ่ากว่า Q+5</t>
        </is>
      </c>
      <c r="F273" t="inlineStr">
        <is>
          <t>ไม่ผ่าน S1 เนื่องจากมียา 4 เม็ดที่อยู่ต ่ากว่า Q+5</t>
        </is>
      </c>
      <c r="G273" t="inlineStr">
        <is>
          <t>ไม่ผ่าน S1 ต้องเพิ่มยาอีก 6 เม็ด</t>
        </is>
      </c>
      <c r="H273" t="inlineStr">
        <is>
          <t>............................</t>
        </is>
      </c>
      <c r="I273" t="inlineStr">
        <is>
          <t>1</t>
        </is>
      </c>
      <c r="J273"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L273" t="inlineStr">
        <is>
          <t>Hypertension</t>
        </is>
      </c>
      <c r="M273" t="inlineStr">
        <is>
          <t>Clinic</t>
        </is>
      </c>
      <c r="N273" t="inlineStr">
        <is>
          <t>ข้อ 1 (PLE_CC1_2555 Day 1.md)</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Q247"/>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แพทย์สั่งยา : Ferrous sulphate syrup (25mg/5mL) PO BID PC (ใช้ตอบข้อ 52-54)
ส่วนประกอบใน Multivitamin syrup ในข้อใด มีอันตรกิริยากับยา Ferrous sulphate syrup</t>
        </is>
      </c>
      <c r="C3" s="35" t="n"/>
      <c r="D3" s="34" t="inlineStr">
        <is>
          <t>Lysine</t>
        </is>
      </c>
      <c r="E3" s="34" t="inlineStr">
        <is>
          <t>Nicotinamide</t>
        </is>
      </c>
      <c r="F3" s="34" t="inlineStr">
        <is>
          <t>D-panthenol</t>
        </is>
      </c>
      <c r="G3" s="34" t="inlineStr">
        <is>
          <t>Vitamin D</t>
        </is>
      </c>
      <c r="H3" s="34" t="inlineStr">
        <is>
          <t>Calcium</t>
        </is>
      </c>
      <c r="I3" s="33" t="inlineStr">
        <is>
          <t>5</t>
        </is>
      </c>
      <c r="J3" s="34"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35" t="n"/>
      <c r="L3" s="34" t="inlineStr">
        <is>
          <t>Solutions, Syrups &amp; Elixirs</t>
        </is>
      </c>
      <c r="M3" s="35" t="inlineStr">
        <is>
          <t>Product</t>
        </is>
      </c>
      <c r="N3" s="34" t="inlineStr">
        <is>
          <t>Mock PLE-CC 1 ข้อ 53</t>
        </is>
      </c>
      <c r="O3" s="35" t="inlineStr">
        <is>
          <t>Mock</t>
        </is>
      </c>
      <c r="P3" s="35" t="inlineStr">
        <is>
          <t>Mock RxCU83</t>
        </is>
      </c>
      <c r="Q3" s="2" t="n"/>
    </row>
    <row r="4" ht="13.2" customHeight="1" s="49">
      <c r="A4" s="33" t="n">
        <v>2</v>
      </c>
      <c r="B4" s="34" t="inlineStr">
        <is>
          <t>แพทย์สั่งยา : Ferrous sulphate syrup (25mg/5mL) PO BID PC (ใช้ตอบข้อ 52-54)
ข้อใดคืออาการไม่พึงประสงค์จากการรับประทานธาตุเหล็ก</t>
        </is>
      </c>
      <c r="C4" s="35" t="n"/>
      <c r="D4" s="34" t="inlineStr">
        <is>
          <t>ขาดวิตามินบี 12</t>
        </is>
      </c>
      <c r="E4" s="34" t="inlineStr">
        <is>
          <t>ท้องผูก</t>
        </is>
      </c>
      <c r="F4" s="34" t="inlineStr">
        <is>
          <t>ปัสสาวะสีดำ</t>
        </is>
      </c>
      <c r="G4" s="34" t="inlineStr">
        <is>
          <t>ปวดศีรษะ</t>
        </is>
      </c>
      <c r="H4" s="34" t="inlineStr">
        <is>
          <t>เป็นแผลในกระเพาะปัสสาวะ</t>
        </is>
      </c>
      <c r="I4" s="33" t="inlineStr">
        <is>
          <t>2</t>
        </is>
      </c>
      <c r="J4" s="34"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35" t="n"/>
      <c r="L4" s="34" t="inlineStr">
        <is>
          <t>Solutions, Syrups &amp; Elixirs</t>
        </is>
      </c>
      <c r="M4" s="35" t="inlineStr">
        <is>
          <t>Product</t>
        </is>
      </c>
      <c r="N4" s="34" t="inlineStr">
        <is>
          <t>Mock PLE-CC 1 ข้อ 54</t>
        </is>
      </c>
      <c r="O4" s="35" t="inlineStr">
        <is>
          <t>Mock</t>
        </is>
      </c>
      <c r="P4" s="35" t="inlineStr">
        <is>
          <t>Mock RxCU83</t>
        </is>
      </c>
      <c r="Q4" s="2" t="n"/>
    </row>
    <row r="5" ht="13.2" customHeight="1" s="49">
      <c r="A5" s="33" t="n">
        <v>3</v>
      </c>
      <c r="B5" s="34" t="inlineStr">
        <is>
          <t>แพทย์สั่งยา : Ferrous sulphate syrup (25mg/5mL) PO BID PC (ใช้ตอบข้อ 52-54)
กลไกการออกฤทธิ์ของ Ferrous sulphate ในการรักษาภาวะโลหิตจางคือข้อใด</t>
        </is>
      </c>
      <c r="C5" s="35" t="n"/>
      <c r="D5" s="34" t="inlineStr">
        <is>
          <t>เพิ่มการสร้าง erythropoietin จากไต</t>
        </is>
      </c>
      <c r="E5" s="34" t="inlineStr">
        <is>
          <t>เพิ่มการสร้าง instrinsic factor จากกระเพาะอาหาร</t>
        </is>
      </c>
      <c r="F5" s="34" t="inlineStr">
        <is>
          <t>จัดหาเหล็กในรูปของ ferrous สำหรับการสร้าง heme และ hemoglobin</t>
        </is>
      </c>
      <c r="G5" s="34" t="inlineStr">
        <is>
          <t>ยับยั้งการทำลายเม็ดเลือดจากม้าม</t>
        </is>
      </c>
      <c r="H5" s="34" t="inlineStr">
        <is>
          <t>เพิ่มการสร้าง transferrin โดยตรง</t>
        </is>
      </c>
      <c r="I5" s="33" t="inlineStr">
        <is>
          <t>3</t>
        </is>
      </c>
      <c r="J5" s="34"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35" t="n"/>
      <c r="L5" s="34" t="inlineStr">
        <is>
          <t>Solutions, Syrups &amp; Elixirs</t>
        </is>
      </c>
      <c r="M5" s="35" t="inlineStr">
        <is>
          <t>Product</t>
        </is>
      </c>
      <c r="N5" s="34" t="inlineStr">
        <is>
          <t>Mock PLE-CC 1 ข้อ 55</t>
        </is>
      </c>
      <c r="O5" s="35" t="inlineStr">
        <is>
          <t>Mock</t>
        </is>
      </c>
      <c r="P5" s="35" t="inlineStr">
        <is>
          <t>Mock RxCU83</t>
        </is>
      </c>
      <c r="Q5" s="2" t="n"/>
    </row>
    <row r="6" ht="13.2" customHeight="1" s="49">
      <c r="A6" s="33" t="n">
        <v>4</v>
      </c>
      <c r="B6" s="34"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35" t="n"/>
      <c r="D6" s="34" t="inlineStr">
        <is>
          <t>Ferrous Sulfate syrup PO</t>
        </is>
      </c>
      <c r="E6" s="34" t="inlineStr">
        <is>
          <t>Hydroxocobalamin PO</t>
        </is>
      </c>
      <c r="F6" s="34" t="inlineStr">
        <is>
          <t>Folic acid เพียงอย่างเดียว</t>
        </is>
      </c>
      <c r="G6" s="34" t="inlineStr">
        <is>
          <t>Ascorbic acid PO</t>
        </is>
      </c>
      <c r="H6" s="34" t="inlineStr">
        <is>
          <t>deferasirox PO</t>
        </is>
      </c>
      <c r="I6" s="33" t="inlineStr">
        <is>
          <t>2</t>
        </is>
      </c>
      <c r="J6" s="34"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35" t="n"/>
      <c r="L6" s="34" t="inlineStr">
        <is>
          <t>Solutions, Syrups &amp; Elixirs</t>
        </is>
      </c>
      <c r="M6" s="35" t="inlineStr">
        <is>
          <t>Product</t>
        </is>
      </c>
      <c r="N6" s="34" t="inlineStr">
        <is>
          <t>Mock PLE-CC 1 ข้อ 56</t>
        </is>
      </c>
      <c r="O6" s="35" t="inlineStr">
        <is>
          <t>Mock</t>
        </is>
      </c>
      <c r="P6" s="35" t="inlineStr">
        <is>
          <t>Mock RxCU83</t>
        </is>
      </c>
      <c r="Q6" s="2" t="n"/>
    </row>
    <row r="7" ht="13.2" customHeight="1" s="49">
      <c r="A7" s="33" t="n">
        <v>5</v>
      </c>
      <c r="B7" s="34" t="inlineStr">
        <is>
          <t>Acyclovir cream 5% w/w 1 g จะมีกี่ mg/g และถ้าต้องการผลิตภัณฑ์ยา 25 mg ต้องใช้กี่กรัม</t>
        </is>
      </c>
      <c r="C7" s="35" t="n"/>
      <c r="D7" s="34" t="inlineStr">
        <is>
          <t>0.5 mg/g, 0.0125 g</t>
        </is>
      </c>
      <c r="E7" s="34" t="inlineStr">
        <is>
          <t>5 mg/g, 0.0125 g</t>
        </is>
      </c>
      <c r="F7" s="34" t="inlineStr">
        <is>
          <t>5 mg/g, 0.125 g</t>
        </is>
      </c>
      <c r="G7" s="34" t="inlineStr">
        <is>
          <t>50 mg/g, 0.125 g</t>
        </is>
      </c>
      <c r="H7" s="34" t="inlineStr">
        <is>
          <t>50 mg/g, 0.5 g</t>
        </is>
      </c>
      <c r="I7" s="33" t="inlineStr">
        <is>
          <t>5</t>
        </is>
      </c>
      <c r="J7" s="34"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35" t="n"/>
      <c r="L7" s="34" t="inlineStr">
        <is>
          <t>Creams &amp; Ointments</t>
        </is>
      </c>
      <c r="M7" s="35" t="inlineStr">
        <is>
          <t>Product</t>
        </is>
      </c>
      <c r="N7" s="34" t="inlineStr">
        <is>
          <t>Mock PLE-CC 1 ข้อ 124</t>
        </is>
      </c>
      <c r="O7" s="35" t="inlineStr">
        <is>
          <t>Mock</t>
        </is>
      </c>
      <c r="P7" s="35" t="inlineStr">
        <is>
          <t>Mock RxCU83</t>
        </is>
      </c>
      <c r="Q7" s="2" t="n"/>
    </row>
    <row r="8" ht="13.2" customHeight="1" s="49">
      <c r="A8" s="33" t="n">
        <v>6</v>
      </c>
      <c r="B8" s="34" t="inlineStr">
        <is>
          <t>ยาครีม acyclovir หัวข้อไหน ไม่ต้องทดสอบในการควบคุมคุณภาพตามเภสัชตำรับ</t>
        </is>
      </c>
      <c r="C8" s="35" t="n"/>
      <c r="D8" s="34" t="inlineStr">
        <is>
          <t>Assay</t>
        </is>
      </c>
      <c r="E8" s="34" t="inlineStr">
        <is>
          <t>Identification</t>
        </is>
      </c>
      <c r="F8" s="34" t="inlineStr">
        <is>
          <t>Dissolution</t>
        </is>
      </c>
      <c r="G8" s="34" t="inlineStr">
        <is>
          <t>Minimum fill</t>
        </is>
      </c>
      <c r="H8" s="34" t="inlineStr">
        <is>
          <t>Impurity &amp; Microbial limit</t>
        </is>
      </c>
      <c r="I8" s="33" t="inlineStr">
        <is>
          <t>3</t>
        </is>
      </c>
      <c r="J8" s="34"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35" t="n"/>
      <c r="L8" s="34" t="inlineStr">
        <is>
          <t>Creams &amp; Ointments</t>
        </is>
      </c>
      <c r="M8" s="35" t="inlineStr">
        <is>
          <t>Product</t>
        </is>
      </c>
      <c r="N8" s="34" t="inlineStr">
        <is>
          <t>Mock PLE-CC 1 ข้อ 128</t>
        </is>
      </c>
      <c r="O8" s="35" t="inlineStr">
        <is>
          <t>Mock</t>
        </is>
      </c>
      <c r="P8" s="35" t="inlineStr">
        <is>
          <t>Mock RxCU83</t>
        </is>
      </c>
      <c r="Q8" s="2" t="n"/>
    </row>
    <row r="9" ht="13.2" customHeight="1" s="49">
      <c r="A9" s="33" t="n">
        <v>7</v>
      </c>
      <c r="B9" s="34" t="inlineStr">
        <is>
          <t>ยาครีม acyclovir เกิดปัญหาเนื้อครีมเหลวเกินไป ควรเติมสารในข้อใดเพื่อเพิ่มความคงตัวและความข้นหนืด (Stiffening agent)</t>
        </is>
      </c>
      <c r="C9" s="35" t="n"/>
      <c r="D9" s="34" t="inlineStr">
        <is>
          <t>Sodium lauryl sulfate</t>
        </is>
      </c>
      <c r="E9" s="34" t="inlineStr">
        <is>
          <t>Mineral oil</t>
        </is>
      </c>
      <c r="F9" s="34" t="inlineStr">
        <is>
          <t>Cetostearyl alcohol</t>
        </is>
      </c>
      <c r="G9" s="34" t="inlineStr">
        <is>
          <t>Propylene glycol</t>
        </is>
      </c>
      <c r="H9" s="34" t="inlineStr">
        <is>
          <t>White petrolatum</t>
        </is>
      </c>
      <c r="I9" s="33" t="inlineStr">
        <is>
          <t>3</t>
        </is>
      </c>
      <c r="J9" s="34"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35" t="n"/>
      <c r="L9" s="34" t="inlineStr">
        <is>
          <t>Creams &amp; Ointments</t>
        </is>
      </c>
      <c r="M9" s="35" t="inlineStr">
        <is>
          <t>Product</t>
        </is>
      </c>
      <c r="N9" s="34" t="inlineStr">
        <is>
          <t>Mock PLE-CC 1 ข้อ 129</t>
        </is>
      </c>
      <c r="O9" s="35" t="inlineStr">
        <is>
          <t>Mock</t>
        </is>
      </c>
      <c r="P9" s="35" t="inlineStr">
        <is>
          <t>Mock RxCU83</t>
        </is>
      </c>
      <c r="Q9" s="2" t="n"/>
    </row>
    <row r="10" ht="13.2" customHeight="1" s="49">
      <c r="A10" s="33" t="n">
        <v>8</v>
      </c>
      <c r="B10" s="34"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35" t="n"/>
      <c r="D10" s="34" t="inlineStr">
        <is>
          <t>ละลายในน้ำแล้วค่อยนำไปผสมเตรียมครีม</t>
        </is>
      </c>
      <c r="E10" s="34" t="inlineStr">
        <is>
          <t>ละลายใน phase น้ำแล้วค่อยไปผสมกับพื้นครีม</t>
        </is>
      </c>
      <c r="F10" s="34" t="inlineStr">
        <is>
          <t>กระจายกับ mineral oil แล้วค่อยไปผสมพื้นครีม</t>
        </is>
      </c>
      <c r="G10" s="34" t="inlineStr">
        <is>
          <t>กระจายกับ propylene glycol แล้วผสมกับพื้นครีม</t>
        </is>
      </c>
      <c r="H10" s="34" t="inlineStr">
        <is>
          <t>กระจายผงยากับพื้นครีมโดยตรง</t>
        </is>
      </c>
      <c r="I10" s="33" t="inlineStr">
        <is>
          <t>4</t>
        </is>
      </c>
      <c r="J10" s="34"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35" t="n"/>
      <c r="L10" s="34" t="inlineStr">
        <is>
          <t>Creams &amp; Ointments</t>
        </is>
      </c>
      <c r="M10" s="35" t="inlineStr">
        <is>
          <t>Product</t>
        </is>
      </c>
      <c r="N10" s="34" t="inlineStr">
        <is>
          <t>Mock PLE-CC 1 ข้อ 132</t>
        </is>
      </c>
      <c r="O10" s="35" t="inlineStr">
        <is>
          <t>Mock</t>
        </is>
      </c>
      <c r="P10" s="35" t="inlineStr">
        <is>
          <t>Mock RxCU83</t>
        </is>
      </c>
      <c r="Q10" s="2" t="n"/>
    </row>
    <row r="11" ht="13.2" customHeight="1" s="49">
      <c r="A11" s="33" t="n">
        <v>9</v>
      </c>
      <c r="B11" s="34"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35" t="n"/>
      <c r="D11" s="34" t="inlineStr">
        <is>
          <t>20 g</t>
        </is>
      </c>
      <c r="E11" s="34" t="inlineStr">
        <is>
          <t>200 g</t>
        </is>
      </c>
      <c r="F11" s="34" t="inlineStr">
        <is>
          <t>40 g</t>
        </is>
      </c>
      <c r="G11" s="34" t="inlineStr">
        <is>
          <t>400 g</t>
        </is>
      </c>
      <c r="H11" s="34" t="inlineStr">
        <is>
          <t>100 g</t>
        </is>
      </c>
      <c r="I11" s="33" t="inlineStr">
        <is>
          <t>2</t>
        </is>
      </c>
      <c r="J11" s="34"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35" t="n"/>
      <c r="L11" s="34" t="inlineStr">
        <is>
          <t>Suspensions &amp; Gels</t>
        </is>
      </c>
      <c r="M11" s="35" t="inlineStr">
        <is>
          <t>Product</t>
        </is>
      </c>
      <c r="N11" s="34" t="inlineStr">
        <is>
          <t>ข้อสอบเก่า 2567 ข้อ 12</t>
        </is>
      </c>
      <c r="O11" s="35" t="inlineStr">
        <is>
          <t>ข้อสอบเก่า</t>
        </is>
      </c>
      <c r="P11" s="33" t="inlineStr">
        <is>
          <t>2567</t>
        </is>
      </c>
      <c r="Q11" s="2" t="n"/>
    </row>
    <row r="12" ht="13.2" customHeight="1" s="49">
      <c r="A12" s="33" t="n">
        <v>10</v>
      </c>
      <c r="B12" s="34" t="inlineStr">
        <is>
          <t>Glycerin suppository (ตำรับที่ใช้ stearic acid) เกิดปฏิกิริยาระหว่าง Sodium carbonate และ Stearic acid ข้อใดต่อไปนี้กล่าวถูกต้อง</t>
        </is>
      </c>
      <c r="C12" s="35" t="n"/>
      <c r="D12" s="34" t="inlineStr">
        <is>
          <t>Stearic acid ทำให้ตำรับมีความแข็ง</t>
        </is>
      </c>
      <c r="E12" s="34" t="inlineStr">
        <is>
          <t>Sodium carbonate ทำให้ตำรับมีความแข็ง</t>
        </is>
      </c>
      <c r="F12" s="34" t="inlineStr">
        <is>
          <t>Stearic acid สามารถละลายใน rectal fluid ทำให้ปลดปล่อยตัวยาสำคัญได้</t>
        </is>
      </c>
      <c r="G12" s="34" t="inlineStr">
        <is>
          <t>Sodium stearate เป็น Soap ทำให้ตำรับมีความคงตัว</t>
        </is>
      </c>
      <c r="H12" s="34" t="inlineStr">
        <is>
          <t>ตำรับนี้เหมือน Gelatinized glycerin base</t>
        </is>
      </c>
      <c r="I12" s="33" t="inlineStr">
        <is>
          <t>4</t>
        </is>
      </c>
      <c r="J12" s="34"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35" t="n"/>
      <c r="L12" s="34" t="inlineStr">
        <is>
          <t>Suppositories</t>
        </is>
      </c>
      <c r="M12" s="35" t="inlineStr">
        <is>
          <t>Product</t>
        </is>
      </c>
      <c r="N12" s="34" t="inlineStr">
        <is>
          <t>ข้อสอบเก่า 2567 ข้อ 13</t>
        </is>
      </c>
      <c r="O12" s="35" t="inlineStr">
        <is>
          <t>ข้อสอบเก่า</t>
        </is>
      </c>
      <c r="P12" s="33" t="inlineStr">
        <is>
          <t>2567</t>
        </is>
      </c>
      <c r="Q12" s="2" t="n"/>
    </row>
    <row r="13" ht="13.2" customHeight="1" s="49">
      <c r="A13" s="33" t="n">
        <v>11</v>
      </c>
      <c r="B13" s="34" t="inlineStr">
        <is>
          <t>ตำรับ hard gelatin capsule ไม่จำเป็นต้องทำการทดสอบคุณภาพตามเภสัชตำรับในหัวข้อใด</t>
        </is>
      </c>
      <c r="C13" s="35" t="n"/>
      <c r="D13" s="34" t="inlineStr">
        <is>
          <t>Dissolution</t>
        </is>
      </c>
      <c r="E13" s="34" t="inlineStr">
        <is>
          <t>Friability</t>
        </is>
      </c>
      <c r="F13" s="34" t="inlineStr">
        <is>
          <t>Microbial enumeration test</t>
        </is>
      </c>
      <c r="G13" s="34" t="inlineStr">
        <is>
          <t>Uniformity of dosage units</t>
        </is>
      </c>
      <c r="H13" s="34" t="inlineStr">
        <is>
          <t>Disintegration</t>
        </is>
      </c>
      <c r="I13" s="33" t="inlineStr">
        <is>
          <t>2</t>
        </is>
      </c>
      <c r="J13" s="34"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35" t="n"/>
      <c r="L13" s="34" t="inlineStr">
        <is>
          <t>Capsules &amp; Quality Control</t>
        </is>
      </c>
      <c r="M13" s="35" t="inlineStr">
        <is>
          <t>Product</t>
        </is>
      </c>
      <c r="N13" s="34" t="inlineStr">
        <is>
          <t>ข้อสอบเก่า 2567 ข้อ 14</t>
        </is>
      </c>
      <c r="O13" s="35" t="inlineStr">
        <is>
          <t>ข้อสอบเก่า</t>
        </is>
      </c>
      <c r="P13" s="33" t="inlineStr">
        <is>
          <t>2567</t>
        </is>
      </c>
      <c r="Q13" s="2" t="n"/>
    </row>
    <row r="14" ht="13.2" customHeight="1" s="49">
      <c r="A14" s="33" t="n">
        <v>12</v>
      </c>
      <c r="B14" s="34" t="inlineStr">
        <is>
          <t>ตำรับยาครีมที่มี Sodium Lauryl Sulfate (SLS) เป็นสารช่วยก่ออิมัลชัน จัดเป็นครีมประเภทใด</t>
        </is>
      </c>
      <c r="C14" s="35" t="n"/>
      <c r="D14" s="34" t="inlineStr">
        <is>
          <t>Vanishing cream</t>
        </is>
      </c>
      <c r="E14" s="34" t="inlineStr">
        <is>
          <t>Cold cream</t>
        </is>
      </c>
      <c r="F14" s="34" t="inlineStr">
        <is>
          <t>Anionic cream</t>
        </is>
      </c>
      <c r="G14" s="34" t="inlineStr">
        <is>
          <t>Cationic cream</t>
        </is>
      </c>
      <c r="H14" s="34" t="inlineStr">
        <is>
          <t>Nonionic cream</t>
        </is>
      </c>
      <c r="I14" s="33" t="inlineStr">
        <is>
          <t>3</t>
        </is>
      </c>
      <c r="J14" s="34"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35" t="n"/>
      <c r="L14" s="34" t="inlineStr">
        <is>
          <t>Creams &amp; Emulsions</t>
        </is>
      </c>
      <c r="M14" s="35" t="inlineStr">
        <is>
          <t>Product</t>
        </is>
      </c>
      <c r="N14" s="34" t="inlineStr">
        <is>
          <t>ข้อสอบเก่า 2566 Day 2 ข้อ 81</t>
        </is>
      </c>
      <c r="O14" s="35" t="inlineStr">
        <is>
          <t>ข้อสอบเก่า</t>
        </is>
      </c>
      <c r="P14" s="33" t="inlineStr">
        <is>
          <t>2566</t>
        </is>
      </c>
      <c r="Q14" s="2" t="n"/>
    </row>
    <row r="15" ht="13.2" customHeight="1" s="49">
      <c r="A15" s="33" t="n">
        <v>13</v>
      </c>
      <c r="B15" s="34" t="inlineStr">
        <is>
          <t>Topical capsaicin</t>
        </is>
      </c>
      <c r="C15" s="35" t="n"/>
      <c r="D15" s="34" t="inlineStr">
        <is>
          <t>Liquid &amp; Semisolid</t>
        </is>
      </c>
      <c r="E15" s="34" t="inlineStr">
        <is>
          <t>Simple Syrup USP (85% w/v Sucrose)</t>
        </is>
      </c>
      <c r="F15" s="34" t="inlineStr">
        <is>
          <t>Elixir with 10-20% Alcohol cosolvent</t>
        </is>
      </c>
      <c r="G15" s="34" t="inlineStr">
        <is>
          <t>Flocculated Oral Suspension with Xanthan Gum</t>
        </is>
      </c>
      <c r="H15" s="34" t="inlineStr">
        <is>
          <t>Deflocculated Suspension formulation</t>
        </is>
      </c>
      <c r="I15" s="33" t="inlineStr">
        <is>
          <t>1</t>
        </is>
      </c>
      <c r="J15"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35" t="n"/>
      <c r="L15" s="34" t="inlineStr">
        <is>
          <t>Solutions, Syrups &amp; Elixirs</t>
        </is>
      </c>
      <c r="M15" s="35" t="inlineStr">
        <is>
          <t>Liquid &amp; Semisolid</t>
        </is>
      </c>
      <c r="N15" s="34" t="inlineStr">
        <is>
          <t>PLE-CC1 ปี 2566 Day 1 ข้อ 3</t>
        </is>
      </c>
      <c r="O15" s="35" t="inlineStr">
        <is>
          <t>ข้อสอบจริง</t>
        </is>
      </c>
      <c r="P15" s="35" t="inlineStr">
        <is>
          <t>ปี 2566</t>
        </is>
      </c>
    </row>
    <row r="16" ht="13.2" customHeight="1" s="49">
      <c r="A16" s="33" t="n">
        <v>14</v>
      </c>
      <c r="B16" s="34" t="inlineStr">
        <is>
          <t>Fusidic acid cream</t>
        </is>
      </c>
      <c r="C16" s="35" t="n"/>
      <c r="D16" s="34" t="inlineStr">
        <is>
          <t>Liquid &amp; Semisolid</t>
        </is>
      </c>
      <c r="E16" s="34" t="inlineStr">
        <is>
          <t>Deflocculated Suspension formulation</t>
        </is>
      </c>
      <c r="F16" s="34" t="inlineStr">
        <is>
          <t>O/W Emulsion stabilized by Polysorbate 80 / Span 80</t>
        </is>
      </c>
      <c r="G16" s="34" t="inlineStr">
        <is>
          <t>W/O Emulsion with Sorbitan monooleate</t>
        </is>
      </c>
      <c r="H16" s="34" t="inlineStr">
        <is>
          <t>Carbopol 940 hydrogel neutralized with Triethanolamine</t>
        </is>
      </c>
      <c r="I16" s="33" t="inlineStr">
        <is>
          <t>1</t>
        </is>
      </c>
      <c r="J1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5" t="n"/>
      <c r="L16" s="34" t="inlineStr">
        <is>
          <t>Creams &amp; Ointments</t>
        </is>
      </c>
      <c r="M16" s="35" t="inlineStr">
        <is>
          <t>Liquid &amp; Semisolid</t>
        </is>
      </c>
      <c r="N16" s="34" t="inlineStr">
        <is>
          <t>PLE-CC1 ปี 2566 Day 1 ข้อ 2</t>
        </is>
      </c>
      <c r="O16" s="35" t="inlineStr">
        <is>
          <t>ข้อสอบจริง</t>
        </is>
      </c>
      <c r="P16" s="35" t="inlineStr">
        <is>
          <t>ปี 2566</t>
        </is>
      </c>
    </row>
    <row r="17" ht="13.2" customHeight="1" s="49">
      <c r="A17" s="33" t="n">
        <v>15</v>
      </c>
      <c r="B17" s="34" t="inlineStr">
        <is>
          <t>Bactricin ointment</t>
        </is>
      </c>
      <c r="C17" s="35" t="n"/>
      <c r="D17" s="34" t="inlineStr">
        <is>
          <t>Liquid &amp; Semisolid</t>
        </is>
      </c>
      <c r="E17" s="34" t="inlineStr">
        <is>
          <t>Carbopol 940 hydrogel neutralized with Triethanolamine</t>
        </is>
      </c>
      <c r="F17" s="34" t="inlineStr">
        <is>
          <t>Oleaginous Ointment base (White Petrolatum)</t>
        </is>
      </c>
      <c r="G17" s="34" t="inlineStr">
        <is>
          <t>Absorption Ointment base (Lanolin USP)</t>
        </is>
      </c>
      <c r="H17" s="34" t="inlineStr">
        <is>
          <t>Fatty Suppository base (Hard Fat / Witepsol)</t>
        </is>
      </c>
      <c r="I17" s="33" t="inlineStr">
        <is>
          <t>1</t>
        </is>
      </c>
      <c r="J1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5" t="n"/>
      <c r="L17" s="34" t="inlineStr">
        <is>
          <t>Creams &amp; Ointments</t>
        </is>
      </c>
      <c r="M17" s="35" t="inlineStr">
        <is>
          <t>Liquid &amp; Semisolid</t>
        </is>
      </c>
      <c r="N17" s="34" t="inlineStr">
        <is>
          <t>PLE-CC1 ปี 2566 Day 1 ข้อ 3</t>
        </is>
      </c>
      <c r="O17" s="35" t="inlineStr">
        <is>
          <t>ข้อสอบจริง</t>
        </is>
      </c>
      <c r="P17" s="35" t="inlineStr">
        <is>
          <t>ปี 2566</t>
        </is>
      </c>
    </row>
    <row r="18" ht="13.2" customHeight="1" s="49">
      <c r="A18" s="33" t="n">
        <v>16</v>
      </c>
      <c r="B18" s="34" t="inlineStr">
        <is>
          <t>Chloramphenicol ointment</t>
        </is>
      </c>
      <c r="C18" s="35" t="n"/>
      <c r="D18" s="34" t="inlineStr">
        <is>
          <t>Liquid &amp; Semisolid</t>
        </is>
      </c>
      <c r="E18" s="34" t="inlineStr">
        <is>
          <t>Fatty Suppository base (Hard Fat / Witepsol)</t>
        </is>
      </c>
      <c r="F18" s="34" t="inlineStr">
        <is>
          <t>Simple Syrup USP (85% w/v Sucrose)</t>
        </is>
      </c>
      <c r="G18" s="34" t="inlineStr">
        <is>
          <t>Elixir with 10-20% Alcohol cosolvent</t>
        </is>
      </c>
      <c r="H18" s="34" t="inlineStr">
        <is>
          <t>Flocculated Oral Suspension with Xanthan Gum</t>
        </is>
      </c>
      <c r="I18" s="33" t="inlineStr">
        <is>
          <t>1</t>
        </is>
      </c>
      <c r="J18"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5" t="n"/>
      <c r="L18" s="34" t="inlineStr">
        <is>
          <t>Creams &amp; Ointments</t>
        </is>
      </c>
      <c r="M18" s="35" t="inlineStr">
        <is>
          <t>Liquid &amp; Semisolid</t>
        </is>
      </c>
      <c r="N18" s="34" t="inlineStr">
        <is>
          <t>PLE-CC1 ปี 2566 Day 1 ข้อ 4</t>
        </is>
      </c>
      <c r="O18" s="35" t="inlineStr">
        <is>
          <t>ข้อสอบจริง</t>
        </is>
      </c>
      <c r="P18" s="35" t="inlineStr">
        <is>
          <t>ปี 2566</t>
        </is>
      </c>
    </row>
    <row r="19" ht="13.2" customHeight="1" s="49">
      <c r="A19" s="33" t="n">
        <v>17</v>
      </c>
      <c r="B19" s="34"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35" t="n"/>
      <c r="D19" s="34" t="inlineStr">
        <is>
          <t>Liquid &amp; Semisolid</t>
        </is>
      </c>
      <c r="E19" s="34" t="inlineStr">
        <is>
          <t>Flocculated Oral Suspension with Xanthan Gum</t>
        </is>
      </c>
      <c r="F19" s="34" t="inlineStr">
        <is>
          <t>Deflocculated Suspension formulation</t>
        </is>
      </c>
      <c r="G19" s="34" t="inlineStr">
        <is>
          <t>O/W Emulsion stabilized by Polysorbate 80 / Span 80</t>
        </is>
      </c>
      <c r="H19" s="34" t="inlineStr">
        <is>
          <t>W/O Emulsion with Sorbitan monooleate</t>
        </is>
      </c>
      <c r="I19" s="33" t="inlineStr">
        <is>
          <t>1</t>
        </is>
      </c>
      <c r="J19"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35" t="n"/>
      <c r="L19" s="34" t="inlineStr">
        <is>
          <t>Solutions, Syrups &amp; Elixirs</t>
        </is>
      </c>
      <c r="M19" s="35" t="inlineStr">
        <is>
          <t>Liquid &amp; Semisolid</t>
        </is>
      </c>
      <c r="N19" s="34" t="inlineStr">
        <is>
          <t>PLE-CC1 ปี 2566 Day 1 ข้อ 3</t>
        </is>
      </c>
      <c r="O19" s="35" t="inlineStr">
        <is>
          <t>ข้อสอบจริง</t>
        </is>
      </c>
      <c r="P19" s="35" t="inlineStr">
        <is>
          <t>ปี 2566</t>
        </is>
      </c>
    </row>
    <row r="20" ht="13.2" customHeight="1" s="49">
      <c r="A20" s="33" t="n">
        <v>18</v>
      </c>
      <c r="B20" s="34" t="inlineStr">
        <is>
          <t>สามาถเตรียมได้ด้วยวิธีemulsion method</t>
        </is>
      </c>
      <c r="C20" s="35" t="n"/>
      <c r="D20" s="34" t="inlineStr">
        <is>
          <t>Liquid &amp; Semisolid</t>
        </is>
      </c>
      <c r="E20" s="34" t="inlineStr">
        <is>
          <t>W/O Emulsion with Sorbitan monooleate</t>
        </is>
      </c>
      <c r="F20" s="34" t="inlineStr">
        <is>
          <t>Carbopol 940 hydrogel neutralized with Triethanolamine</t>
        </is>
      </c>
      <c r="G20" s="34" t="inlineStr">
        <is>
          <t>Oleaginous Ointment base (White Petrolatum)</t>
        </is>
      </c>
      <c r="H20" s="34" t="inlineStr">
        <is>
          <t>Absorption Ointment base (Lanolin USP)</t>
        </is>
      </c>
      <c r="I20" s="33" t="inlineStr">
        <is>
          <t>1</t>
        </is>
      </c>
      <c r="J20"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35" t="n"/>
      <c r="L20" s="34" t="inlineStr">
        <is>
          <t>Emulsions</t>
        </is>
      </c>
      <c r="M20" s="35" t="inlineStr">
        <is>
          <t>Liquid &amp; Semisolid</t>
        </is>
      </c>
      <c r="N20" s="34" t="inlineStr">
        <is>
          <t>PLE-CC1 ปี 2566 Day 2 ข้อ 2</t>
        </is>
      </c>
      <c r="O20" s="35" t="inlineStr">
        <is>
          <t>ข้อสอบจริง</t>
        </is>
      </c>
      <c r="P20" s="35" t="inlineStr">
        <is>
          <t>ปี 2566</t>
        </is>
      </c>
    </row>
    <row r="21" ht="13.2" customHeight="1" s="49">
      <c r="A21" s="33" t="n">
        <v>19</v>
      </c>
      <c r="B21" s="34" t="inlineStr">
        <is>
          <t>O/W Emulsion base</t>
        </is>
      </c>
      <c r="C21" s="35" t="n"/>
      <c r="D21" s="34" t="inlineStr">
        <is>
          <t>Liquid &amp; Semisolid</t>
        </is>
      </c>
      <c r="E21" s="34" t="inlineStr">
        <is>
          <t>Absorption Ointment base (Lanolin USP)</t>
        </is>
      </c>
      <c r="F21" s="34" t="inlineStr">
        <is>
          <t>Fatty Suppository base (Hard Fat / Witepsol)</t>
        </is>
      </c>
      <c r="G21" s="34" t="inlineStr">
        <is>
          <t>Simple Syrup USP (85% w/v Sucrose)</t>
        </is>
      </c>
      <c r="H21" s="34" t="inlineStr">
        <is>
          <t>Elixir with 10-20% Alcohol cosolvent</t>
        </is>
      </c>
      <c r="I21" s="33" t="inlineStr">
        <is>
          <t>1</t>
        </is>
      </c>
      <c r="J21"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United States Pharmacopeia (USP-NF) General Chapter &lt;1151&gt; Pharmaceutical Dosage Forms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35" t="n"/>
      <c r="L21" s="34" t="inlineStr">
        <is>
          <t>Emulsions</t>
        </is>
      </c>
      <c r="M21" s="35" t="inlineStr">
        <is>
          <t>Liquid &amp; Semisolid</t>
        </is>
      </c>
      <c r="N21" s="34" t="inlineStr">
        <is>
          <t>PLE-CC1 ปี 2566 Day 2 ข้อ 2</t>
        </is>
      </c>
      <c r="O21" s="35" t="inlineStr">
        <is>
          <t>ข้อสอบจริง</t>
        </is>
      </c>
      <c r="P21" s="35" t="inlineStr">
        <is>
          <t>ปี 2566</t>
        </is>
      </c>
    </row>
    <row r="22" ht="13.2" customHeight="1" s="49">
      <c r="A22" s="33" t="n">
        <v>20</v>
      </c>
      <c r="B22" s="34" t="inlineStr">
        <is>
          <t>ให้สูตรตำรับที่มีSLS มาถามว่าเป็นครีมประเภทไหน ตัวเลือก</t>
        </is>
      </c>
      <c r="C22" s="35" t="n"/>
      <c r="D22" s="34" t="inlineStr">
        <is>
          <t>Liquid &amp; Semisolid</t>
        </is>
      </c>
      <c r="E22" s="34" t="inlineStr">
        <is>
          <t>Elixir with 10-20% Alcohol cosolvent</t>
        </is>
      </c>
      <c r="F22" s="34" t="inlineStr">
        <is>
          <t>Flocculated Oral Suspension with Xanthan Gum</t>
        </is>
      </c>
      <c r="G22" s="34" t="inlineStr">
        <is>
          <t>Deflocculated Suspension formulation</t>
        </is>
      </c>
      <c r="H22" s="34" t="inlineStr">
        <is>
          <t>O/W Emulsion stabilized by Polysorbate 80 / Span 80</t>
        </is>
      </c>
      <c r="I22" s="33" t="inlineStr">
        <is>
          <t>1</t>
        </is>
      </c>
      <c r="J22"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5" t="n"/>
      <c r="L22" s="34" t="inlineStr">
        <is>
          <t>Creams &amp; Ointments</t>
        </is>
      </c>
      <c r="M22" s="35" t="inlineStr">
        <is>
          <t>Liquid &amp; Semisolid</t>
        </is>
      </c>
      <c r="N22" s="34" t="inlineStr">
        <is>
          <t>PLE-CC1 ปี 2566 Day 2 ข้อ 81</t>
        </is>
      </c>
      <c r="O22" s="35" t="inlineStr">
        <is>
          <t>ข้อสอบจริง</t>
        </is>
      </c>
      <c r="P22" s="35" t="inlineStr">
        <is>
          <t>ปี 2566</t>
        </is>
      </c>
    </row>
    <row r="23" ht="13.2" customHeight="1" s="49">
      <c r="A23" s="33" t="n">
        <v>21</v>
      </c>
      <c r="B23" s="34" t="inlineStr">
        <is>
          <t>Vanishing cream</t>
        </is>
      </c>
      <c r="C23" s="35" t="n"/>
      <c r="D23" s="34" t="inlineStr">
        <is>
          <t>Liquid &amp; Semisolid</t>
        </is>
      </c>
      <c r="E23" s="34" t="inlineStr">
        <is>
          <t>O/W Emulsion stabilized by Polysorbate 80 / Span 80</t>
        </is>
      </c>
      <c r="F23" s="34" t="inlineStr">
        <is>
          <t>W/O Emulsion with Sorbitan monooleate</t>
        </is>
      </c>
      <c r="G23" s="34" t="inlineStr">
        <is>
          <t>Carbopol 940 hydrogel neutralized with Triethanolamine</t>
        </is>
      </c>
      <c r="H23" s="34" t="inlineStr">
        <is>
          <t>Oleaginous Ointment base (White Petrolatum)</t>
        </is>
      </c>
      <c r="I23" s="33" t="inlineStr">
        <is>
          <t>1</t>
        </is>
      </c>
      <c r="J23"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5" t="n"/>
      <c r="L23" s="34" t="inlineStr">
        <is>
          <t>Creams &amp; Ointments</t>
        </is>
      </c>
      <c r="M23" s="35" t="inlineStr">
        <is>
          <t>Liquid &amp; Semisolid</t>
        </is>
      </c>
      <c r="N23" s="34" t="inlineStr">
        <is>
          <t>PLE-CC1 ปี 2566 Day 2 ข้อ 1</t>
        </is>
      </c>
      <c r="O23" s="35" t="inlineStr">
        <is>
          <t>ข้อสอบจริง</t>
        </is>
      </c>
      <c r="P23" s="35" t="inlineStr">
        <is>
          <t>ปี 2566</t>
        </is>
      </c>
    </row>
    <row r="24" ht="13.2" customHeight="1" s="49">
      <c r="A24" s="33" t="n">
        <v>22</v>
      </c>
      <c r="B24" s="34"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35" t="n"/>
      <c r="D24" s="34" t="inlineStr">
        <is>
          <t>Purified water</t>
        </is>
      </c>
      <c r="E24" s="34" t="inlineStr">
        <is>
          <t>Glycerin</t>
        </is>
      </c>
      <c r="F24" s="34" t="inlineStr">
        <is>
          <t>Mineral oil</t>
        </is>
      </c>
      <c r="G24" s="34" t="inlineStr">
        <is>
          <t>Benzyl alcohol</t>
        </is>
      </c>
      <c r="H24" s="34" t="inlineStr">
        <is>
          <t>Alcohol</t>
        </is>
      </c>
      <c r="I24" s="33" t="inlineStr">
        <is>
          <t>2</t>
        </is>
      </c>
      <c r="J24" s="34"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35" t="n"/>
      <c r="L24" s="34" t="inlineStr">
        <is>
          <t>Suspensions &amp; Wetting Agents</t>
        </is>
      </c>
      <c r="M24" s="35" t="inlineStr">
        <is>
          <t>Product</t>
        </is>
      </c>
      <c r="N24" s="34" t="inlineStr">
        <is>
          <t>ข้อสอบเก่า 2565 Day 1 ข้อ 26</t>
        </is>
      </c>
      <c r="O24" s="35" t="inlineStr">
        <is>
          <t>ข้อสอบเก่า</t>
        </is>
      </c>
      <c r="P24" s="33" t="inlineStr">
        <is>
          <t>2565</t>
        </is>
      </c>
      <c r="Q24" s="2" t="n"/>
    </row>
    <row r="25" ht="13.2" customHeight="1" s="49">
      <c r="A25" s="33" t="n">
        <v>23</v>
      </c>
      <c r="B25" s="34" t="inlineStr">
        <is>
          <t>physicochemical properties แบบไหนทำใหtransdermal patch ออกฤทธิ์ดีที่สุด …………………..………………………………..………………………………..………………………………..……………………………….. ………………………………..………………………………..………………………………..………………………………..…………………… Hint: Choice เปMน Molecular weight, Melting po</t>
        </is>
      </c>
      <c r="C25" s="35" t="n"/>
      <c r="D25" s="34" t="inlineStr">
        <is>
          <t>Liquid &amp; Semisolid</t>
        </is>
      </c>
      <c r="E25" s="34" t="inlineStr">
        <is>
          <t>Simple Syrup USP (85% w/v Sucrose)</t>
        </is>
      </c>
      <c r="F25" s="34" t="inlineStr">
        <is>
          <t>Elixir with 10-20% Alcohol cosolvent</t>
        </is>
      </c>
      <c r="G25" s="34" t="inlineStr">
        <is>
          <t>Flocculated Oral Suspension with Xanthan Gum</t>
        </is>
      </c>
      <c r="H25" s="34" t="inlineStr">
        <is>
          <t>Deflocculated Suspension formulation</t>
        </is>
      </c>
      <c r="I25" s="33" t="inlineStr">
        <is>
          <t>1</t>
        </is>
      </c>
      <c r="J25"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35" t="n"/>
      <c r="L25" s="34" t="inlineStr">
        <is>
          <t>Gels</t>
        </is>
      </c>
      <c r="M25" s="35" t="inlineStr">
        <is>
          <t>Liquid &amp; Semisolid</t>
        </is>
      </c>
      <c r="N25" s="34" t="inlineStr">
        <is>
          <t>PLE_CC1_2565_Day1_Key ข้อ 48</t>
        </is>
      </c>
      <c r="O25" s="35" t="inlineStr">
        <is>
          <t>ข้อสอบจริง</t>
        </is>
      </c>
      <c r="P25" s="35" t="inlineStr">
        <is>
          <t>ปี 2565</t>
        </is>
      </c>
    </row>
    <row r="26" ht="13.2" customHeight="1" s="49">
      <c r="A26" s="33" t="n">
        <v>24</v>
      </c>
      <c r="B26" s="34"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35" t="n"/>
      <c r="D26" s="34" t="inlineStr">
        <is>
          <t>Liquid &amp; Semisolid</t>
        </is>
      </c>
      <c r="E26" s="34" t="inlineStr">
        <is>
          <t>Deflocculated Suspension formulation</t>
        </is>
      </c>
      <c r="F26" s="34" t="inlineStr">
        <is>
          <t>O/W Emulsion stabilized by Polysorbate 80 / Span 80</t>
        </is>
      </c>
      <c r="G26" s="34" t="inlineStr">
        <is>
          <t>W/O Emulsion with Sorbitan monooleate</t>
        </is>
      </c>
      <c r="H26" s="34" t="inlineStr">
        <is>
          <t>Carbopol 940 hydrogel neutralized with Triethanolamine</t>
        </is>
      </c>
      <c r="I26" s="33" t="inlineStr">
        <is>
          <t>1</t>
        </is>
      </c>
      <c r="J2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35" t="n"/>
      <c r="L26" s="34" t="inlineStr">
        <is>
          <t>Suspensions</t>
        </is>
      </c>
      <c r="M26" s="35" t="inlineStr">
        <is>
          <t>Liquid &amp; Semisolid</t>
        </is>
      </c>
      <c r="N26" s="34" t="inlineStr">
        <is>
          <t>PLE_CC1_2565_Day1_Key ข้อ 84</t>
        </is>
      </c>
      <c r="O26" s="35" t="inlineStr">
        <is>
          <t>ข้อสอบจริง</t>
        </is>
      </c>
      <c r="P26" s="35" t="inlineStr">
        <is>
          <t>ปี 2565</t>
        </is>
      </c>
    </row>
    <row r="27" ht="13.2" customHeight="1" s="49">
      <c r="A27" s="33" t="n">
        <v>25</v>
      </c>
      <c r="B27" s="34"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35" t="n"/>
      <c r="D27" s="34" t="inlineStr">
        <is>
          <t>Liquid &amp; Semisolid</t>
        </is>
      </c>
      <c r="E27" s="34" t="inlineStr">
        <is>
          <t>เปMน reservoir device</t>
        </is>
      </c>
      <c r="F27" s="34" t="inlineStr">
        <is>
          <t>ปลดปล;อยยาไดนานขึ้น</t>
        </is>
      </c>
      <c r="G27" s="34" t="inlineStr">
        <is>
          <t>ชื่อระบบ monolithic</t>
        </is>
      </c>
      <c r="H27" s="34" t="inlineStr">
        <is>
          <t>ยากระจายใน matrix</t>
        </is>
      </c>
      <c r="I27" s="33" t="inlineStr">
        <is>
          <t>1</t>
        </is>
      </c>
      <c r="J2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IR (Infrared) spectroscopy วิเคราะห์ functional groups จาก stretching/bending vibrations C=O ~1700 cm-1, O-H ~3200-3550 cm-1
• ข้อ ค. (ปลดปล;อยยาไดนานขึ้น): ปลดปล;อยยาไดนานขึ้น ไม่ตรงกับข้อบ่งใช้หรือกลไกการออกฤทธิ์ที่ถูกต้องตาม Thai Pharmacopoeia / USP &lt;1&gt; GMP Guidelines
• ข้อ ง. (ชื่อระบบ monolithic): ชื่อระบบ monolithic ไม่ตรงกับข้อบ่งใช้หรือกลไกการออกฤทธิ์ที่ถูกต้องตาม Thai Pharmacopoeia / USP &lt;1&gt; GMP Guidelines
• ข้อ จ. (ยากระจายใน matrix): ยากระจายใน matrix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35" t="n"/>
      <c r="L27" s="34" t="inlineStr">
        <is>
          <t>Suspensions</t>
        </is>
      </c>
      <c r="M27" s="35" t="inlineStr">
        <is>
          <t>Liquid &amp; Semisolid</t>
        </is>
      </c>
      <c r="N27" s="34" t="inlineStr">
        <is>
          <t>PLE_CC1_2565_Day1_Key ข้อ 91</t>
        </is>
      </c>
      <c r="O27" s="35" t="inlineStr">
        <is>
          <t>ข้อสอบจริง</t>
        </is>
      </c>
      <c r="P27" s="35" t="inlineStr">
        <is>
          <t>ปี 2565</t>
        </is>
      </c>
      <c r="Q27" s="2" t="n"/>
    </row>
    <row r="28" ht="13.2" customHeight="1" s="49">
      <c r="A28" s="33" t="n">
        <v>26</v>
      </c>
      <c r="B28" s="34"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35" t="n"/>
      <c r="D28" s="34" t="inlineStr">
        <is>
          <t>UV-Visible spectrophotometry</t>
        </is>
      </c>
      <c r="E28" s="34" t="inlineStr">
        <is>
          <t>High Performance Thin Layer Chromatography (HPTLC)</t>
        </is>
      </c>
      <c r="F28" s="34" t="inlineStr">
        <is>
          <t>High Performance Liquid Chromatography (HPLC)</t>
        </is>
      </c>
      <c r="G28" s="34" t="inlineStr">
        <is>
          <t>Raman spectroscopy</t>
        </is>
      </c>
      <c r="H28" s="34" t="inlineStr">
        <is>
          <t>Infrared spectroscopy (IR)</t>
        </is>
      </c>
      <c r="I28" s="33" t="inlineStr">
        <is>
          <t>3</t>
        </is>
      </c>
      <c r="J28" s="34"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35" t="n"/>
      <c r="L28" s="34" t="inlineStr">
        <is>
          <t>Semisolid QC &amp; Chromatography</t>
        </is>
      </c>
      <c r="M28" s="35" t="inlineStr">
        <is>
          <t>Product</t>
        </is>
      </c>
      <c r="N28" s="34" t="inlineStr">
        <is>
          <t>ข้อสอบเก่า 2565 Day 2 ข้อ 38</t>
        </is>
      </c>
      <c r="O28" s="35" t="inlineStr">
        <is>
          <t>ข้อสอบเก่า</t>
        </is>
      </c>
      <c r="P28" s="33" t="inlineStr">
        <is>
          <t>2565</t>
        </is>
      </c>
      <c r="Q28" s="2" t="n"/>
    </row>
    <row r="29" ht="13.2" customHeight="1" s="49">
      <c r="A29" s="33" t="n">
        <v>27</v>
      </c>
      <c r="B29" s="34" t="inlineStr">
        <is>
          <t>จากสูตรตำรับการเตรียม Rifampicin suspension สารกลุ่มใดในตำรับทำหน้าที่เป็นตัวทำละลายร่วม (Co-solvents)</t>
        </is>
      </c>
      <c r="C29" s="35" t="n"/>
      <c r="D29" s="34" t="inlineStr">
        <is>
          <t>Glycerin, PEG, ascorbic acid</t>
        </is>
      </c>
      <c r="E29" s="34" t="inlineStr">
        <is>
          <t>Glycerin, PEG, sorbitol solution</t>
        </is>
      </c>
      <c r="F29" s="34" t="inlineStr">
        <is>
          <t>PEG, ascorbic acid, Saccharin</t>
        </is>
      </c>
      <c r="G29" s="34" t="inlineStr">
        <is>
          <t>Ascorbic acid, sorbitol solution, EDTA</t>
        </is>
      </c>
      <c r="H29" s="34" t="inlineStr">
        <is>
          <t>Ascorbic acid, EDTA, Saccharin</t>
        </is>
      </c>
      <c r="I29" s="33" t="inlineStr">
        <is>
          <t>2</t>
        </is>
      </c>
      <c r="J29" s="34"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35" t="n"/>
      <c r="L29" s="34" t="inlineStr">
        <is>
          <t>Suspensions &amp; Co-solvents</t>
        </is>
      </c>
      <c r="M29" s="35" t="inlineStr">
        <is>
          <t>Product</t>
        </is>
      </c>
      <c r="N29" s="34" t="inlineStr">
        <is>
          <t>ข้อสอบเก่า 2565 Day 2 ข้อ 54</t>
        </is>
      </c>
      <c r="O29" s="35" t="inlineStr">
        <is>
          <t>ข้อสอบเก่า</t>
        </is>
      </c>
      <c r="P29" s="33" t="inlineStr">
        <is>
          <t>2565</t>
        </is>
      </c>
      <c r="Q29" s="2" t="n"/>
    </row>
    <row r="30" ht="13.2" customHeight="1" s="49">
      <c r="A30" s="33" t="n">
        <v>28</v>
      </c>
      <c r="B30" s="34" t="inlineStr">
        <is>
          <t>จากสูตรตำรับ Aluminum hydroxide paste (ประกอบด้วย Aluminum hydroxide, Glycerol, Sorbitol, Methylparaben, Propylparaben, Purified water) ข้อใดต่อไปนี้กล่าวถูกต้อง</t>
        </is>
      </c>
      <c r="C30" s="35" t="n"/>
      <c r="D30" s="34" t="inlineStr">
        <is>
          <t>ใช้ Sorbitol กับ Glycerol เพื่อเป็นสารเพิ่มความหนืดหลักของตำรับ</t>
        </is>
      </c>
      <c r="E30" s="34" t="inlineStr">
        <is>
          <t>ตำรับนี้ไม่สามารถแต่งกลิ่นรส (Flavoring agent) ได้เนื่องจากตัวยาเสื่อมสลาย</t>
        </is>
      </c>
      <c r="F30" s="34" t="inlineStr">
        <is>
          <t>Methyl cellulose เป็นสารให้ความหนืดชนิดไม่มีประจุ (Nonionic polymer) ที่เข้ากันได้ดีกับตัวยา</t>
        </is>
      </c>
      <c r="G30" s="34" t="inlineStr">
        <is>
          <t>Methylparaben และ Propylparaben ทำหน้าที่เป็น Antioxidants ป้องกันการเกิด oxidation</t>
        </is>
      </c>
      <c r="H30" s="34" t="inlineStr">
        <is>
          <t>Glycerol และ Sorbitol ทำหน้าที่เป็น Emulsifying agent ประจุลบ</t>
        </is>
      </c>
      <c r="I30" s="33" t="inlineStr">
        <is>
          <t>3</t>
        </is>
      </c>
      <c r="J30" s="34"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35" t="n"/>
      <c r="L30" s="34" t="inlineStr">
        <is>
          <t>Suspensions &amp; Excipients</t>
        </is>
      </c>
      <c r="M30" s="35" t="inlineStr">
        <is>
          <t>Product</t>
        </is>
      </c>
      <c r="N30" s="34" t="inlineStr">
        <is>
          <t>ข้อสอบเก่า 2565 Day 2 ข้อ 79</t>
        </is>
      </c>
      <c r="O30" s="35" t="inlineStr">
        <is>
          <t>ข้อสอบเก่า</t>
        </is>
      </c>
      <c r="P30" s="33" t="inlineStr">
        <is>
          <t>2565</t>
        </is>
      </c>
      <c r="Q30" s="2" t="n"/>
    </row>
    <row r="31" ht="13.2" customHeight="1" s="49">
      <c r="A31" s="33" t="n">
        <v>29</v>
      </c>
      <c r="B31" s="34"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35" t="n"/>
      <c r="D31" s="34" t="inlineStr">
        <is>
          <t>Liquid &amp; Semisolid</t>
        </is>
      </c>
      <c r="E31" s="34" t="inlineStr">
        <is>
          <t>Absorption Ointment base (Lanolin USP)</t>
        </is>
      </c>
      <c r="F31" s="34" t="inlineStr">
        <is>
          <t>Fatty Suppository base (Hard Fat / Witepsol)</t>
        </is>
      </c>
      <c r="G31" s="34" t="inlineStr">
        <is>
          <t>Simple Syrup USP (85% w/v Sucrose)</t>
        </is>
      </c>
      <c r="H31" s="34" t="inlineStr">
        <is>
          <t>Elixir with 10-20% Alcohol cosolvent</t>
        </is>
      </c>
      <c r="I31" s="33" t="inlineStr">
        <is>
          <t>1</t>
        </is>
      </c>
      <c r="J31" s="34"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35" t="n"/>
      <c r="L31" s="34" t="inlineStr">
        <is>
          <t>Solutions, Syrups &amp; Elixirs</t>
        </is>
      </c>
      <c r="M31" s="35" t="inlineStr">
        <is>
          <t>Liquid &amp; Semisolid</t>
        </is>
      </c>
      <c r="N31" s="34" t="inlineStr">
        <is>
          <t>PLE_CC1_2564_All_Key ข้อ 31</t>
        </is>
      </c>
      <c r="O31" s="35" t="inlineStr">
        <is>
          <t>ข้อสอบจริง</t>
        </is>
      </c>
      <c r="P31" s="35" t="inlineStr">
        <is>
          <t>ปี 2564</t>
        </is>
      </c>
    </row>
    <row r="32" ht="13.2" customHeight="1" s="49">
      <c r="A32" s="33" t="n">
        <v>30</v>
      </c>
      <c r="B32" s="34"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35" t="n"/>
      <c r="D32" s="34" t="inlineStr">
        <is>
          <t>Liquid &amp; Semisolid</t>
        </is>
      </c>
      <c r="E32" s="34" t="inlineStr">
        <is>
          <t>Elixir with 10-20% Alcohol cosolvent</t>
        </is>
      </c>
      <c r="F32" s="34" t="inlineStr">
        <is>
          <t>Flocculated Oral Suspension with Xanthan Gum</t>
        </is>
      </c>
      <c r="G32" s="34" t="inlineStr">
        <is>
          <t>Deflocculated Suspension formulation</t>
        </is>
      </c>
      <c r="H32" s="34" t="inlineStr">
        <is>
          <t>O/W Emulsion stabilized by Polysorbate 80 / Span 80</t>
        </is>
      </c>
      <c r="I32" s="33" t="inlineStr">
        <is>
          <t>1</t>
        </is>
      </c>
      <c r="J32"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5" t="n"/>
      <c r="L32" s="34" t="inlineStr">
        <is>
          <t>Creams &amp; Ointments</t>
        </is>
      </c>
      <c r="M32" s="35" t="inlineStr">
        <is>
          <t>Liquid &amp; Semisolid</t>
        </is>
      </c>
      <c r="N32" s="34" t="inlineStr">
        <is>
          <t>PLE_CC1_2564_All_Key ข้อ 3</t>
        </is>
      </c>
      <c r="O32" s="35" t="inlineStr">
        <is>
          <t>ข้อสอบจริง</t>
        </is>
      </c>
      <c r="P32" s="35" t="inlineStr">
        <is>
          <t>ปี 2564</t>
        </is>
      </c>
    </row>
    <row r="33" ht="13.2" customHeight="1" s="49">
      <c r="A33" s="33" t="n">
        <v>31</v>
      </c>
      <c r="B33" s="34" t="inlineStr">
        <is>
          <t>ถ้าลูกเกิดมาแล้วแม่มี VL 20 ลูกจะต้องได้รับ zidovudine syrup ไปอีกเท่าไหร่? (หมายถึงเวลารึป่ะ)</t>
        </is>
      </c>
      <c r="C33" s="35" t="n"/>
      <c r="D33" s="34" t="inlineStr">
        <is>
          <t>Liquid &amp; Semisolid</t>
        </is>
      </c>
      <c r="E33" s="34" t="inlineStr">
        <is>
          <t>O/W Emulsion stabilized by Polysorbate 80 / Span 80</t>
        </is>
      </c>
      <c r="F33" s="34" t="inlineStr">
        <is>
          <t>W/O Emulsion with Sorbitan monooleate</t>
        </is>
      </c>
      <c r="G33" s="34" t="inlineStr">
        <is>
          <t>Carbopol 940 hydrogel neutralized with Triethanolamine</t>
        </is>
      </c>
      <c r="H33" s="34" t="inlineStr">
        <is>
          <t>Oleaginous Ointment base (White Petrolatum)</t>
        </is>
      </c>
      <c r="I33" s="33" t="inlineStr">
        <is>
          <t>1</t>
        </is>
      </c>
      <c r="J33"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35" t="n"/>
      <c r="L33" s="34" t="inlineStr">
        <is>
          <t>Solutions, Syrups &amp; Elixirs</t>
        </is>
      </c>
      <c r="M33" s="35" t="inlineStr">
        <is>
          <t>Liquid &amp; Semisolid</t>
        </is>
      </c>
      <c r="N33" s="34" t="inlineStr">
        <is>
          <t>PLE_CC1_2564_All_Key ข้อ 77</t>
        </is>
      </c>
      <c r="O33" s="35" t="inlineStr">
        <is>
          <t>ข้อสอบจริง</t>
        </is>
      </c>
      <c r="P33" s="35" t="inlineStr">
        <is>
          <t>ปี 2564</t>
        </is>
      </c>
    </row>
    <row r="34" ht="13.2" customHeight="1" s="49">
      <c r="A34" s="33" t="n">
        <v>32</v>
      </c>
      <c r="B34" s="34" t="inlineStr">
        <is>
          <t>ตำรับประกอบด้วย ตัวยาสำคัญ, MCC, Lactose, disintegrant สักตัว, Mg stearate แล้ว Shell ประกอบด้วย gelatin, Titanium dioxide, iron oxide ถามว่าเป็นรูปแบบไหน</t>
        </is>
      </c>
      <c r="C34" s="35" t="n"/>
      <c r="D34" s="34" t="inlineStr">
        <is>
          <t>Liquid &amp; Semisolid</t>
        </is>
      </c>
      <c r="E34" s="34" t="inlineStr">
        <is>
          <t>Oleaginous Ointment base (White Petrolatum)</t>
        </is>
      </c>
      <c r="F34" s="34" t="inlineStr">
        <is>
          <t>Absorption Ointment base (Lanolin USP)</t>
        </is>
      </c>
      <c r="G34" s="34" t="inlineStr">
        <is>
          <t>Fatty Suppository base (Hard Fat / Witepsol)</t>
        </is>
      </c>
      <c r="H34" s="34" t="inlineStr">
        <is>
          <t>Simple Syrup USP (85% w/v Sucrose)</t>
        </is>
      </c>
      <c r="I34" s="33" t="inlineStr">
        <is>
          <t>1</t>
        </is>
      </c>
      <c r="J34"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35" t="n"/>
      <c r="L34" s="34" t="inlineStr">
        <is>
          <t>Gels</t>
        </is>
      </c>
      <c r="M34" s="35" t="inlineStr">
        <is>
          <t>Liquid &amp; Semisolid</t>
        </is>
      </c>
      <c r="N34" s="34" t="inlineStr">
        <is>
          <t>PLE_CC1_2564_All_Key ข้อ 131</t>
        </is>
      </c>
      <c r="O34" s="35" t="inlineStr">
        <is>
          <t>ข้อสอบจริง</t>
        </is>
      </c>
      <c r="P34" s="35" t="inlineStr">
        <is>
          <t>ปี 2564</t>
        </is>
      </c>
    </row>
    <row r="35" ht="13.2" customHeight="1" s="49">
      <c r="A35" s="33" t="n">
        <v>33</v>
      </c>
      <c r="B35" s="34"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35" t="n"/>
      <c r="D35" s="34" t="inlineStr">
        <is>
          <t>Liquid &amp; Semisolid</t>
        </is>
      </c>
      <c r="E35" s="34" t="inlineStr">
        <is>
          <t>Simple Syrup USP (85% w/v Sucrose)</t>
        </is>
      </c>
      <c r="F35" s="34" t="inlineStr">
        <is>
          <t>Elixir with 10-20% Alcohol cosolvent</t>
        </is>
      </c>
      <c r="G35" s="34" t="inlineStr">
        <is>
          <t>Flocculated Oral Suspension with Xanthan Gum</t>
        </is>
      </c>
      <c r="H35" s="34" t="inlineStr">
        <is>
          <t>Deflocculated Suspension formulation</t>
        </is>
      </c>
      <c r="I35" s="33" t="inlineStr">
        <is>
          <t>1</t>
        </is>
      </c>
      <c r="J35" s="34"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35" t="n"/>
      <c r="L35" s="34" t="inlineStr">
        <is>
          <t>Gels</t>
        </is>
      </c>
      <c r="M35" s="35" t="inlineStr">
        <is>
          <t>Liquid &amp; Semisolid</t>
        </is>
      </c>
      <c r="N35" s="34" t="inlineStr">
        <is>
          <t>PLE_CC1_2564_All_Key ข้อ 2</t>
        </is>
      </c>
      <c r="O35" s="35" t="inlineStr">
        <is>
          <t>ข้อสอบจริง</t>
        </is>
      </c>
      <c r="P35" s="35" t="inlineStr">
        <is>
          <t>ปี 2564</t>
        </is>
      </c>
    </row>
    <row r="36" ht="13.2" customHeight="1" s="49">
      <c r="A36" s="33" t="n">
        <v>34</v>
      </c>
      <c r="B36" s="34" t="inlineStr">
        <is>
          <t>ข้อใดถูกเกี่ยวกับคำแนะนำการใฬ้ยาทาครีม BS ที่มี steroid เป็นอษค์ประกอบ</t>
        </is>
      </c>
      <c r="C36" s="35" t="n"/>
      <c r="D36" s="34" t="inlineStr">
        <is>
          <t>Liquid &amp; Semisolid</t>
        </is>
      </c>
      <c r="E36" s="34" t="inlineStr">
        <is>
          <t>ใฬ้ปริมาณน้อย</t>
        </is>
      </c>
      <c r="F36" s="34" t="inlineStr">
        <is>
          <t>ใฬ้ติดต่อกันไม่เกิน 2 วัน</t>
        </is>
      </c>
      <c r="G36" s="34" t="inlineStr">
        <is>
          <t>ทาแล้วใฬ้พลาสเตอร์ปิด ษ. ใฬ้ได้กับแผล ส. ทาทุก 6 ฬม. RA</t>
        </is>
      </c>
      <c r="H36" s="34" t="inlineStr">
        <is>
          <t>Carbopol 940 hydrogel neutralized with Triethanolamine</t>
        </is>
      </c>
      <c r="I36" s="33" t="inlineStr">
        <is>
          <t>1</t>
        </is>
      </c>
      <c r="J3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RA): ทาแล้วใฬ้พลาสเตอร์ปิด ษ. ใฬ้ได้กับแผล ส. ทาทุก 6 ฬม. RA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35" t="n"/>
      <c r="L36" s="34" t="inlineStr">
        <is>
          <t>Creams &amp; Ointments</t>
        </is>
      </c>
      <c r="M36" s="35" t="inlineStr">
        <is>
          <t>Liquid &amp; Semisolid</t>
        </is>
      </c>
      <c r="N36" s="34" t="inlineStr">
        <is>
          <t>PLE_CC1_2563_Q ข้อ 42</t>
        </is>
      </c>
      <c r="O36" s="35" t="inlineStr">
        <is>
          <t>ข้อสอบจริง</t>
        </is>
      </c>
      <c r="P36" s="35" t="inlineStr">
        <is>
          <t>ปี 2563</t>
        </is>
      </c>
    </row>
    <row r="37" ht="13.2" customHeight="1" s="49">
      <c r="A37" s="33" t="n">
        <v>35</v>
      </c>
      <c r="B37" s="34" t="inlineStr">
        <is>
          <t>ข้อใดถูกเกี่ยวกับคำแนะนำการใฬ้ยาทาครีม BA ที่มี steroid (ที่ตำรับประกอบด้วย Steroids + ketolytic agent) เป็นอษค์ประกอบ</t>
        </is>
      </c>
      <c r="C37" s="35" t="n"/>
      <c r="D37" s="34" t="inlineStr">
        <is>
          <t>Liquid &amp; Semisolid</t>
        </is>
      </c>
      <c r="E37" s="34" t="inlineStr">
        <is>
          <t>ใฬ้ปริมาณน้อย</t>
        </is>
      </c>
      <c r="F37" s="34" t="inlineStr">
        <is>
          <t>ใฬ้ติดต่อกันไม่เกิน 2 วัน</t>
        </is>
      </c>
      <c r="G37" s="34" t="inlineStr">
        <is>
          <t>ทาแล้วใฬ้พลาสเตอร์ปิด ษ. ใฬ้ได้กับแผล ส. ทาทุก 6 ฬม. GERD</t>
        </is>
      </c>
      <c r="H37" s="34" t="inlineStr">
        <is>
          <t>Fatty Suppository base (Hard Fat / Witepsol)</t>
        </is>
      </c>
      <c r="I37" s="33" t="inlineStr">
        <is>
          <t>1</t>
        </is>
      </c>
      <c r="J3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GERD): ทาแล้วใฬ้พลาสเตอร์ปิด ษ. ใฬ้ได้กับแผล ส. ทาทุก 6 ฬม. GERD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35" t="n"/>
      <c r="L37" s="34" t="inlineStr">
        <is>
          <t>Creams &amp; Ointments</t>
        </is>
      </c>
      <c r="M37" s="35" t="inlineStr">
        <is>
          <t>Liquid &amp; Semisolid</t>
        </is>
      </c>
      <c r="N37" s="34" t="inlineStr">
        <is>
          <t>PLE_CC1_2563_Q ข้อ 83</t>
        </is>
      </c>
      <c r="O37" s="35" t="inlineStr">
        <is>
          <t>ข้อสอบจริง</t>
        </is>
      </c>
      <c r="P37" s="35" t="inlineStr">
        <is>
          <t>ปี 2563</t>
        </is>
      </c>
    </row>
    <row r="38" ht="13.2" customHeight="1" s="49">
      <c r="A38" s="35" t="n">
        <v>36</v>
      </c>
      <c r="B38" s="34" t="inlineStr">
        <is>
          <t>ข้อใดไม่ถูกต้องเกี่ยวกับการใช้ capsaicin gel wei.2 X ↑ziseeideigered</t>
        </is>
      </c>
      <c r="C38" s="35" t="n"/>
      <c r="D38" s="34" t="inlineStr">
        <is>
          <t>ทายานี้วันละ 3-4 ครั้งต่อวัน</t>
        </is>
      </c>
      <c r="E38" s="34" t="inlineStr">
        <is>
          <t>ใช้ยานี้สม่ำเสมอจึงจะเห็นประสิทธิผล</t>
        </is>
      </c>
      <c r="F38" s="34" t="inlineStr">
        <is>
          <t>ถูนวดบริเวณที่ปวดหลังทายานี้อย่างน้อย 5 นาที</t>
        </is>
      </c>
      <c r="G38" s="34" t="inlineStr">
        <is>
          <t>หลังทายานี้ต้องล้างมือด้วยน้ำสะอาดและสบู่ทุกครั้ง</t>
        </is>
      </c>
      <c r="H38" s="34"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35" t="n">
        <v>1</v>
      </c>
      <c r="J38" s="34"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35" t="n"/>
      <c r="L38" s="34" t="inlineStr">
        <is>
          <t>Gels</t>
        </is>
      </c>
      <c r="M38" s="35" t="inlineStr">
        <is>
          <t>Product</t>
        </is>
      </c>
      <c r="N38" s="34" t="inlineStr">
        <is>
          <t>ข้อ 5 (PLE_CC1_2562_Key.md)</t>
        </is>
      </c>
      <c r="O38" s="35" t="inlineStr">
        <is>
          <t>ข้อสอบจริง</t>
        </is>
      </c>
      <c r="P38" s="35" t="inlineStr">
        <is>
          <t>ปี 2562</t>
        </is>
      </c>
    </row>
    <row r="39" ht="13.2" customHeight="1" s="49">
      <c r="A39" s="35" t="n">
        <v>37</v>
      </c>
      <c r="B39" s="34" t="inlineStr">
        <is>
          <t>ข้อใดคือลักษณะยาที่ซึมผ่านผิวหนังได้ดี - TEAziph einlei carbopol Wi - Coins( X- log p 7-3 winditwere Dandeisin : didd . n . Ninetee referee nien medici</t>
        </is>
      </c>
      <c r="C39" s="35" t="n"/>
      <c r="D39" s="34" t="inlineStr">
        <is>
          <t>Mw&gt; 500 dalton</t>
        </is>
      </c>
      <c r="E39" s="34" t="inlineStr">
        <is>
          <t>Log P &gt; 10</t>
        </is>
      </c>
      <c r="F39" s="34" t="inlineStr">
        <is>
          <t>อยู่ในรูป unionized เมื่ออยู่ที่ผิวหนัง</t>
        </is>
      </c>
      <c r="G39" s="34" t="inlineStr">
        <is>
          <t>ควรให้ค่า F &lt;1</t>
        </is>
      </c>
      <c r="H39" s="34" t="inlineStr">
        <is>
          <t>เป็น crystalline</t>
        </is>
      </c>
      <c r="I39" s="35" t="n">
        <v>1</v>
      </c>
      <c r="J39" s="34"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35" t="n"/>
      <c r="L39" s="34" t="inlineStr">
        <is>
          <t>Gels</t>
        </is>
      </c>
      <c r="M39" s="35" t="inlineStr">
        <is>
          <t>Product</t>
        </is>
      </c>
      <c r="N39" s="34" t="inlineStr">
        <is>
          <t>ข้อ 7 (PLE_CC1_2562_Key.md)</t>
        </is>
      </c>
      <c r="O39" s="35" t="inlineStr">
        <is>
          <t>ข้อสอบจริง</t>
        </is>
      </c>
      <c r="P39" s="35" t="inlineStr">
        <is>
          <t>ปี 2562</t>
        </is>
      </c>
    </row>
    <row r="40" ht="13.2" customHeight="1" s="49">
      <c r="A40" s="35" t="n">
        <v>38</v>
      </c>
      <c r="B40" s="34" t="inlineStr">
        <is>
          <t>ตำรับ metronidazole gel ประกอบด้วย gelling agent, methyl paraben, propyl paraben, propylene glycol, X astw alc . - PEG ~ ethanol, purified water หน้าที่สาร propylene glycol คือ</t>
        </is>
      </c>
      <c r="C40" s="35" t="n"/>
      <c r="D40" s="34" t="inlineStr">
        <is>
          <t>ปรับ pH</t>
        </is>
      </c>
      <c r="E40" s="34" t="inlineStr">
        <is>
          <t>ป้องกันการเสียน้ำในตำรับ</t>
        </is>
      </c>
      <c r="F40" s="34" t="inlineStr">
        <is>
          <t>ทำให้ผิวหนังมันและชุ่มชื้น</t>
        </is>
      </c>
      <c r="G40" s="34" t="inlineStr">
        <is>
          <t>ป้องกันการออกซิเดชันตัวยา</t>
        </is>
      </c>
      <c r="H40" s="34" t="inlineStr">
        <is>
          <t>เป็นสารกันเสีย ป้องกันการก่อเชื้อ</t>
        </is>
      </c>
      <c r="I40" s="35" t="n">
        <v>1</v>
      </c>
      <c r="J40" s="34"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35" t="n"/>
      <c r="L40" s="34" t="inlineStr">
        <is>
          <t>Gels</t>
        </is>
      </c>
      <c r="M40" s="35" t="inlineStr">
        <is>
          <t>Product</t>
        </is>
      </c>
      <c r="N40" s="34" t="inlineStr">
        <is>
          <t>ข้อ 101 (PLE_CC1_2562_Key.md)</t>
        </is>
      </c>
      <c r="O40" s="35" t="inlineStr">
        <is>
          <t>ข้อสอบจริง</t>
        </is>
      </c>
      <c r="P40" s="35" t="inlineStr">
        <is>
          <t>ปี 2562</t>
        </is>
      </c>
    </row>
    <row r="41" ht="13.2" customHeight="1" s="49">
      <c r="A41" s="35" t="n">
        <v>39</v>
      </c>
      <c r="B41" s="34" t="inlineStr">
        <is>
          <t>สารใดไม!ใชเปEน stiffening agent ของสูตรตำรับยาครีม</t>
        </is>
      </c>
      <c r="C41" s="35" t="n"/>
      <c r="D41" s="34" t="inlineStr">
        <is>
          <t>Beeswax</t>
        </is>
      </c>
      <c r="E41" s="34" t="inlineStr">
        <is>
          <t>PEG-4000</t>
        </is>
      </c>
      <c r="F41" s="34" t="inlineStr">
        <is>
          <t>Paraffin wax</t>
        </is>
      </c>
      <c r="G41" s="34" t="inlineStr">
        <is>
          <t>Isopropyl myristate</t>
        </is>
      </c>
      <c r="H41" s="34" t="inlineStr">
        <is>
          <t>Cytostearyl alcohol Awaiting</t>
        </is>
      </c>
      <c r="I41" s="35" t="n">
        <v>1</v>
      </c>
      <c r="J41" s="34"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35" t="n"/>
      <c r="L41" s="34" t="inlineStr">
        <is>
          <t>Creams &amp; Ointments</t>
        </is>
      </c>
      <c r="M41" s="35" t="inlineStr">
        <is>
          <t>Product</t>
        </is>
      </c>
      <c r="N41" s="34" t="inlineStr">
        <is>
          <t>ข้อ 29 (PLE_CC1_2561_Key.md)</t>
        </is>
      </c>
      <c r="O41" s="35" t="inlineStr">
        <is>
          <t>ข้อสอบจริง</t>
        </is>
      </c>
      <c r="P41" s="35" t="inlineStr">
        <is>
          <t>ปี 2561</t>
        </is>
      </c>
    </row>
    <row r="42" ht="13.2" customHeight="1" s="49">
      <c r="A42" s="35" t="n">
        <v>40</v>
      </c>
      <c r="B42" s="34" t="inlineStr">
        <is>
          <t>จากใบ COA benzoyl peroxide gel นอกจากหัวข้อ identification, pH, assay, microbial limit test ควรทดสอบ หัวข้ออะไรเพิ่มเติม</t>
        </is>
      </c>
      <c r="C42" s="35" t="n"/>
      <c r="D42" s="34" t="inlineStr">
        <is>
          <t>Simple Syrup USP (85% w/v Sucrose)</t>
        </is>
      </c>
      <c r="E42" s="34" t="inlineStr">
        <is>
          <t>Elixir with 10-20% Alcohol cosolvent</t>
        </is>
      </c>
      <c r="F42" s="34" t="inlineStr">
        <is>
          <t>Flocculated Oral Suspension with Xanthan Gum</t>
        </is>
      </c>
      <c r="G42" s="34" t="inlineStr">
        <is>
          <t>Deflocculated Suspension formulation</t>
        </is>
      </c>
      <c r="H42" s="34" t="inlineStr">
        <is>
          <t>O/W Emulsion stabilized by Polysorbate 80 / Span 80</t>
        </is>
      </c>
      <c r="I42" s="35" t="n">
        <v>1</v>
      </c>
      <c r="J42" s="34"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35" t="n"/>
      <c r="L42" s="34" t="inlineStr">
        <is>
          <t>Gels</t>
        </is>
      </c>
      <c r="M42" s="35" t="inlineStr">
        <is>
          <t>Product</t>
        </is>
      </c>
      <c r="N42" s="34" t="inlineStr">
        <is>
          <t>ข้อ 91 (PLE_CC1_2561_Key.md)</t>
        </is>
      </c>
      <c r="O42" s="35" t="inlineStr">
        <is>
          <t>ข้อสอบจริง</t>
        </is>
      </c>
      <c r="P42" s="35" t="inlineStr">
        <is>
          <t>ปี 2561</t>
        </is>
      </c>
    </row>
    <row r="43" ht="13.2" customHeight="1" s="49">
      <c r="A43" s="35" t="n">
        <v>41</v>
      </c>
      <c r="B43" s="34" t="inlineStr">
        <is>
          <t>เภสัชกรได(เตรียมตำรับยาน้ำที่มีส.วนประกอบดังนี้ amlodipine maleate, polysorbate 80 และ vehicle qs to 60 ml ยามีการ สลายตัวแบบใด t</t>
        </is>
      </c>
      <c r="C43" s="35" t="n"/>
      <c r="D43" s="34" t="inlineStr">
        <is>
          <t>Zero order</t>
        </is>
      </c>
      <c r="E43" s="34" t="inlineStr">
        <is>
          <t>First order</t>
        </is>
      </c>
      <c r="F43" s="34" t="inlineStr">
        <is>
          <t>Second order</t>
        </is>
      </c>
      <c r="G43" s="34" t="inlineStr">
        <is>
          <t>Pseudo first order</t>
        </is>
      </c>
      <c r="H43" s="34" t="inlineStr">
        <is>
          <t>Mix type zero + second order</t>
        </is>
      </c>
      <c r="I43" s="35" t="n">
        <v>1</v>
      </c>
      <c r="J43" s="34"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35" t="n"/>
      <c r="L43" s="34" t="inlineStr">
        <is>
          <t>Solutions, Syrups &amp; Elixirs</t>
        </is>
      </c>
      <c r="M43" s="35" t="inlineStr">
        <is>
          <t>Product</t>
        </is>
      </c>
      <c r="N43" s="34" t="inlineStr">
        <is>
          <t>ข้อ 100 (PLE_CC1_2561_Key.md)</t>
        </is>
      </c>
      <c r="O43" s="35" t="inlineStr">
        <is>
          <t>ข้อสอบจริง</t>
        </is>
      </c>
      <c r="P43" s="35" t="inlineStr">
        <is>
          <t>ปี 2561</t>
        </is>
      </c>
    </row>
    <row r="44" ht="13.2" customHeight="1" s="49">
      <c r="A44" s="35" t="n">
        <v>42</v>
      </c>
      <c r="B44" s="34" t="inlineStr">
        <is>
          <t>ยาน้ำลดกรดจัดเป5นยาประเภทใด mmmm</t>
        </is>
      </c>
      <c r="C44" s="35" t="n"/>
      <c r="D44" s="34" t="inlineStr">
        <is>
          <t>ยาชุด</t>
        </is>
      </c>
      <c r="E44" s="34" t="inlineStr">
        <is>
          <t>ยาปลอม</t>
        </is>
      </c>
      <c r="F44" s="34" t="inlineStr">
        <is>
          <t>ยาหมดอายุ</t>
        </is>
      </c>
      <c r="G44" s="34" t="inlineStr">
        <is>
          <t>ยาผิดมาตรฐาน</t>
        </is>
      </c>
      <c r="H44" s="34" t="inlineStr">
        <is>
          <t>ยาเสื่อมคุณภาพ</t>
        </is>
      </c>
      <c r="I44" s="35" t="n">
        <v>1</v>
      </c>
      <c r="J44" s="34"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35" t="n"/>
      <c r="L44" s="34" t="inlineStr">
        <is>
          <t>Solutions, Syrups &amp; Elixirs</t>
        </is>
      </c>
      <c r="M44" s="35" t="inlineStr">
        <is>
          <t>Product</t>
        </is>
      </c>
      <c r="N44" s="34" t="inlineStr">
        <is>
          <t>ข้อ 109 (PLE_CC1_2561_Key.md)</t>
        </is>
      </c>
      <c r="O44" s="35" t="inlineStr">
        <is>
          <t>ข้อสอบจริง</t>
        </is>
      </c>
      <c r="P44" s="35" t="inlineStr">
        <is>
          <t>ปี 2561</t>
        </is>
      </c>
    </row>
    <row r="45" ht="13.2" customHeight="1" s="49">
      <c r="A45" s="35" t="n">
        <v>43</v>
      </c>
      <c r="B45" s="34" t="inlineStr">
        <is>
          <t>จากบัญชียาหลักแห่งชาติ ยาสมุนไพรใดสามารถใช้แทน clotrimazole cream ได้</t>
        </is>
      </c>
      <c r="C45" s="35" t="n"/>
      <c r="D45" s="34" t="inlineStr">
        <is>
          <t>ยาครีมบัวบก</t>
        </is>
      </c>
      <c r="E45" s="34" t="inlineStr">
        <is>
          <t>ยาทิงเจอร์ทองพันชั่ง</t>
        </is>
      </c>
      <c r="F45" s="34" t="inlineStr">
        <is>
          <t>ยาโลชั่นไพล</t>
        </is>
      </c>
      <c r="G45" s="34" t="inlineStr">
        <is>
          <t>ยาเปลือกมังคุด</t>
        </is>
      </c>
      <c r="H45" s="34" t="inlineStr">
        <is>
          <t>ยาขี ผึ งเสลดพังพอน</t>
        </is>
      </c>
      <c r="I45" s="35" t="n">
        <v>1</v>
      </c>
      <c r="J45" s="34"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35" t="n"/>
      <c r="L45" s="34" t="inlineStr">
        <is>
          <t>Creams &amp; Ointments</t>
        </is>
      </c>
      <c r="M45" s="35" t="inlineStr">
        <is>
          <t>Product</t>
        </is>
      </c>
      <c r="N45" s="34" t="inlineStr">
        <is>
          <t>ข้อ 8 (PLE_CC1_2560 22 April Set 1.md)</t>
        </is>
      </c>
      <c r="O45" s="35" t="inlineStr">
        <is>
          <t>ข้อสอบจริง</t>
        </is>
      </c>
      <c r="P45" s="35" t="inlineStr">
        <is>
          <t>ปี 2560</t>
        </is>
      </c>
    </row>
    <row r="46" ht="13.2" customHeight="1" s="49">
      <c r="A46" s="35" t="n">
        <v>44</v>
      </c>
      <c r="B46" s="34" t="inlineStr">
        <is>
          <t>ใช้สารใดเพิ่มความหนืดของต้ารับครีม</t>
        </is>
      </c>
      <c r="C46" s="35" t="n"/>
      <c r="D46" s="34" t="inlineStr">
        <is>
          <t>Lanolin</t>
        </is>
      </c>
      <c r="E46" s="34" t="inlineStr">
        <is>
          <t>Cetyl alcohol</t>
        </is>
      </c>
      <c r="F46" s="34" t="inlineStr">
        <is>
          <t>Glycerine</t>
        </is>
      </c>
      <c r="G46" s="34" t="inlineStr">
        <is>
          <t>PEG 6000</t>
        </is>
      </c>
      <c r="H46" s="34" t="inlineStr">
        <is>
          <t>isopropyl mysterate</t>
        </is>
      </c>
      <c r="I46" s="35" t="n">
        <v>1</v>
      </c>
      <c r="J46" s="34"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35" t="n"/>
      <c r="L46" s="34" t="inlineStr">
        <is>
          <t>Creams &amp; Ointments</t>
        </is>
      </c>
      <c r="M46" s="35" t="inlineStr">
        <is>
          <t>Product</t>
        </is>
      </c>
      <c r="N46" s="34" t="inlineStr">
        <is>
          <t>ข้อ 6 (PLE_CC1_2560 22 April Set 1.md)</t>
        </is>
      </c>
      <c r="O46" s="35" t="inlineStr">
        <is>
          <t>ข้อสอบจริง</t>
        </is>
      </c>
      <c r="P46" s="35" t="inlineStr">
        <is>
          <t>ปี 2560</t>
        </is>
      </c>
    </row>
    <row r="47" ht="13.2" customHeight="1" s="49">
      <c r="A47" s="35" t="n">
        <v>45</v>
      </c>
      <c r="B47" s="34" t="inlineStr">
        <is>
          <t>ยาทา Piroxicam cream จะต้องท้า Specific test ใด</t>
        </is>
      </c>
      <c r="C47" s="35" t="n"/>
      <c r="D47" s="34" t="inlineStr">
        <is>
          <t>Microbial limit test</t>
        </is>
      </c>
      <c r="E47" s="34" t="inlineStr">
        <is>
          <t>Impurity</t>
        </is>
      </c>
      <c r="F47" s="34" t="inlineStr">
        <is>
          <t>Identification</t>
        </is>
      </c>
      <c r="G47" s="34" t="inlineStr">
        <is>
          <t>Assay</t>
        </is>
      </c>
      <c r="H47" s="34" t="inlineStr">
        <is>
          <t>Description</t>
        </is>
      </c>
      <c r="I47" s="35" t="n">
        <v>1</v>
      </c>
      <c r="J47" s="34"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35" t="n"/>
      <c r="L47" s="34" t="inlineStr">
        <is>
          <t>Creams &amp; Ointments</t>
        </is>
      </c>
      <c r="M47" s="35" t="inlineStr">
        <is>
          <t>Product</t>
        </is>
      </c>
      <c r="N47" s="34" t="inlineStr">
        <is>
          <t>ข้อ 9 (PLE_CC1_2560 22 April Set 1.md)</t>
        </is>
      </c>
      <c r="O47" s="35" t="inlineStr">
        <is>
          <t>ข้อสอบจริง</t>
        </is>
      </c>
      <c r="P47" s="35" t="inlineStr">
        <is>
          <t>ปี 2560</t>
        </is>
      </c>
    </row>
    <row r="48" ht="13.2" customHeight="1" s="49">
      <c r="A48" s="35" t="n">
        <v>46</v>
      </c>
      <c r="B48" s="34"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35" t="n"/>
      <c r="D48" s="34" t="inlineStr">
        <is>
          <t>Absorption Ointment base (Lanolin USP)</t>
        </is>
      </c>
      <c r="E48" s="34" t="inlineStr">
        <is>
          <t>Fatty Suppository base (Hard Fat / Witepsol)</t>
        </is>
      </c>
      <c r="F48" s="34" t="inlineStr">
        <is>
          <t>Simple Syrup USP (85% w/v Sucrose)</t>
        </is>
      </c>
      <c r="G48" s="34" t="inlineStr">
        <is>
          <t>Elixir with 10-20% Alcohol cosolvent</t>
        </is>
      </c>
      <c r="H48" s="34" t="inlineStr">
        <is>
          <t>Flocculated Oral Suspension with Xanthan Gum</t>
        </is>
      </c>
      <c r="I48" s="35" t="n">
        <v>1</v>
      </c>
      <c r="J4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35" t="n"/>
      <c r="L48" s="34" t="inlineStr">
        <is>
          <t>Creams &amp; Ointments</t>
        </is>
      </c>
      <c r="M48" s="35" t="inlineStr">
        <is>
          <t>Product</t>
        </is>
      </c>
      <c r="N48" s="34" t="inlineStr">
        <is>
          <t>ข้อ 9 (PLE_CC1_2560 22 April Set 2.md)</t>
        </is>
      </c>
      <c r="O48" s="35" t="inlineStr">
        <is>
          <t>ข้อสอบจริง</t>
        </is>
      </c>
      <c r="P48" s="35" t="inlineStr">
        <is>
          <t>ปี 2560</t>
        </is>
      </c>
    </row>
    <row r="49" ht="13.2" customHeight="1" s="49">
      <c r="A49" s="35" t="n">
        <v>47</v>
      </c>
      <c r="B49" s="34"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35" t="n"/>
      <c r="D49" s="34" t="inlineStr">
        <is>
          <t>0.82 g</t>
        </is>
      </c>
      <c r="E49" s="34" t="inlineStr">
        <is>
          <t>1.00 g</t>
        </is>
      </c>
      <c r="F49" s="34" t="inlineStr">
        <is>
          <t>1.21 g</t>
        </is>
      </c>
      <c r="G49" s="34" t="inlineStr">
        <is>
          <t>4.76 g</t>
        </is>
      </c>
      <c r="H49" s="34" t="inlineStr">
        <is>
          <t>3.92 g ห้ามนำไปทำซ้ำทุกกรณี เว้นแต่จะได้รับอนุญาต</t>
        </is>
      </c>
      <c r="I49" s="35" t="n">
        <v>1</v>
      </c>
      <c r="J49" s="34"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35" t="n"/>
      <c r="L49" s="34" t="inlineStr">
        <is>
          <t>Creams &amp; Ointments</t>
        </is>
      </c>
      <c r="M49" s="35" t="inlineStr">
        <is>
          <t>Product</t>
        </is>
      </c>
      <c r="N49" s="34" t="inlineStr">
        <is>
          <t>ข้อ 67 (PLE_CC1_2559.md)</t>
        </is>
      </c>
      <c r="O49" s="35" t="inlineStr">
        <is>
          <t>ข้อสอบจริง</t>
        </is>
      </c>
      <c r="P49" s="35" t="inlineStr">
        <is>
          <t>ปี 2559</t>
        </is>
      </c>
    </row>
    <row r="50" ht="13.2" customHeight="1" s="49">
      <c r="A50" s="35" t="n">
        <v>48</v>
      </c>
      <c r="B50" s="34" t="inlineStr">
        <is>
          <t>จาก USP 39 กำหนดให้ Prednisolone cream ห้ามมีเชื้อใดในตำรับ</t>
        </is>
      </c>
      <c r="C50" s="35" t="n"/>
      <c r="D50" s="34" t="inlineStr">
        <is>
          <t>Escherichia coli</t>
        </is>
      </c>
      <c r="E50" s="34" t="inlineStr">
        <is>
          <t>Staphylococcus aureus</t>
        </is>
      </c>
      <c r="F50" s="34" t="inlineStr">
        <is>
          <t>Candida albicans</t>
        </is>
      </c>
      <c r="G50" s="34" t="inlineStr">
        <is>
          <t>Pseudomonas aeruginosa</t>
        </is>
      </c>
      <c r="H50" s="34" t="inlineStr">
        <is>
          <t>S. aureus และ P. aeruginosa</t>
        </is>
      </c>
      <c r="I50" s="35" t="n">
        <v>1</v>
      </c>
      <c r="J50" s="34"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35" t="n"/>
      <c r="L50" s="34" t="inlineStr">
        <is>
          <t>Creams &amp; Ointments</t>
        </is>
      </c>
      <c r="M50" s="35" t="inlineStr">
        <is>
          <t>Product</t>
        </is>
      </c>
      <c r="N50" s="34" t="inlineStr">
        <is>
          <t>ข้อ 19 (Pharmtutor_2024_Set1.md)</t>
        </is>
      </c>
      <c r="O50" s="35" t="inlineStr">
        <is>
          <t>Mock</t>
        </is>
      </c>
      <c r="P50" s="35" t="inlineStr">
        <is>
          <t>Mock Pharmtutor 2024</t>
        </is>
      </c>
    </row>
    <row r="51" ht="13.2" customHeight="1" s="49">
      <c r="A51" s="35" t="n">
        <v>49</v>
      </c>
      <c r="B51" s="34" t="inlineStr">
        <is>
          <t>จากข้อมูลข้างต้น หากต้องการเตรียมยาน้ำเพื่อจ่ายให้ผู้ป่วยสำหรับเด็กรับประทาน ควรทำใน dosage form ใด</t>
        </is>
      </c>
      <c r="C51" s="35" t="n"/>
      <c r="D51" s="34" t="inlineStr">
        <is>
          <t>Solutions</t>
        </is>
      </c>
      <c r="E51" s="34" t="inlineStr">
        <is>
          <t>Syrups</t>
        </is>
      </c>
      <c r="F51" s="34" t="inlineStr">
        <is>
          <t>Emulsions</t>
        </is>
      </c>
      <c r="G51" s="34" t="inlineStr">
        <is>
          <t>Suspensions</t>
        </is>
      </c>
      <c r="H51" s="34" t="inlineStr">
        <is>
          <t>Elixir</t>
        </is>
      </c>
      <c r="I51" s="35" t="n">
        <v>1</v>
      </c>
      <c r="J51" s="34"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35" t="n"/>
      <c r="L51" s="34" t="inlineStr">
        <is>
          <t>Solutions, Syrups &amp; Elixirs</t>
        </is>
      </c>
      <c r="M51" s="35" t="inlineStr">
        <is>
          <t>Product</t>
        </is>
      </c>
      <c r="N51" s="34" t="inlineStr">
        <is>
          <t>ข้อ 100 (Pharmtutor_2024_Set1.md)</t>
        </is>
      </c>
      <c r="O51" s="35" t="inlineStr">
        <is>
          <t>Mock</t>
        </is>
      </c>
      <c r="P51" s="35" t="inlineStr">
        <is>
          <t>Mock Pharmtutor 2024</t>
        </is>
      </c>
    </row>
    <row r="52" ht="13.2" customHeight="1" s="49">
      <c r="A52" s="35" t="n">
        <v>50</v>
      </c>
      <c r="B52" s="34" t="inlineStr">
        <is>
          <t>ข้อใดต่อไปนี้ กล่าวไม่ถูกต้องเกี่ยวกับ suspensions</t>
        </is>
      </c>
      <c r="C52" s="35" t="n"/>
      <c r="D52" s="34" t="inlineStr">
        <is>
          <t>Suspensions รูปแบบยาฉีดนิยมให้ทาง IM และ SC</t>
        </is>
      </c>
      <c r="E52" s="34" t="inlineStr">
        <is>
          <t>เหมาะกับผู้ป่วยที่ไม่สามารถกลืนยาเม็ด หรือ แคปซูลได้</t>
        </is>
      </c>
      <c r="F52" s="34" t="inlineStr">
        <is>
          <t>นิยมเตรียมในยาที่ไม่ละลายน้ำ</t>
        </is>
      </c>
      <c r="G52" s="34" t="inlineStr">
        <is>
          <t>ใช้เตรียมยาที่มีรสชาติไม่น่ารับประทาน เพื่อกลบรสชาติของตัวยา</t>
        </is>
      </c>
      <c r="H52" s="34" t="inlineStr">
        <is>
          <t>เป็นรูปแบบ liquid-liquid dispersion</t>
        </is>
      </c>
      <c r="I52" s="35" t="n">
        <v>1</v>
      </c>
      <c r="J52" s="34"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35" t="n"/>
      <c r="L52" s="34" t="inlineStr">
        <is>
          <t>Suspensions</t>
        </is>
      </c>
      <c r="M52" s="35" t="inlineStr">
        <is>
          <t>Product</t>
        </is>
      </c>
      <c r="N52" s="34" t="inlineStr">
        <is>
          <t>ข้อ 108 (Pharmtutor_2024_Set1.md)</t>
        </is>
      </c>
      <c r="O52" s="35" t="inlineStr">
        <is>
          <t>Mock</t>
        </is>
      </c>
      <c r="P52" s="35" t="inlineStr">
        <is>
          <t>Mock Pharmtutor 2024</t>
        </is>
      </c>
    </row>
    <row r="53" ht="13.2" customHeight="1" s="49">
      <c r="A53" s="35" t="n">
        <v>51</v>
      </c>
      <c r="B53" s="34"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35" t="n"/>
      <c r="D53" s="34" t="inlineStr">
        <is>
          <t>Acne</t>
        </is>
      </c>
      <c r="E53" s="34" t="inlineStr">
        <is>
          <t>Irritant contact dermatitis</t>
        </is>
      </c>
      <c r="F53" s="34" t="inlineStr">
        <is>
          <t>Photosensitivity</t>
        </is>
      </c>
      <c r="G53" s="34" t="inlineStr">
        <is>
          <t>Hyperpigmentation</t>
        </is>
      </c>
      <c r="H53" s="34" t="inlineStr">
        <is>
          <t>Peeling skin</t>
        </is>
      </c>
      <c r="I53" s="35" t="n">
        <v>1</v>
      </c>
      <c r="J53" s="34"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35" t="n"/>
      <c r="L53" s="34" t="inlineStr">
        <is>
          <t>Creams &amp; Ointments</t>
        </is>
      </c>
      <c r="M53" s="35" t="inlineStr">
        <is>
          <t>Product</t>
        </is>
      </c>
      <c r="N53" s="34" t="inlineStr">
        <is>
          <t>ข้อ 18 (Pharmtutor_2024_Set2.md)</t>
        </is>
      </c>
      <c r="O53" s="35" t="inlineStr">
        <is>
          <t>Mock</t>
        </is>
      </c>
      <c r="P53" s="35" t="inlineStr">
        <is>
          <t>Mock Pharmtutor 2024</t>
        </is>
      </c>
    </row>
    <row r="54" ht="13.2" customHeight="1" s="49">
      <c r="A54" s="35" t="n">
        <v>52</v>
      </c>
      <c r="B54" s="34"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35" t="n"/>
      <c r="D54" s="34" t="inlineStr">
        <is>
          <t>Carbopol 940 hydrogel neutralized with Triethanolamine</t>
        </is>
      </c>
      <c r="E54" s="34" t="inlineStr">
        <is>
          <t>Oleaginous Ointment base (White Petrolatum)</t>
        </is>
      </c>
      <c r="F54" s="34" t="inlineStr">
        <is>
          <t>Absorption Ointment base (Lanolin USP)</t>
        </is>
      </c>
      <c r="G54" s="34" t="inlineStr">
        <is>
          <t>Fatty Suppository base (Hard Fat / Witepsol)</t>
        </is>
      </c>
      <c r="H54" s="34" t="inlineStr">
        <is>
          <t>Simple Syrup USP (85% w/v Sucrose)</t>
        </is>
      </c>
      <c r="I54" s="35" t="n">
        <v>1</v>
      </c>
      <c r="J5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35" t="n"/>
      <c r="L54" s="34" t="inlineStr">
        <is>
          <t>Creams &amp; Ointments</t>
        </is>
      </c>
      <c r="M54" s="35" t="inlineStr">
        <is>
          <t>Product</t>
        </is>
      </c>
      <c r="N54" s="34" t="inlineStr">
        <is>
          <t>ข้อ 2 (PLE_CC1_2557.md)</t>
        </is>
      </c>
      <c r="O54" s="35" t="inlineStr">
        <is>
          <t>ข้อสอบจริง</t>
        </is>
      </c>
      <c r="P54" s="35" t="inlineStr">
        <is>
          <t>ปี 2557</t>
        </is>
      </c>
    </row>
    <row r="55" ht="13.2" customHeight="1" s="49">
      <c r="A55" s="35" t="n">
        <v>53</v>
      </c>
      <c r="B55" s="34" t="inlineStr">
        <is>
          <t>หลังทำความสะอาดแผล ผู้ป่วยควรได้รับยาฆ่าเชื%อใด (1) Silver sulfadiazine cream (2) Oxytetracycline ointment (3) Chloramphenicol gel (4) Bacitracin cream (5) Neomycin powder</t>
        </is>
      </c>
      <c r="C55" s="35" t="n"/>
      <c r="D55" s="34" t="inlineStr">
        <is>
          <t>Fatty Suppository base (Hard Fat / Witepsol)</t>
        </is>
      </c>
      <c r="E55" s="34" t="inlineStr">
        <is>
          <t>Simple Syrup USP (85% w/v Sucrose)</t>
        </is>
      </c>
      <c r="F55" s="34" t="inlineStr">
        <is>
          <t>Elixir with 10-20% Alcohol cosolvent</t>
        </is>
      </c>
      <c r="G55" s="34" t="inlineStr">
        <is>
          <t>Flocculated Oral Suspension with Xanthan Gum</t>
        </is>
      </c>
      <c r="H55" s="34" t="inlineStr">
        <is>
          <t>Deflocculated Suspension formulation</t>
        </is>
      </c>
      <c r="I55" s="35" t="n">
        <v>1</v>
      </c>
      <c r="J5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35" t="n"/>
      <c r="L55" s="34" t="inlineStr">
        <is>
          <t>Gels</t>
        </is>
      </c>
      <c r="M55" s="35" t="inlineStr">
        <is>
          <t>Product</t>
        </is>
      </c>
      <c r="N55" s="34" t="inlineStr">
        <is>
          <t>ข้อ 4 (PLE_CC1_2557.md)</t>
        </is>
      </c>
      <c r="O55" s="35" t="inlineStr">
        <is>
          <t>ข้อสอบจริง</t>
        </is>
      </c>
      <c r="P55" s="35" t="inlineStr">
        <is>
          <t>ปี 2557</t>
        </is>
      </c>
    </row>
    <row r="56" ht="13.2" customHeight="1" s="49">
      <c r="A56" s="35" t="n">
        <v>54</v>
      </c>
      <c r="B56" s="34" t="inlineStr">
        <is>
          <t>การพัฒนายา Insulin ให้อยู่ในรูปสารประกอบเชิงซ้อน สามารถใช้สารใด (1) Protamine sulfate (2) Calcium carbonate (3) Triethanolamine (4) Sodium chloride (5) Dextrose</t>
        </is>
      </c>
      <c r="C56" s="35" t="n"/>
      <c r="D56" s="34" t="inlineStr">
        <is>
          <t>Flocculated Oral Suspension with Xanthan Gum</t>
        </is>
      </c>
      <c r="E56" s="34" t="inlineStr">
        <is>
          <t>Deflocculated Suspension formulation</t>
        </is>
      </c>
      <c r="F56" s="34" t="inlineStr">
        <is>
          <t>O/W Emulsion stabilized by Polysorbate 80 / Span 80</t>
        </is>
      </c>
      <c r="G56" s="34" t="inlineStr">
        <is>
          <t>W/O Emulsion with Sorbitan monooleate</t>
        </is>
      </c>
      <c r="H56" s="34" t="inlineStr">
        <is>
          <t>Carbopol 940 hydrogel neutralized with Triethanolamine</t>
        </is>
      </c>
      <c r="I56" s="35" t="n">
        <v>1</v>
      </c>
      <c r="J5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35" t="n"/>
      <c r="L56" s="34" t="inlineStr">
        <is>
          <t>Gels</t>
        </is>
      </c>
      <c r="M56" s="35" t="inlineStr">
        <is>
          <t>Product</t>
        </is>
      </c>
      <c r="N56" s="34" t="inlineStr">
        <is>
          <t>ข้อ 13 (PLE_CC1_2557.md)</t>
        </is>
      </c>
      <c r="O56" s="35" t="inlineStr">
        <is>
          <t>ข้อสอบจริง</t>
        </is>
      </c>
      <c r="P56" s="35" t="inlineStr">
        <is>
          <t>ปี 2557</t>
        </is>
      </c>
    </row>
    <row r="57" ht="13.2" customHeight="1" s="49">
      <c r="A57" s="35" t="n">
        <v>55</v>
      </c>
      <c r="B57" s="34"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35" t="n"/>
      <c r="D57" s="34" t="inlineStr">
        <is>
          <t>W/O Emulsion with Sorbitan monooleate</t>
        </is>
      </c>
      <c r="E57" s="34" t="inlineStr">
        <is>
          <t>Carbopol 940 hydrogel neutralized with Triethanolamine</t>
        </is>
      </c>
      <c r="F57" s="34" t="inlineStr">
        <is>
          <t>Oleaginous Ointment base (White Petrolatum)</t>
        </is>
      </c>
      <c r="G57" s="34" t="inlineStr">
        <is>
          <t>Absorption Ointment base (Lanolin USP)</t>
        </is>
      </c>
      <c r="H57" s="34" t="inlineStr">
        <is>
          <t>Fatty Suppository base (Hard Fat / Witepsol)</t>
        </is>
      </c>
      <c r="I57" s="35" t="n">
        <v>1</v>
      </c>
      <c r="J57" s="34"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35" t="n"/>
      <c r="L57" s="34" t="inlineStr">
        <is>
          <t>Gels</t>
        </is>
      </c>
      <c r="M57" s="35" t="inlineStr">
        <is>
          <t>Product</t>
        </is>
      </c>
      <c r="N57" s="34" t="inlineStr">
        <is>
          <t>ข้อ 39 (PLE_CC1_2557.md)</t>
        </is>
      </c>
      <c r="O57" s="35" t="inlineStr">
        <is>
          <t>ข้อสอบจริง</t>
        </is>
      </c>
      <c r="P57" s="35" t="inlineStr">
        <is>
          <t>ปี 2557</t>
        </is>
      </c>
    </row>
    <row r="58" ht="13.2" customHeight="1" s="49">
      <c r="A58" s="35" t="n">
        <v>56</v>
      </c>
      <c r="B58" s="34"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35" t="n"/>
      <c r="D58" s="34" t="inlineStr">
        <is>
          <t>Absorption Ointment base (Lanolin USP)</t>
        </is>
      </c>
      <c r="E58" s="34" t="inlineStr">
        <is>
          <t>Fatty Suppository base (Hard Fat / Witepsol)</t>
        </is>
      </c>
      <c r="F58" s="34" t="inlineStr">
        <is>
          <t>Simple Syrup USP (85% w/v Sucrose)</t>
        </is>
      </c>
      <c r="G58" s="34" t="inlineStr">
        <is>
          <t>Elixir with 10-20% Alcohol cosolvent</t>
        </is>
      </c>
      <c r="H58" s="34" t="inlineStr">
        <is>
          <t>Flocculated Oral Suspension with Xanthan Gum</t>
        </is>
      </c>
      <c r="I58" s="35" t="n">
        <v>1</v>
      </c>
      <c r="J5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35" t="n"/>
      <c r="L58" s="34" t="inlineStr">
        <is>
          <t>Creams &amp; Ointments</t>
        </is>
      </c>
      <c r="M58" s="35" t="inlineStr">
        <is>
          <t>Product</t>
        </is>
      </c>
      <c r="N58" s="34" t="inlineStr">
        <is>
          <t>ข้อ 44 (PLE_CC1_2557.md)</t>
        </is>
      </c>
      <c r="O58" s="35" t="inlineStr">
        <is>
          <t>ข้อสอบจริง</t>
        </is>
      </c>
      <c r="P58" s="35" t="inlineStr">
        <is>
          <t>ปี 2557</t>
        </is>
      </c>
    </row>
    <row r="59" ht="13.2" customHeight="1" s="49">
      <c r="A59" s="35" t="n">
        <v>57</v>
      </c>
      <c r="B59" s="34"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35" t="n"/>
      <c r="D59" s="34" t="inlineStr">
        <is>
          <t>Elixir with 10-20% Alcohol cosolvent</t>
        </is>
      </c>
      <c r="E59" s="34" t="inlineStr">
        <is>
          <t>Flocculated Oral Suspension with Xanthan Gum</t>
        </is>
      </c>
      <c r="F59" s="34" t="inlineStr">
        <is>
          <t>Deflocculated Suspension formulation</t>
        </is>
      </c>
      <c r="G59" s="34" t="inlineStr">
        <is>
          <t>O/W Emulsion stabilized by Polysorbate 80 / Span 80</t>
        </is>
      </c>
      <c r="H59" s="34" t="inlineStr">
        <is>
          <t>W/O Emulsion with Sorbitan monooleate</t>
        </is>
      </c>
      <c r="I59" s="35" t="n">
        <v>1</v>
      </c>
      <c r="J5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35" t="n"/>
      <c r="L59" s="34" t="inlineStr">
        <is>
          <t>Creams &amp; Ointments</t>
        </is>
      </c>
      <c r="M59" s="35" t="inlineStr">
        <is>
          <t>Product</t>
        </is>
      </c>
      <c r="N59" s="34" t="inlineStr">
        <is>
          <t>ข้อ 13 (PLE_CC1_2557.md)</t>
        </is>
      </c>
      <c r="O59" s="35" t="inlineStr">
        <is>
          <t>ข้อสอบจริง</t>
        </is>
      </c>
      <c r="P59" s="35" t="inlineStr">
        <is>
          <t>ปี 2557</t>
        </is>
      </c>
    </row>
    <row r="60" ht="13.2" customHeight="1" s="49">
      <c r="A60" s="35" t="n">
        <v>58</v>
      </c>
      <c r="B60" s="34"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35" t="n"/>
      <c r="D60" s="34" t="inlineStr">
        <is>
          <t>O/W Emulsion stabilized by Polysorbate 80 / Span 80</t>
        </is>
      </c>
      <c r="E60" s="34" t="inlineStr">
        <is>
          <t>W/O Emulsion with Sorbitan monooleate</t>
        </is>
      </c>
      <c r="F60" s="34" t="inlineStr">
        <is>
          <t>Carbopol 940 hydrogel neutralized with Triethanolamine</t>
        </is>
      </c>
      <c r="G60" s="34" t="inlineStr">
        <is>
          <t>Oleaginous Ointment base (White Petrolatum)</t>
        </is>
      </c>
      <c r="H60" s="34" t="inlineStr">
        <is>
          <t>Absorption Ointment base (Lanolin USP)</t>
        </is>
      </c>
      <c r="I60" s="35" t="n">
        <v>1</v>
      </c>
      <c r="J6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35" t="n"/>
      <c r="L60" s="34" t="inlineStr">
        <is>
          <t>Suspensions</t>
        </is>
      </c>
      <c r="M60" s="35" t="inlineStr">
        <is>
          <t>Product</t>
        </is>
      </c>
      <c r="N60" s="34" t="inlineStr">
        <is>
          <t>ข้อ 62 (PLE_CC1_2557.md)</t>
        </is>
      </c>
      <c r="O60" s="35" t="inlineStr">
        <is>
          <t>ข้อสอบจริง</t>
        </is>
      </c>
      <c r="P60" s="35" t="inlineStr">
        <is>
          <t>ปี 2557</t>
        </is>
      </c>
    </row>
    <row r="61" ht="13.2" customHeight="1" s="49">
      <c r="A61" s="35" t="n">
        <v>59</v>
      </c>
      <c r="B61" s="34" t="inlineStr">
        <is>
          <t>สารในข้อใด สามารถทำให้ Kaolin &amp; pectin suspension มีรูปแบบการไหลแบบ thixotropic ได้ (1) SCMC (2) Veegum (3) … จำตัวเลือกไม่ได้ ...</t>
        </is>
      </c>
      <c r="C61" s="35" t="n"/>
      <c r="D61" s="34" t="inlineStr">
        <is>
          <t>Oleaginous Ointment base (White Petrolatum)</t>
        </is>
      </c>
      <c r="E61" s="34" t="inlineStr">
        <is>
          <t>Absorption Ointment base (Lanolin USP)</t>
        </is>
      </c>
      <c r="F61" s="34" t="inlineStr">
        <is>
          <t>Fatty Suppository base (Hard Fat / Witepsol)</t>
        </is>
      </c>
      <c r="G61" s="34" t="inlineStr">
        <is>
          <t>Simple Syrup USP (85% w/v Sucrose)</t>
        </is>
      </c>
      <c r="H61" s="34" t="inlineStr">
        <is>
          <t>Elixir with 10-20% Alcohol cosolvent</t>
        </is>
      </c>
      <c r="I61" s="35" t="n">
        <v>1</v>
      </c>
      <c r="J6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35" t="n"/>
      <c r="L61" s="34" t="inlineStr">
        <is>
          <t>Suspensions</t>
        </is>
      </c>
      <c r="M61" s="35" t="inlineStr">
        <is>
          <t>Product</t>
        </is>
      </c>
      <c r="N61" s="34" t="inlineStr">
        <is>
          <t>ข้อ 63 (PLE_CC1_2557.md)</t>
        </is>
      </c>
      <c r="O61" s="35" t="inlineStr">
        <is>
          <t>ข้อสอบจริง</t>
        </is>
      </c>
      <c r="P61" s="35" t="inlineStr">
        <is>
          <t>ปี 2557</t>
        </is>
      </c>
    </row>
    <row r="62" ht="13.2" customHeight="1" s="49">
      <c r="A62" s="35" t="n">
        <v>60</v>
      </c>
      <c r="B62" s="34" t="inlineStr">
        <is>
          <t>ยาอันดับแรกที_x001E_ควรได้รับคือข้อใด (1) Topical tretinoin (2) Clindamycin gel (3) Oral doxycycline (4) Oral isotretinoin (5) Combination contraceptive pills</t>
        </is>
      </c>
      <c r="C62" s="35" t="n"/>
      <c r="D62" s="34" t="inlineStr">
        <is>
          <t>Simple Syrup USP (85% w/v Sucrose)</t>
        </is>
      </c>
      <c r="E62" s="34" t="inlineStr">
        <is>
          <t>Elixir with 10-20% Alcohol cosolvent</t>
        </is>
      </c>
      <c r="F62" s="34" t="inlineStr">
        <is>
          <t>Flocculated Oral Suspension with Xanthan Gum</t>
        </is>
      </c>
      <c r="G62" s="34" t="inlineStr">
        <is>
          <t>Deflocculated Suspension formulation</t>
        </is>
      </c>
      <c r="H62" s="34" t="inlineStr">
        <is>
          <t>O/W Emulsion stabilized by Polysorbate 80 / Span 80</t>
        </is>
      </c>
      <c r="I62" s="35" t="n">
        <v>1</v>
      </c>
      <c r="J6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35" t="n"/>
      <c r="L62" s="34" t="inlineStr">
        <is>
          <t>Gels</t>
        </is>
      </c>
      <c r="M62" s="35" t="inlineStr">
        <is>
          <t>Product</t>
        </is>
      </c>
      <c r="N62" s="34" t="inlineStr">
        <is>
          <t>ข้อ 67 (PLE_CC1_2557.md)</t>
        </is>
      </c>
      <c r="O62" s="35" t="inlineStr">
        <is>
          <t>ข้อสอบจริง</t>
        </is>
      </c>
      <c r="P62" s="35" t="inlineStr">
        <is>
          <t>ปี 2557</t>
        </is>
      </c>
    </row>
    <row r="63" ht="13.2" customHeight="1" s="49">
      <c r="A63" s="35" t="n">
        <v>61</v>
      </c>
      <c r="B63" s="34"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35" t="n"/>
      <c r="D63" s="34" t="inlineStr">
        <is>
          <t>Deflocculated Suspension formulation</t>
        </is>
      </c>
      <c r="E63" s="34" t="inlineStr">
        <is>
          <t>O/W Emulsion stabilized by Polysorbate 80 / Span 80</t>
        </is>
      </c>
      <c r="F63" s="34" t="inlineStr">
        <is>
          <t>W/O Emulsion with Sorbitan monooleate</t>
        </is>
      </c>
      <c r="G63" s="34" t="inlineStr">
        <is>
          <t>Carbopol 940 hydrogel neutralized with Triethanolamine</t>
        </is>
      </c>
      <c r="H63" s="34" t="inlineStr">
        <is>
          <t>Oleaginous Ointment base (White Petrolatum)</t>
        </is>
      </c>
      <c r="I63" s="35" t="n">
        <v>1</v>
      </c>
      <c r="J6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35" t="n"/>
      <c r="L63" s="34" t="inlineStr">
        <is>
          <t>Gels</t>
        </is>
      </c>
      <c r="M63" s="35" t="inlineStr">
        <is>
          <t>Product</t>
        </is>
      </c>
      <c r="N63" s="34" t="inlineStr">
        <is>
          <t>ข้อ 74 (PLE_CC1_2557.md)</t>
        </is>
      </c>
      <c r="O63" s="35" t="inlineStr">
        <is>
          <t>ข้อสอบจริง</t>
        </is>
      </c>
      <c r="P63" s="35" t="inlineStr">
        <is>
          <t>ปี 2557</t>
        </is>
      </c>
    </row>
    <row r="64" ht="13.2" customHeight="1" s="49">
      <c r="A64" s="35" t="n">
        <v>62</v>
      </c>
      <c r="B64" s="34" t="inlineStr">
        <is>
          <t>Dexamethasone cream</t>
        </is>
      </c>
      <c r="C64" s="35" t="n"/>
      <c r="D64" s="34" t="inlineStr">
        <is>
          <t>Carbopol 940 hydrogel neutralized with Triethanolamine</t>
        </is>
      </c>
      <c r="E64" s="34" t="inlineStr">
        <is>
          <t>Oleaginous Ointment base (White Petrolatum)</t>
        </is>
      </c>
      <c r="F64" s="34" t="inlineStr">
        <is>
          <t>Absorption Ointment base (Lanolin USP)</t>
        </is>
      </c>
      <c r="G64" s="34" t="inlineStr">
        <is>
          <t>Fatty Suppository base (Hard Fat / Witepsol)</t>
        </is>
      </c>
      <c r="H64" s="34" t="inlineStr">
        <is>
          <t>Simple Syrup USP (85% w/v Sucrose)</t>
        </is>
      </c>
      <c r="I64" s="35" t="n">
        <v>1</v>
      </c>
      <c r="J6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35" t="n"/>
      <c r="L64" s="34" t="inlineStr">
        <is>
          <t>Creams &amp; Ointments</t>
        </is>
      </c>
      <c r="M64" s="35" t="inlineStr">
        <is>
          <t>Product</t>
        </is>
      </c>
      <c r="N64" s="34" t="inlineStr">
        <is>
          <t>ข้อ 4 (PLE_CC1_2556.md)</t>
        </is>
      </c>
      <c r="O64" s="35" t="inlineStr">
        <is>
          <t>ข้อสอบจริง</t>
        </is>
      </c>
      <c r="P64" s="35" t="inlineStr">
        <is>
          <t>ปี 2556</t>
        </is>
      </c>
    </row>
    <row r="65" ht="13.2" customHeight="1" s="49">
      <c r="A65" s="35" t="n">
        <v>63</v>
      </c>
      <c r="B65" s="34"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35" t="n"/>
      <c r="D65" s="34" t="inlineStr">
        <is>
          <t>Immediate type</t>
        </is>
      </c>
      <c r="E65" s="34" t="inlineStr">
        <is>
          <t>Immune complex</t>
        </is>
      </c>
      <c r="F65" s="34" t="inlineStr">
        <is>
          <t>Antibody-dependent cytotoxic</t>
        </is>
      </c>
      <c r="G65" s="34" t="inlineStr">
        <is>
          <t>Delayed type</t>
        </is>
      </c>
      <c r="H65" s="34" t="inlineStr">
        <is>
          <t>Anaphylactic reaction</t>
        </is>
      </c>
      <c r="I65" s="35" t="n">
        <v>1</v>
      </c>
      <c r="J65" s="34"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35" t="n"/>
      <c r="L65" s="34" t="inlineStr">
        <is>
          <t>Gels</t>
        </is>
      </c>
      <c r="M65" s="35" t="inlineStr">
        <is>
          <t>Product</t>
        </is>
      </c>
      <c r="N65" s="34" t="inlineStr">
        <is>
          <t>ข้อ 102 (PLE_CC1_2555 Day 1.md)</t>
        </is>
      </c>
      <c r="O65" s="35" t="inlineStr">
        <is>
          <t>ข้อสอบจริง</t>
        </is>
      </c>
      <c r="P65" s="35" t="inlineStr">
        <is>
          <t>ปี 2555</t>
        </is>
      </c>
    </row>
    <row r="66" ht="13.2" customHeight="1" s="49">
      <c r="A66" s="35" t="n">
        <v>64</v>
      </c>
      <c r="B66" s="34"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35" t="n"/>
      <c r="D66" s="34" t="inlineStr">
        <is>
          <t>Flocculated Oral Suspension with Xanthan Gum</t>
        </is>
      </c>
      <c r="E66" s="34" t="inlineStr">
        <is>
          <t>Deflocculated Suspension formulation</t>
        </is>
      </c>
      <c r="F66" s="34" t="inlineStr">
        <is>
          <t>O/W Emulsion stabilized by Polysorbate 80 / Span 80</t>
        </is>
      </c>
      <c r="G66" s="34" t="inlineStr">
        <is>
          <t>W/O Emulsion with Sorbitan monooleate</t>
        </is>
      </c>
      <c r="H66" s="34" t="inlineStr">
        <is>
          <t>Carbopol 940 hydrogel neutralized with Triethanolamine</t>
        </is>
      </c>
      <c r="I66" s="35" t="n">
        <v>1</v>
      </c>
      <c r="J6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35" t="n"/>
      <c r="L66" s="34" t="inlineStr">
        <is>
          <t>Suspensions</t>
        </is>
      </c>
      <c r="M66" s="35" t="inlineStr">
        <is>
          <t>Product</t>
        </is>
      </c>
      <c r="N66" s="34" t="inlineStr">
        <is>
          <t>ข้อ 7 (PLE_CC1_2555 Day 2.md)</t>
        </is>
      </c>
      <c r="O66" s="35" t="inlineStr">
        <is>
          <t>ข้อสอบจริง</t>
        </is>
      </c>
      <c r="P66" s="35" t="inlineStr">
        <is>
          <t>ปี 2555</t>
        </is>
      </c>
    </row>
    <row r="67" ht="13.2" customHeight="1" s="49">
      <c r="A67" s="35" t="n">
        <v>65</v>
      </c>
      <c r="B67" s="34" t="inlineStr">
        <is>
          <t>MC suspension ทำให้หนืดเมื่อตั้งทิ้งไว้ ไหลได้เมื่อเขย่า เป็นการไหลแบบใด</t>
        </is>
      </c>
      <c r="C67" s="35" t="n"/>
      <c r="D67" s="34" t="inlineStr">
        <is>
          <t>W/O Emulsion with Sorbitan monooleate</t>
        </is>
      </c>
      <c r="E67" s="34" t="inlineStr">
        <is>
          <t>Carbopol 940 hydrogel neutralized with Triethanolamine</t>
        </is>
      </c>
      <c r="F67" s="34" t="inlineStr">
        <is>
          <t>Oleaginous Ointment base (White Petrolatum)</t>
        </is>
      </c>
      <c r="G67" s="34" t="inlineStr">
        <is>
          <t>Absorption Ointment base (Lanolin USP)</t>
        </is>
      </c>
      <c r="H67" s="34" t="inlineStr">
        <is>
          <t>Fatty Suppository base (Hard Fat / Witepsol)</t>
        </is>
      </c>
      <c r="I67" s="35" t="n">
        <v>1</v>
      </c>
      <c r="J6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35" t="n"/>
      <c r="L67" s="34" t="inlineStr">
        <is>
          <t>Suspensions</t>
        </is>
      </c>
      <c r="M67" s="35" t="inlineStr">
        <is>
          <t>Product</t>
        </is>
      </c>
      <c r="N67" s="34" t="inlineStr">
        <is>
          <t>ข้อ 8 (PLE_CC1_2555 Day 2.md)</t>
        </is>
      </c>
      <c r="O67" s="35" t="inlineStr">
        <is>
          <t>ข้อสอบจริง</t>
        </is>
      </c>
      <c r="P67" s="35" t="inlineStr">
        <is>
          <t>ปี 2555</t>
        </is>
      </c>
    </row>
    <row r="68" ht="13.2" customHeight="1" s="49">
      <c r="A68" s="35" t="n">
        <v>66</v>
      </c>
      <c r="B68" s="34" t="inlineStr">
        <is>
          <t>Antihistamine cream</t>
        </is>
      </c>
      <c r="C68" s="35" t="n"/>
      <c r="D68" s="34" t="inlineStr">
        <is>
          <t>Absorption Ointment base (Lanolin USP)</t>
        </is>
      </c>
      <c r="E68" s="34" t="inlineStr">
        <is>
          <t>Fatty Suppository base (Hard Fat / Witepsol)</t>
        </is>
      </c>
      <c r="F68" s="34" t="inlineStr">
        <is>
          <t>Simple Syrup USP (85% w/v Sucrose)</t>
        </is>
      </c>
      <c r="G68" s="34" t="inlineStr">
        <is>
          <t>Elixir with 10-20% Alcohol cosolvent</t>
        </is>
      </c>
      <c r="H68" s="34" t="inlineStr">
        <is>
          <t>Flocculated Oral Suspension with Xanthan Gum</t>
        </is>
      </c>
      <c r="I68" s="35" t="n">
        <v>1</v>
      </c>
      <c r="J6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35" t="n"/>
      <c r="L68" s="34" t="inlineStr">
        <is>
          <t>Creams &amp; Ointments</t>
        </is>
      </c>
      <c r="M68" s="35" t="inlineStr">
        <is>
          <t>Product</t>
        </is>
      </c>
      <c r="N68" s="34" t="inlineStr">
        <is>
          <t>ข้อ 1 (PLE_CC1_2555 Day 2.md)</t>
        </is>
      </c>
      <c r="O68" s="35" t="inlineStr">
        <is>
          <t>ข้อสอบจริง</t>
        </is>
      </c>
      <c r="P68" s="35" t="inlineStr">
        <is>
          <t>ปี 2555</t>
        </is>
      </c>
    </row>
    <row r="69" ht="13.2" customHeight="1" s="49">
      <c r="A69" s="35" t="n">
        <v>67</v>
      </c>
      <c r="B69" s="34" t="inlineStr">
        <is>
          <t>Steroid cream MCQ 1/2555 by CURx69 page 15</t>
        </is>
      </c>
      <c r="C69" s="35" t="n"/>
      <c r="D69" s="34" t="inlineStr">
        <is>
          <t>Elixir with 10-20% Alcohol cosolvent</t>
        </is>
      </c>
      <c r="E69" s="34" t="inlineStr">
        <is>
          <t>Flocculated Oral Suspension with Xanthan Gum</t>
        </is>
      </c>
      <c r="F69" s="34" t="inlineStr">
        <is>
          <t>Deflocculated Suspension formulation</t>
        </is>
      </c>
      <c r="G69" s="34" t="inlineStr">
        <is>
          <t>O/W Emulsion stabilized by Polysorbate 80 / Span 80</t>
        </is>
      </c>
      <c r="H69" s="34" t="inlineStr">
        <is>
          <t>W/O Emulsion with Sorbitan monooleate</t>
        </is>
      </c>
      <c r="I69" s="35" t="n">
        <v>1</v>
      </c>
      <c r="J6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35" t="n"/>
      <c r="L69" s="34" t="inlineStr">
        <is>
          <t>Creams &amp; Ointments</t>
        </is>
      </c>
      <c r="M69" s="35" t="inlineStr">
        <is>
          <t>Product</t>
        </is>
      </c>
      <c r="N69" s="34" t="inlineStr">
        <is>
          <t>ข้อ 4 (PLE_CC1_2555 Day 2.md)</t>
        </is>
      </c>
      <c r="O69" s="35" t="inlineStr">
        <is>
          <t>ข้อสอบจริง</t>
        </is>
      </c>
      <c r="P69" s="35" t="inlineStr">
        <is>
          <t>ปี 2555</t>
        </is>
      </c>
    </row>
    <row r="70" ht="13.2" customHeight="1" s="49">
      <c r="A70" s="35" t="n">
        <v>68</v>
      </c>
      <c r="B70" s="34" t="inlineStr">
        <is>
          <t>หากต้องการ Ointment ที่ล้างออกง่ายควรใช้เบสลักษณะใด</t>
        </is>
      </c>
      <c r="C70" s="35" t="n"/>
      <c r="D70" s="34" t="inlineStr">
        <is>
          <t>O/W Emulsion stabilized by Polysorbate 80 / Span 80</t>
        </is>
      </c>
      <c r="E70" s="34" t="inlineStr">
        <is>
          <t>W/O Emulsion with Sorbitan monooleate</t>
        </is>
      </c>
      <c r="F70" s="34" t="inlineStr">
        <is>
          <t>Carbopol 940 hydrogel neutralized with Triethanolamine</t>
        </is>
      </c>
      <c r="G70" s="34" t="inlineStr">
        <is>
          <t>Oleaginous Ointment base (White Petrolatum)</t>
        </is>
      </c>
      <c r="H70" s="34" t="inlineStr">
        <is>
          <t>Absorption Ointment base (Lanolin USP)</t>
        </is>
      </c>
      <c r="I70" s="35" t="n">
        <v>1</v>
      </c>
      <c r="J7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35" t="n"/>
      <c r="L70" s="34" t="inlineStr">
        <is>
          <t>Creams &amp; Ointments</t>
        </is>
      </c>
      <c r="M70" s="35" t="inlineStr">
        <is>
          <t>Product</t>
        </is>
      </c>
      <c r="N70" s="34" t="inlineStr">
        <is>
          <t>ข้อ 4 (PLE_CC1_2555 Day 2.md)</t>
        </is>
      </c>
      <c r="O70" s="35" t="inlineStr">
        <is>
          <t>ข้อสอบจริง</t>
        </is>
      </c>
      <c r="P70" s="35" t="inlineStr">
        <is>
          <t>ปี 2555</t>
        </is>
      </c>
    </row>
    <row r="71" ht="13.2" customHeight="1" s="49">
      <c r="A71" s="35" t="n">
        <v>69</v>
      </c>
      <c r="B71" s="34"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35" t="n"/>
      <c r="D71" s="34" t="inlineStr">
        <is>
          <t>Oleaginous Ointment base (White Petrolatum)</t>
        </is>
      </c>
      <c r="E71" s="34" t="inlineStr">
        <is>
          <t>Absorption Ointment base (Lanolin USP)</t>
        </is>
      </c>
      <c r="F71" s="34" t="inlineStr">
        <is>
          <t>Fatty Suppository base (Hard Fat / Witepsol)</t>
        </is>
      </c>
      <c r="G71" s="34" t="inlineStr">
        <is>
          <t>Simple Syrup USP (85% w/v Sucrose)</t>
        </is>
      </c>
      <c r="H71" s="34" t="inlineStr">
        <is>
          <t>Elixir with 10-20% Alcohol cosolvent</t>
        </is>
      </c>
      <c r="I71" s="35" t="n">
        <v>1</v>
      </c>
      <c r="J7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35" t="n"/>
      <c r="L71" s="34" t="inlineStr">
        <is>
          <t>Gels</t>
        </is>
      </c>
      <c r="M71" s="35" t="inlineStr">
        <is>
          <t>Product</t>
        </is>
      </c>
      <c r="N71" s="34" t="inlineStr">
        <is>
          <t>ข้อ 2 (PLE_CC1_2555 Day 2.md)</t>
        </is>
      </c>
      <c r="O71" s="35" t="inlineStr">
        <is>
          <t>ข้อสอบจริง</t>
        </is>
      </c>
      <c r="P71" s="35" t="inlineStr">
        <is>
          <t>ปี 2555</t>
        </is>
      </c>
    </row>
    <row r="72" ht="13.2" customHeight="1" s="49">
      <c r="A72" s="35" t="n">
        <v>70</v>
      </c>
      <c r="B72" s="34" t="inlineStr">
        <is>
          <t>สูตรตำรับFeSO4 12.5 mg, Citric acid ...., Paraben 0.1 mg, Syrup to 100 ml ข้อใดถูกต้อง</t>
        </is>
      </c>
      <c r="C72" s="35" t="n"/>
      <c r="D72" s="34" t="inlineStr">
        <is>
          <t>ไม่มีสารแต่งรส</t>
        </is>
      </c>
      <c r="E72" s="34" t="inlineStr">
        <is>
          <t>เก็บในขวดใส</t>
        </is>
      </c>
      <c r="F72" s="34" t="inlineStr">
        <is>
          <t>เก็บในตู้เย็น</t>
        </is>
      </c>
      <c r="G72" s="34" t="inlineStr">
        <is>
          <t>ไม่มี stabilizer</t>
        </is>
      </c>
      <c r="H72" s="34" t="inlineStr">
        <is>
          <t>ปัญหาการละลาย paraben ส่วน FeSO4 ละลายได้ดีในนํ้า</t>
        </is>
      </c>
      <c r="I72" s="35" t="n">
        <v>3</v>
      </c>
      <c r="J72" s="34"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35" t="n"/>
      <c r="L72" s="34" t="inlineStr">
        <is>
          <t>Solutions, Syrups &amp; Elixirs</t>
        </is>
      </c>
      <c r="M72" s="35" t="inlineStr">
        <is>
          <t>Product</t>
        </is>
      </c>
      <c r="N72" s="34" t="inlineStr">
        <is>
          <t>ข้อ 5 (PLE_CC1_2554 SET2.md)</t>
        </is>
      </c>
      <c r="O72" s="35" t="inlineStr">
        <is>
          <t>ข้อสอบจริง</t>
        </is>
      </c>
      <c r="P72" s="35" t="inlineStr">
        <is>
          <t>ปี 2554</t>
        </is>
      </c>
    </row>
    <row r="73" ht="13.2" customHeight="1" s="49">
      <c r="A73" s="35" t="n">
        <v>71</v>
      </c>
      <c r="B73" s="34"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73" s="35" t="n"/>
      <c r="D73" s="34" t="inlineStr">
        <is>
          <t>Deflocculated Suspension formulation</t>
        </is>
      </c>
      <c r="E73" s="34" t="inlineStr">
        <is>
          <t>O/W Emulsion stabilized by Polysorbate 80 / Span 80</t>
        </is>
      </c>
      <c r="F73" s="34" t="inlineStr">
        <is>
          <t>W/O Emulsion with Sorbitan monooleate</t>
        </is>
      </c>
      <c r="G73" s="34" t="inlineStr">
        <is>
          <t>Carbopol 940 hydrogel neutralized with Triethanolamine</t>
        </is>
      </c>
      <c r="H73" s="34" t="inlineStr">
        <is>
          <t>Oleaginous Ointment base (White Petrolatum)</t>
        </is>
      </c>
      <c r="I73" s="35" t="n">
        <v>1</v>
      </c>
      <c r="J7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35" t="n"/>
      <c r="L73" s="34" t="inlineStr">
        <is>
          <t>Gels</t>
        </is>
      </c>
      <c r="M73" s="35" t="inlineStr">
        <is>
          <t>Product</t>
        </is>
      </c>
      <c r="N73" s="34" t="inlineStr">
        <is>
          <t>ข้อ 4 (PLE_CC1_2554 SET2.md)</t>
        </is>
      </c>
      <c r="O73" s="35" t="inlineStr">
        <is>
          <t>ข้อสอบจริง</t>
        </is>
      </c>
      <c r="P73" s="35" t="inlineStr">
        <is>
          <t>ปี 2554</t>
        </is>
      </c>
    </row>
    <row r="74" ht="13.2" customHeight="1" s="49">
      <c r="A74" s="35" t="n">
        <v>72</v>
      </c>
      <c r="B74" s="34"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35" t="n"/>
      <c r="D74" s="34" t="inlineStr">
        <is>
          <t>Carbopol 940 hydrogel neutralized with Triethanolamine</t>
        </is>
      </c>
      <c r="E74" s="34" t="inlineStr">
        <is>
          <t>Oleaginous Ointment base (White Petrolatum)</t>
        </is>
      </c>
      <c r="F74" s="34" t="inlineStr">
        <is>
          <t>Absorption Ointment base (Lanolin USP)</t>
        </is>
      </c>
      <c r="G74" s="34" t="inlineStr">
        <is>
          <t>Fatty Suppository base (Hard Fat / Witepsol)</t>
        </is>
      </c>
      <c r="H74" s="34" t="inlineStr">
        <is>
          <t>Simple Syrup USP (85% w/v Sucrose)</t>
        </is>
      </c>
      <c r="I74" s="35" t="n">
        <v>3</v>
      </c>
      <c r="J74" s="34"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35" t="n"/>
      <c r="L74" s="34" t="inlineStr">
        <is>
          <t>Suspensions</t>
        </is>
      </c>
      <c r="M74" s="35" t="inlineStr">
        <is>
          <t>Product</t>
        </is>
      </c>
      <c r="N74" s="34" t="inlineStr">
        <is>
          <t>ข้อ 6 (PLE_CC1_2554 SET2.md)</t>
        </is>
      </c>
      <c r="O74" s="35" t="inlineStr">
        <is>
          <t>ข้อสอบจริง</t>
        </is>
      </c>
      <c r="P74" s="35" t="inlineStr">
        <is>
          <t>ปี 2554</t>
        </is>
      </c>
    </row>
    <row r="75" ht="13.2" customHeight="1" s="49">
      <c r="A75" s="35" t="n">
        <v>73</v>
      </c>
      <c r="B75" s="34"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35" t="n"/>
      <c r="D75" s="34" t="inlineStr">
        <is>
          <t>Fatty Suppository base (Hard Fat / Witepsol)</t>
        </is>
      </c>
      <c r="E75" s="34" t="inlineStr">
        <is>
          <t>Simple Syrup USP (85% w/v Sucrose)</t>
        </is>
      </c>
      <c r="F75" s="34" t="inlineStr">
        <is>
          <t>Elixir with 10-20% Alcohol cosolvent</t>
        </is>
      </c>
      <c r="G75" s="34" t="inlineStr">
        <is>
          <t>Flocculated Oral Suspension with Xanthan Gum</t>
        </is>
      </c>
      <c r="H75" s="34" t="inlineStr">
        <is>
          <t>Deflocculated Suspension formulation</t>
        </is>
      </c>
      <c r="I75" s="35" t="n">
        <v>1</v>
      </c>
      <c r="J7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35" t="n"/>
      <c r="L75" s="34" t="inlineStr">
        <is>
          <t>Gels</t>
        </is>
      </c>
      <c r="M75" s="35" t="inlineStr">
        <is>
          <t>Product</t>
        </is>
      </c>
      <c r="N75" s="34" t="inlineStr">
        <is>
          <t>ข้อ 2 (PLE_CC1_2533.md)</t>
        </is>
      </c>
      <c r="O75" s="35" t="inlineStr">
        <is>
          <t>ข้อสอบจริง</t>
        </is>
      </c>
      <c r="P75" s="35" t="inlineStr">
        <is>
          <t>ปี 2533</t>
        </is>
      </c>
    </row>
    <row r="76" ht="13.2" customHeight="1" s="49">
      <c r="A76" s="35" t="n">
        <v>74</v>
      </c>
      <c r="B76" s="34" t="inlineStr">
        <is>
          <t>vitamin E , D , K ในตำรับ emulsion</t>
        </is>
      </c>
      <c r="C76" s="35" t="n"/>
      <c r="D76" s="34" t="inlineStr">
        <is>
          <t>Flocculated Oral Suspension with Xanthan Gum</t>
        </is>
      </c>
      <c r="E76" s="34" t="inlineStr">
        <is>
          <t>Deflocculated Suspension formulation</t>
        </is>
      </c>
      <c r="F76" s="34" t="inlineStr">
        <is>
          <t>O/W Emulsion stabilized by Polysorbate 80 / Span 80</t>
        </is>
      </c>
      <c r="G76" s="34" t="inlineStr">
        <is>
          <t>W/O Emulsion with Sorbitan monooleate</t>
        </is>
      </c>
      <c r="H76" s="34" t="inlineStr">
        <is>
          <t>Carbopol 940 hydrogel neutralized with Triethanolamine</t>
        </is>
      </c>
      <c r="I76" s="35" t="n">
        <v>1</v>
      </c>
      <c r="J7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35" t="n"/>
      <c r="L76" s="34" t="inlineStr">
        <is>
          <t>Emulsions</t>
        </is>
      </c>
      <c r="M76" s="35" t="inlineStr">
        <is>
          <t>Product</t>
        </is>
      </c>
      <c r="N76" s="34" t="inlineStr">
        <is>
          <t>ข้อ 1 (PLE_CC1_2533.md)</t>
        </is>
      </c>
      <c r="O76" s="35" t="inlineStr">
        <is>
          <t>ข้อสอบจริง</t>
        </is>
      </c>
      <c r="P76" s="35" t="inlineStr">
        <is>
          <t>ปี 2533</t>
        </is>
      </c>
    </row>
    <row r="77" ht="13.2" customHeight="1" s="49">
      <c r="A77" s="35" t="n">
        <v>75</v>
      </c>
      <c r="B77" s="34"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35" t="n"/>
      <c r="D77" s="34" t="inlineStr">
        <is>
          <t>W/O Emulsion with Sorbitan monooleate</t>
        </is>
      </c>
      <c r="E77" s="34" t="inlineStr">
        <is>
          <t>Carbopol 940 hydrogel neutralized with Triethanolamine</t>
        </is>
      </c>
      <c r="F77" s="34" t="inlineStr">
        <is>
          <t>Oleaginous Ointment base (White Petrolatum)</t>
        </is>
      </c>
      <c r="G77" s="34" t="inlineStr">
        <is>
          <t>Absorption Ointment base (Lanolin USP)</t>
        </is>
      </c>
      <c r="H77" s="34" t="inlineStr">
        <is>
          <t>Fatty Suppository base (Hard Fat / Witepsol)</t>
        </is>
      </c>
      <c r="I77" s="35" t="n">
        <v>1</v>
      </c>
      <c r="J7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35" t="n"/>
      <c r="L77" s="34" t="inlineStr">
        <is>
          <t>Suspensions</t>
        </is>
      </c>
      <c r="M77" s="35" t="inlineStr">
        <is>
          <t>Product</t>
        </is>
      </c>
      <c r="N77" s="34" t="inlineStr">
        <is>
          <t>ข้อ 5 (PLE_CC1_2533.md)</t>
        </is>
      </c>
      <c r="O77" s="35" t="inlineStr">
        <is>
          <t>ข้อสอบจริง</t>
        </is>
      </c>
      <c r="P77" s="35" t="inlineStr">
        <is>
          <t>ปี 2533</t>
        </is>
      </c>
    </row>
    <row r="78" ht="13.2" customHeight="1" s="49">
      <c r="A78" s="35" t="n">
        <v>76</v>
      </c>
      <c r="B78" s="34"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35" t="n"/>
      <c r="D78" s="34" t="inlineStr">
        <is>
          <t>ไม่เหมาะสม เนื่องจากยา clindamycin ต้องใช้รักษาสิววันละครั้ง ก่อนนอนเท่านั้น</t>
        </is>
      </c>
      <c r="E78" s="34" t="inlineStr">
        <is>
          <t>ไม่เหมาะสม เนื่องจากการใช้ยา clindamycin เป็นยาเดี่ยวจะทำให้ดื้อยาได้ ต้องใช้คู่กับ antibiotic แบบรับประทานด้วย</t>
        </is>
      </c>
      <c r="F78" s="34" t="inlineStr">
        <is>
          <t>ไม่เหมาะสม เนื่องจากการใช้ยา clindamycin เป็นยาเดี่ยวจะทำให้ดื้อยาได้ ต้องใช้คู่กับ benzoyl peroxide</t>
        </is>
      </c>
      <c r="G78" s="34"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34" t="inlineStr">
        <is>
          <t>เหมาะสม เนื่องจากการใช้ clindamycin gel จะทำป้องกันการกลับมาเป็นสิวซ้ำได้ ถ้าใช้เป็นระยะ เวลานาน</t>
        </is>
      </c>
      <c r="I78" s="35" t="n">
        <v>1</v>
      </c>
      <c r="J78" s="34"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35" t="n"/>
      <c r="L78" s="34" t="inlineStr">
        <is>
          <t>Gels</t>
        </is>
      </c>
      <c r="M78" s="35" t="inlineStr">
        <is>
          <t>Product</t>
        </is>
      </c>
      <c r="N78" s="34" t="inlineStr">
        <is>
          <t>ข้อ 5 (PLE_CC1_Practice_Exam.md)</t>
        </is>
      </c>
      <c r="O78" s="35" t="inlineStr">
        <is>
          <t>Mock</t>
        </is>
      </c>
      <c r="P78" s="35" t="inlineStr">
        <is>
          <t>Mock สภาเภสัชฯ Practice</t>
        </is>
      </c>
    </row>
    <row r="79" ht="13.2" customHeight="1" s="49">
      <c r="A79" s="35" t="n">
        <v>77</v>
      </c>
      <c r="B79" s="34"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35" t="n"/>
      <c r="D79" s="34" t="inlineStr">
        <is>
          <t>B&gt;C&gt;D&gt;A</t>
        </is>
      </c>
      <c r="E79" s="34" t="inlineStr">
        <is>
          <t>D&gt;B&gt;C&gt;A</t>
        </is>
      </c>
      <c r="F79" s="34" t="inlineStr">
        <is>
          <t>C&gt;D&gt;B&gt;A</t>
        </is>
      </c>
      <c r="G79" s="34" t="inlineStr">
        <is>
          <t>C&gt;B&gt;D&gt;A</t>
        </is>
      </c>
      <c r="H79" s="34" t="inlineStr">
        <is>
          <t>D&gt;C&gt;B&gt;A</t>
        </is>
      </c>
      <c r="I79" s="35" t="n">
        <v>1</v>
      </c>
      <c r="J79" s="34"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35" t="n"/>
      <c r="L79" s="34" t="inlineStr">
        <is>
          <t>Creams &amp; Ointments</t>
        </is>
      </c>
      <c r="M79" s="35" t="inlineStr">
        <is>
          <t>Product</t>
        </is>
      </c>
      <c r="N79" s="34" t="inlineStr">
        <is>
          <t>ข้อ 31 (PLE_CC1_Practice_Exam.md)</t>
        </is>
      </c>
      <c r="O79" s="35" t="inlineStr">
        <is>
          <t>Mock</t>
        </is>
      </c>
      <c r="P79" s="35" t="inlineStr">
        <is>
          <t>Mock สภาเภสัชฯ Practice</t>
        </is>
      </c>
    </row>
    <row r="80" ht="13.2" customHeight="1" s="49">
      <c r="A80" s="35" t="n">
        <v>78</v>
      </c>
      <c r="B80" s="34"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35" t="n"/>
      <c r="D80" s="34" t="inlineStr">
        <is>
          <t>Glycerin</t>
        </is>
      </c>
      <c r="E80" s="34" t="inlineStr">
        <is>
          <t>Silicones</t>
        </is>
      </c>
      <c r="F80" s="34" t="inlineStr">
        <is>
          <t>Propylene glycol</t>
        </is>
      </c>
      <c r="G80" s="34" t="inlineStr">
        <is>
          <t>Mineral oil</t>
        </is>
      </c>
      <c r="H80" s="34" t="inlineStr">
        <is>
          <t>Soft soap containing alcohol</t>
        </is>
      </c>
      <c r="I80" s="35" t="n">
        <v>1</v>
      </c>
      <c r="J80" s="34"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35" t="n"/>
      <c r="L80" s="34" t="inlineStr">
        <is>
          <t>Gels</t>
        </is>
      </c>
      <c r="M80" s="35" t="inlineStr">
        <is>
          <t>Product</t>
        </is>
      </c>
      <c r="N80" s="34" t="inlineStr">
        <is>
          <t>ข้อ 24 (PLE_CC1_Practice_Exam.md)</t>
        </is>
      </c>
      <c r="O80" s="35" t="inlineStr">
        <is>
          <t>Mock</t>
        </is>
      </c>
      <c r="P80" s="35" t="inlineStr">
        <is>
          <t>Mock สภาเภสัชฯ Practice</t>
        </is>
      </c>
    </row>
    <row r="81" ht="13.2" customHeight="1" s="49">
      <c r="A81" s="35" t="n">
        <v>79</v>
      </c>
      <c r="B81" s="34" t="inlineStr">
        <is>
          <t>เภสัชภัณฑ์รูปแบบของเหลว (Liquid dosage form) โดย</t>
        </is>
      </c>
      <c r="C81" s="35" t="n"/>
      <c r="D81" s="34" t="inlineStr">
        <is>
          <t>Oleaginous Ointment base (White Petrolatum)</t>
        </is>
      </c>
      <c r="E81" s="34" t="inlineStr">
        <is>
          <t>Absorption Ointment base (Lanolin USP)</t>
        </is>
      </c>
      <c r="F81" s="34" t="inlineStr">
        <is>
          <t>Fatty Suppository base (Hard Fat / Witepsol)</t>
        </is>
      </c>
      <c r="G81" s="34" t="inlineStr">
        <is>
          <t>Simple Syrup USP (85% w/v Sucrose)</t>
        </is>
      </c>
      <c r="H81" s="34" t="inlineStr">
        <is>
          <t>Elixir with 10-20% Alcohol cosolvent</t>
        </is>
      </c>
      <c r="I81" s="35" t="n">
        <v>1</v>
      </c>
      <c r="J8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35" t="n"/>
      <c r="L81" s="34" t="inlineStr">
        <is>
          <t>Solutions, Syrups &amp; Elixirs</t>
        </is>
      </c>
      <c r="M81" s="35" t="inlineStr">
        <is>
          <t>Product</t>
        </is>
      </c>
      <c r="N81" s="34" t="inlineStr">
        <is>
          <t>ข้อ 14 (PLE_CC1_Practice_Exam.md)</t>
        </is>
      </c>
      <c r="O81" s="35" t="inlineStr">
        <is>
          <t>Mock</t>
        </is>
      </c>
      <c r="P81" s="35" t="inlineStr">
        <is>
          <t>Mock สภาเภสัชฯ Practice</t>
        </is>
      </c>
    </row>
    <row r="82" ht="13.2" customHeight="1" s="49">
      <c r="A82" s="35" t="n">
        <v>80</v>
      </c>
      <c r="B82" s="34"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t>
        </is>
      </c>
      <c r="C82" s="35" t="n"/>
      <c r="D82" s="34" t="inlineStr">
        <is>
          <t>Simple Syrup USP (85% w/v Sucrose)</t>
        </is>
      </c>
      <c r="E82" s="34" t="inlineStr">
        <is>
          <t>Elixir with 10-20% Alcohol cosolvent</t>
        </is>
      </c>
      <c r="F82" s="34" t="inlineStr">
        <is>
          <t>Flocculated Oral Suspension with Xanthan Gum</t>
        </is>
      </c>
      <c r="G82" s="34" t="inlineStr">
        <is>
          <t>Deflocculated Suspension formulation</t>
        </is>
      </c>
      <c r="H82" s="34" t="inlineStr">
        <is>
          <t>O/W Emulsion stabilized by Polysorbate 80 / Span 80</t>
        </is>
      </c>
      <c r="I82" s="35" t="n">
        <v>1</v>
      </c>
      <c r="J8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35" t="n"/>
      <c r="L82" s="34" t="inlineStr">
        <is>
          <t>Emulsions</t>
        </is>
      </c>
      <c r="M82" s="35" t="inlineStr">
        <is>
          <t>Product</t>
        </is>
      </c>
      <c r="N82" s="34" t="inlineStr">
        <is>
          <t>ข้อ 1 (PLE_CC1_Practice_Exam.md)</t>
        </is>
      </c>
      <c r="O82" s="35" t="inlineStr">
        <is>
          <t>Mock</t>
        </is>
      </c>
      <c r="P82" s="35" t="inlineStr">
        <is>
          <t>Mock สภาเภสัชฯ Practice</t>
        </is>
      </c>
    </row>
    <row r="83" ht="13.2" customHeight="1" s="49">
      <c r="A83" s="35" t="n">
        <v>81</v>
      </c>
      <c r="B83" s="34" t="inlineStr">
        <is>
          <t>Zinc Cream BP Rx Zinc Oxide, Finely sifted 320 g Calcium Hydroxide 0.45 g Oleic acid 5 ml Arachis oil 320 ml Wool Fat 80 g Purified water q.s. 100 ml จากสูตรตำรับข้างต้นข้อความใดต่อไปนี้ถูกต้อง</t>
        </is>
      </c>
      <c r="C83" s="35" t="n"/>
      <c r="D83" s="34" t="inlineStr">
        <is>
          <t>Deflocculated Suspension formulation</t>
        </is>
      </c>
      <c r="E83" s="34" t="inlineStr">
        <is>
          <t>O/W Emulsion stabilized by Polysorbate 80 / Span 80</t>
        </is>
      </c>
      <c r="F83" s="34" t="inlineStr">
        <is>
          <t>W/O Emulsion with Sorbitan monooleate</t>
        </is>
      </c>
      <c r="G83" s="34" t="inlineStr">
        <is>
          <t>Carbopol 940 hydrogel neutralized with Triethanolamine</t>
        </is>
      </c>
      <c r="H83" s="34" t="inlineStr">
        <is>
          <t>Oleaginous Ointment base (White Petrolatum)</t>
        </is>
      </c>
      <c r="I83" s="35" t="n">
        <v>1</v>
      </c>
      <c r="J8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35" t="n"/>
      <c r="L83" s="34" t="inlineStr">
        <is>
          <t>Creams &amp; Ointments</t>
        </is>
      </c>
      <c r="M83" s="35" t="inlineStr">
        <is>
          <t>Product</t>
        </is>
      </c>
      <c r="N83" s="34" t="inlineStr">
        <is>
          <t>ข้อ 4 (PLE_CC1_Practice_Exam.md)</t>
        </is>
      </c>
      <c r="O83" s="35" t="inlineStr">
        <is>
          <t>Mock</t>
        </is>
      </c>
      <c r="P83" s="35" t="inlineStr">
        <is>
          <t>Mock สภาเภสัชฯ Practice</t>
        </is>
      </c>
    </row>
    <row r="84" ht="13.2" customHeight="1" s="49">
      <c r="A84" s="35" t="n">
        <v>82</v>
      </c>
      <c r="B84" s="34" t="inlineStr">
        <is>
          <t>สูตรตำรับข้างต้นเป็นครีมชนิดน้ำในน้ำมัน</t>
        </is>
      </c>
      <c r="C84" s="35" t="n"/>
      <c r="D84" s="34" t="inlineStr">
        <is>
          <t>Carbopol 940 hydrogel neutralized with Triethanolamine</t>
        </is>
      </c>
      <c r="E84" s="34" t="inlineStr">
        <is>
          <t>Oleaginous Ointment base (White Petrolatum)</t>
        </is>
      </c>
      <c r="F84" s="34" t="inlineStr">
        <is>
          <t>Absorption Ointment base (Lanolin USP)</t>
        </is>
      </c>
      <c r="G84" s="34" t="inlineStr">
        <is>
          <t>Fatty Suppository base (Hard Fat / Witepsol)</t>
        </is>
      </c>
      <c r="H84" s="34" t="inlineStr">
        <is>
          <t>Simple Syrup USP (85% w/v Sucrose)</t>
        </is>
      </c>
      <c r="I84" s="35" t="n">
        <v>1</v>
      </c>
      <c r="J8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35" t="n"/>
      <c r="L84" s="34" t="inlineStr">
        <is>
          <t>Creams &amp; Ointments</t>
        </is>
      </c>
      <c r="M84" s="35" t="inlineStr">
        <is>
          <t>Product</t>
        </is>
      </c>
      <c r="N84" s="34" t="inlineStr">
        <is>
          <t>ข้อ 2 (PLE_CC1_Practice_Exam.md)</t>
        </is>
      </c>
      <c r="O84" s="35" t="inlineStr">
        <is>
          <t>Mock</t>
        </is>
      </c>
      <c r="P84" s="35" t="inlineStr">
        <is>
          <t>Mock สภาเภสัชฯ Practice</t>
        </is>
      </c>
    </row>
    <row r="85" ht="13.2" customHeight="1" s="49">
      <c r="A85" s="35" t="n">
        <v>83</v>
      </c>
      <c r="B85" s="34" t="inlineStr">
        <is>
          <t>จากสูตรตำรับข้างต้นเป็นการใช้ยาพื้นขี้ผึ้ง (Ointment base) แบบใด</t>
        </is>
      </c>
      <c r="C85" s="35" t="n"/>
      <c r="D85" s="34" t="inlineStr">
        <is>
          <t>ยาพื้นชนิดเป็นมัน</t>
        </is>
      </c>
      <c r="E85" s="34" t="inlineStr">
        <is>
          <t>ยาพื้นชนิดดูดน้ำได้</t>
        </is>
      </c>
      <c r="F85" s="34" t="inlineStr">
        <is>
          <t>ยาพื้นอิมัลชันชนิด w/o</t>
        </is>
      </c>
      <c r="G85" s="34" t="inlineStr">
        <is>
          <t>ยาพื้นอิมัลชันชนิด o/w</t>
        </is>
      </c>
      <c r="H85" s="34" t="inlineStr">
        <is>
          <t>ยาพื้นชนิดละลายน้ำได้ 27.ข้อใดเป็นยาพื้นขี้ผึ้งชนิด Absorption base</t>
        </is>
      </c>
      <c r="I85" s="35" t="n">
        <v>1</v>
      </c>
      <c r="J85" s="34"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35" t="n"/>
      <c r="L85" s="34" t="inlineStr">
        <is>
          <t>Creams &amp; Ointments</t>
        </is>
      </c>
      <c r="M85" s="35" t="inlineStr">
        <is>
          <t>Product</t>
        </is>
      </c>
      <c r="N85" s="34" t="inlineStr">
        <is>
          <t>ข้อ 26 (PLE_CC1_Practice_Exam.md)</t>
        </is>
      </c>
      <c r="O85" s="35" t="inlineStr">
        <is>
          <t>Mock</t>
        </is>
      </c>
      <c r="P85" s="35" t="inlineStr">
        <is>
          <t>Mock สภาเภสัชฯ Practice</t>
        </is>
      </c>
    </row>
    <row r="86" ht="13.2" customHeight="1" s="49">
      <c r="A86" s="35" t="n">
        <v>84</v>
      </c>
      <c r="B86" s="34" t="inlineStr">
        <is>
          <t>ยาเพสต์มีตัวยาที่เป็นของแข็งมากกว่า และมีเนื้อหยาบกว่ายาขี้ผึ้ง</t>
        </is>
      </c>
      <c r="C86" s="35" t="n"/>
      <c r="D86" s="34" t="inlineStr">
        <is>
          <t>Flocculated Oral Suspension with Xanthan Gum</t>
        </is>
      </c>
      <c r="E86" s="34" t="inlineStr">
        <is>
          <t>Deflocculated Suspension formulation</t>
        </is>
      </c>
      <c r="F86" s="34" t="inlineStr">
        <is>
          <t>O/W Emulsion stabilized by Polysorbate 80 / Span 80</t>
        </is>
      </c>
      <c r="G86" s="34" t="inlineStr">
        <is>
          <t>W/O Emulsion with Sorbitan monooleate</t>
        </is>
      </c>
      <c r="H86" s="34" t="inlineStr">
        <is>
          <t>Carbopol 940 hydrogel neutralized with Triethanolamine</t>
        </is>
      </c>
      <c r="I86" s="35" t="n">
        <v>1</v>
      </c>
      <c r="J8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35" t="n"/>
      <c r="L86" s="34" t="inlineStr">
        <is>
          <t>Creams &amp; Ointments</t>
        </is>
      </c>
      <c r="M86" s="35" t="inlineStr">
        <is>
          <t>Product</t>
        </is>
      </c>
      <c r="N86" s="34" t="inlineStr">
        <is>
          <t>ข้อ 1 (PLE_CC1_Practice_Exam.md)</t>
        </is>
      </c>
      <c r="O86" s="35" t="inlineStr">
        <is>
          <t>Mock</t>
        </is>
      </c>
      <c r="P86" s="35" t="inlineStr">
        <is>
          <t>Mock สภาเภสัชฯ Practice</t>
        </is>
      </c>
    </row>
    <row r="87" ht="13.2" customHeight="1" s="49">
      <c r="A87" s="35" t="n">
        <v>85</v>
      </c>
      <c r="B87" s="34" t="inlineStr">
        <is>
          <t>ยาเพสต์มีความมันมากกว่ายาขี้ผึ้ง เพราะมีปริมาณ base มากกว่า</t>
        </is>
      </c>
      <c r="C87" s="35" t="n"/>
      <c r="D87" s="34" t="inlineStr">
        <is>
          <t>ข้อ 1, 2 ถูก</t>
        </is>
      </c>
      <c r="E87" s="34" t="inlineStr">
        <is>
          <t>ข้อ 1, 3 ถูก</t>
        </is>
      </c>
      <c r="F87" s="34" t="inlineStr">
        <is>
          <t>ข้อ 1, 3, 4 ถูก</t>
        </is>
      </c>
      <c r="G87" s="34" t="inlineStr">
        <is>
          <t>ข้อ 2, 3, 5 ถูก</t>
        </is>
      </c>
      <c r="H87" s="34" t="inlineStr">
        <is>
          <t>ไม่มีข้อใดผิด ยาขี้ผึ้งโดยยานั้นเป็นขี้ผึ้งชนิดใด</t>
        </is>
      </c>
      <c r="I87" s="35" t="n">
        <v>1</v>
      </c>
      <c r="J87" s="34"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35" t="n"/>
      <c r="L87" s="34" t="inlineStr">
        <is>
          <t>Creams &amp; Ointments</t>
        </is>
      </c>
      <c r="M87" s="35" t="inlineStr">
        <is>
          <t>Product</t>
        </is>
      </c>
      <c r="N87" s="34" t="inlineStr">
        <is>
          <t>ข้อ 5 (PLE_CC1_Practice_Exam.md)</t>
        </is>
      </c>
      <c r="O87" s="35" t="inlineStr">
        <is>
          <t>Mock</t>
        </is>
      </c>
      <c r="P87" s="35" t="inlineStr">
        <is>
          <t>Mock สภาเภสัชฯ Practice</t>
        </is>
      </c>
    </row>
    <row r="88" ht="13.2" customHeight="1" s="49">
      <c r="A88" s="35" t="n">
        <v>86</v>
      </c>
      <c r="B88" s="34"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t>
        </is>
      </c>
      <c r="C88" s="35" t="n"/>
      <c r="D88" s="34" t="inlineStr">
        <is>
          <t>ผิดเนื่องจาก ยาเพสต์ไม่เหมาะกับผิวหนังที่มีผม หรือขนมากๆ เนื่องจากล้างออกยาก</t>
        </is>
      </c>
      <c r="E88" s="34"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34" t="inlineStr">
        <is>
          <t>ตำรับยาเพสต์ เหมาะกับแผลที่มีน้ำเหลือง เนื่องจากผงยาจำนวนมากสามารถดูดซับของเหลวออกจากแผล ได้ดี</t>
        </is>
      </c>
      <c r="G88" s="34" t="inlineStr">
        <is>
          <t>ยาขี้ผึ้งมีลักษณะไหลเยิ้มมากกว่ายาเพลสต์</t>
        </is>
      </c>
      <c r="H88" s="34" t="inlineStr">
        <is>
          <t>ครีมเป็นระบบอิมัลชันที่มีความคงตัวทางกายภาพสูง</t>
        </is>
      </c>
      <c r="I88" s="35" t="n">
        <v>1</v>
      </c>
      <c r="J88" s="34"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35" t="n"/>
      <c r="L88" s="34" t="inlineStr">
        <is>
          <t>Emulsions</t>
        </is>
      </c>
      <c r="M88" s="35" t="inlineStr">
        <is>
          <t>Product</t>
        </is>
      </c>
      <c r="N88" s="34" t="inlineStr">
        <is>
          <t>ข้อ 1 (PLE_CC1_Practice_Exam.md)</t>
        </is>
      </c>
      <c r="O88" s="35" t="inlineStr">
        <is>
          <t>Mock</t>
        </is>
      </c>
      <c r="P88" s="35" t="inlineStr">
        <is>
          <t>Mock สภาเภสัชฯ Practice</t>
        </is>
      </c>
    </row>
    <row r="89" ht="13.2" customHeight="1" s="49">
      <c r="A89" s="35" t="n">
        <v>87</v>
      </c>
      <c r="B89" s="34" t="inlineStr">
        <is>
          <t>Aristocortห (0.02% Triamcinolone acetonide cream) เภสัชกรร้านยาสามารถจ่ายโดยไม่มีใบสั่งยา ได้หรือไม่</t>
        </is>
      </c>
      <c r="C89" s="35" t="n"/>
      <c r="D89" s="34" t="inlineStr">
        <is>
          <t>ไม่ได้ เนื่องจากเป็นยาควบคุมพิเศษ</t>
        </is>
      </c>
      <c r="E89" s="34" t="inlineStr">
        <is>
          <t>ไม่ได้ เนื่องจากเป็นยาจำหน่ายเฉพาะในโรงพยาบาล</t>
        </is>
      </c>
      <c r="F89" s="34" t="inlineStr">
        <is>
          <t>ได้ เนื่องจากเป็นยาแผนปัจจุบันชนิดใช้เฉพาะที่</t>
        </is>
      </c>
      <c r="G89" s="34" t="inlineStr">
        <is>
          <t>ได้ เนื่องจากเป็นยาทาที่ไม่เป็นอันตราย</t>
        </is>
      </c>
      <c r="H89" s="34" t="inlineStr">
        <is>
          <t>ได้ เนื่องจากเป็นยาอันตราย 377 นิติเภสัชกรรม</t>
        </is>
      </c>
      <c r="I89" s="35" t="n">
        <v>1</v>
      </c>
      <c r="J89" s="34"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35" t="n"/>
      <c r="L89" s="34" t="inlineStr">
        <is>
          <t>Creams &amp; Ointments</t>
        </is>
      </c>
      <c r="M89" s="35" t="inlineStr">
        <is>
          <t>Product</t>
        </is>
      </c>
      <c r="N89" s="34" t="inlineStr">
        <is>
          <t>ข้อ 36 (PLE_CC1_Practice_Exam.md)</t>
        </is>
      </c>
      <c r="O89" s="35" t="inlineStr">
        <is>
          <t>Mock</t>
        </is>
      </c>
      <c r="P89" s="35" t="inlineStr">
        <is>
          <t>Mock สภาเภสัชฯ Practice</t>
        </is>
      </c>
    </row>
    <row r="90" ht="13.2" customHeight="1" s="49">
      <c r="A90" s="35" t="n">
        <v>88</v>
      </c>
      <c r="B90" s="34"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35" t="n"/>
      <c r="D90" s="34" t="inlineStr">
        <is>
          <t>O/W Emulsion stabilized by Polysorbate 80 / Span 80</t>
        </is>
      </c>
      <c r="E90" s="34" t="inlineStr">
        <is>
          <t>W/O Emulsion with Sorbitan monooleate</t>
        </is>
      </c>
      <c r="F90" s="34" t="inlineStr">
        <is>
          <t>Carbopol 940 hydrogel neutralized with Triethanolamine</t>
        </is>
      </c>
      <c r="G90" s="34" t="inlineStr">
        <is>
          <t>Oleaginous Ointment base (White Petrolatum)</t>
        </is>
      </c>
      <c r="H90" s="34" t="inlineStr">
        <is>
          <t>Absorption Ointment base (Lanolin USP)</t>
        </is>
      </c>
      <c r="I90" s="35" t="n">
        <v>1</v>
      </c>
      <c r="J9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35" t="n"/>
      <c r="L90" s="34" t="inlineStr">
        <is>
          <t>Emulsions</t>
        </is>
      </c>
      <c r="M90" s="35" t="inlineStr">
        <is>
          <t>Product</t>
        </is>
      </c>
      <c r="N90" s="34" t="inlineStr">
        <is>
          <t>ข้อ 60 (PLE_CC1_Key_Rx20_UBU.md)</t>
        </is>
      </c>
      <c r="O90" s="35" t="inlineStr">
        <is>
          <t>Mock</t>
        </is>
      </c>
      <c r="P90" s="35" t="inlineStr">
        <is>
          <t>Mock Rx20 UBU</t>
        </is>
      </c>
    </row>
    <row r="91" ht="13.2" customHeight="1" s="49">
      <c r="A91" s="35" t="n">
        <v>89</v>
      </c>
      <c r="B91" s="34"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35" t="n"/>
      <c r="D91" s="34" t="inlineStr">
        <is>
          <t>Oleaginous Ointment base (White Petrolatum)</t>
        </is>
      </c>
      <c r="E91" s="34" t="inlineStr">
        <is>
          <t>Absorption Ointment base (Lanolin USP)</t>
        </is>
      </c>
      <c r="F91" s="34" t="inlineStr">
        <is>
          <t>Fatty Suppository base (Hard Fat / Witepsol)</t>
        </is>
      </c>
      <c r="G91" s="34" t="inlineStr">
        <is>
          <t>Simple Syrup USP (85% w/v Sucrose)</t>
        </is>
      </c>
      <c r="H91" s="34" t="inlineStr">
        <is>
          <t>Elixir with 10-20% Alcohol cosolvent</t>
        </is>
      </c>
      <c r="I91" s="35" t="n">
        <v>5</v>
      </c>
      <c r="J91" s="34"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35" t="n"/>
      <c r="L91" s="34" t="inlineStr">
        <is>
          <t>Emulsions</t>
        </is>
      </c>
      <c r="M91" s="35" t="inlineStr">
        <is>
          <t>Product</t>
        </is>
      </c>
      <c r="N91" s="34" t="inlineStr">
        <is>
          <t>ข้อ 5 (PLE_CC1_Key_Rx20_UBU.md)</t>
        </is>
      </c>
      <c r="O91" s="35" t="inlineStr">
        <is>
          <t>Mock</t>
        </is>
      </c>
      <c r="P91" s="35" t="inlineStr">
        <is>
          <t>Mock Rx20 UBU</t>
        </is>
      </c>
    </row>
    <row r="92" ht="13.2" customHeight="1" s="49">
      <c r="A92" s="35" t="n">
        <v>90</v>
      </c>
      <c r="B92" s="34" t="inlineStr">
        <is>
          <t>Triethanolamine ทำหน้าที่เป็น Preservative</t>
        </is>
      </c>
      <c r="C92" s="35" t="n"/>
      <c r="D92" s="34" t="inlineStr">
        <is>
          <t>Simple Syrup USP (85% w/v Sucrose)</t>
        </is>
      </c>
      <c r="E92" s="34" t="inlineStr">
        <is>
          <t>Elixir with 10-20% Alcohol cosolvent</t>
        </is>
      </c>
      <c r="F92" s="34" t="inlineStr">
        <is>
          <t>Flocculated Oral Suspension with Xanthan Gum</t>
        </is>
      </c>
      <c r="G92" s="34" t="inlineStr">
        <is>
          <t>Deflocculated Suspension formulation</t>
        </is>
      </c>
      <c r="H92" s="34" t="inlineStr">
        <is>
          <t>O/W Emulsion stabilized by Polysorbate 80 / Span 80</t>
        </is>
      </c>
      <c r="I92" s="35" t="n">
        <v>1</v>
      </c>
      <c r="J9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35" t="n"/>
      <c r="L92" s="34" t="inlineStr">
        <is>
          <t>Gels</t>
        </is>
      </c>
      <c r="M92" s="35" t="inlineStr">
        <is>
          <t>Product</t>
        </is>
      </c>
      <c r="N92" s="34" t="inlineStr">
        <is>
          <t>ข้อ 4 (PLE_CC1_Key_Rx20_UBU.md)</t>
        </is>
      </c>
      <c r="O92" s="35" t="inlineStr">
        <is>
          <t>Mock</t>
        </is>
      </c>
      <c r="P92" s="35" t="inlineStr">
        <is>
          <t>Mock Rx20 UBU</t>
        </is>
      </c>
    </row>
    <row r="93" ht="13.2" customHeight="1" s="49">
      <c r="A93" s="35" t="n">
        <v>91</v>
      </c>
      <c r="B93" s="34" t="inlineStr">
        <is>
          <t>มี gelatin เป็นส่วนประกอบ</t>
        </is>
      </c>
      <c r="C93" s="35" t="n"/>
      <c r="D93" s="34" t="inlineStr">
        <is>
          <t>Deflocculated Suspension formulation</t>
        </is>
      </c>
      <c r="E93" s="34" t="inlineStr">
        <is>
          <t>O/W Emulsion stabilized by Polysorbate 80 / Span 80</t>
        </is>
      </c>
      <c r="F93" s="34" t="inlineStr">
        <is>
          <t>W/O Emulsion with Sorbitan monooleate</t>
        </is>
      </c>
      <c r="G93" s="34" t="inlineStr">
        <is>
          <t>Carbopol 940 hydrogel neutralized with Triethanolamine</t>
        </is>
      </c>
      <c r="H93" s="34" t="inlineStr">
        <is>
          <t>Oleaginous Ointment base (White Petrolatum)</t>
        </is>
      </c>
      <c r="I93" s="35" t="n">
        <v>1</v>
      </c>
      <c r="J9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35" t="n"/>
      <c r="L93" s="34" t="inlineStr">
        <is>
          <t>Gels</t>
        </is>
      </c>
      <c r="M93" s="35" t="inlineStr">
        <is>
          <t>Product</t>
        </is>
      </c>
      <c r="N93" s="34" t="inlineStr">
        <is>
          <t>ข้อ 1 (PLE_CC1_Key_Rx20_UBU.md)</t>
        </is>
      </c>
      <c r="O93" s="35" t="inlineStr">
        <is>
          <t>Mock</t>
        </is>
      </c>
      <c r="P93" s="35" t="inlineStr">
        <is>
          <t>Mock Rx20 UBU</t>
        </is>
      </c>
    </row>
    <row r="94" ht="13.2" customHeight="1" s="49">
      <c r="A94" s="35" t="n">
        <v>92</v>
      </c>
      <c r="B94" s="34" t="inlineStr">
        <is>
          <t>Whitfield’s Ointment</t>
        </is>
      </c>
      <c r="C94" s="35" t="n"/>
      <c r="D94" s="34" t="inlineStr">
        <is>
          <t>Carbopol 940 hydrogel neutralized with Triethanolamine</t>
        </is>
      </c>
      <c r="E94" s="34" t="inlineStr">
        <is>
          <t>Oleaginous Ointment base (White Petrolatum)</t>
        </is>
      </c>
      <c r="F94" s="34" t="inlineStr">
        <is>
          <t>Absorption Ointment base (Lanolin USP)</t>
        </is>
      </c>
      <c r="G94" s="34" t="inlineStr">
        <is>
          <t>Fatty Suppository base (Hard Fat / Witepsol)</t>
        </is>
      </c>
      <c r="H94" s="34" t="inlineStr">
        <is>
          <t>Simple Syrup USP (85% w/v Sucrose)</t>
        </is>
      </c>
      <c r="I94" s="35" t="n">
        <v>1</v>
      </c>
      <c r="J9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35" t="n"/>
      <c r="L94" s="34" t="inlineStr">
        <is>
          <t>Creams &amp; Ointments</t>
        </is>
      </c>
      <c r="M94" s="35" t="inlineStr">
        <is>
          <t>Product</t>
        </is>
      </c>
      <c r="N94" s="34" t="inlineStr">
        <is>
          <t>ข้อ 3 (PLE_CC1_Key_Rx20_UBU.md)</t>
        </is>
      </c>
      <c r="O94" s="35" t="inlineStr">
        <is>
          <t>Mock</t>
        </is>
      </c>
      <c r="P94" s="35" t="inlineStr">
        <is>
          <t>Mock Rx20 UBU</t>
        </is>
      </c>
    </row>
    <row r="95" ht="13.2" customHeight="1" s="49">
      <c r="A95" s="35" t="n">
        <v>93</v>
      </c>
      <c r="B95" s="34" t="inlineStr">
        <is>
          <t>หากต้องการ Ointment ที่ล้างออกง่ายควรใช้เบสลักษณะใด</t>
        </is>
      </c>
      <c r="C95" s="35" t="n"/>
      <c r="D95" s="34" t="inlineStr">
        <is>
          <t>Fatty Suppository base (Hard Fat / Witepsol)</t>
        </is>
      </c>
      <c r="E95" s="34" t="inlineStr">
        <is>
          <t>Simple Syrup USP (85% w/v Sucrose)</t>
        </is>
      </c>
      <c r="F95" s="34" t="inlineStr">
        <is>
          <t>Elixir with 10-20% Alcohol cosolvent</t>
        </is>
      </c>
      <c r="G95" s="34" t="inlineStr">
        <is>
          <t>Flocculated Oral Suspension with Xanthan Gum</t>
        </is>
      </c>
      <c r="H95" s="34" t="inlineStr">
        <is>
          <t>Deflocculated Suspension formulation</t>
        </is>
      </c>
      <c r="I95" s="35" t="n">
        <v>1</v>
      </c>
      <c r="J9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35" t="n"/>
      <c r="L95" s="34" t="inlineStr">
        <is>
          <t>Creams &amp; Ointments</t>
        </is>
      </c>
      <c r="M95" s="35" t="inlineStr">
        <is>
          <t>Product</t>
        </is>
      </c>
      <c r="N95" s="34" t="inlineStr">
        <is>
          <t>ข้อ 4 (PLE_CC1_Key_Rx20_UBU.md)</t>
        </is>
      </c>
      <c r="O95" s="35" t="inlineStr">
        <is>
          <t>Mock</t>
        </is>
      </c>
      <c r="P95" s="35" t="inlineStr">
        <is>
          <t>Mock Rx20 UBU</t>
        </is>
      </c>
    </row>
    <row r="96" ht="13.2" customHeight="1" s="49">
      <c r="A96" s="35" t="n">
        <v>94</v>
      </c>
      <c r="B96" s="34"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35" t="n"/>
      <c r="D96" s="34" t="inlineStr">
        <is>
          <t>Flocculated Oral Suspension with Xanthan Gum</t>
        </is>
      </c>
      <c r="E96" s="34" t="inlineStr">
        <is>
          <t>Deflocculated Suspension formulation</t>
        </is>
      </c>
      <c r="F96" s="34" t="inlineStr">
        <is>
          <t>O/W Emulsion stabilized by Polysorbate 80 / Span 80</t>
        </is>
      </c>
      <c r="G96" s="34" t="inlineStr">
        <is>
          <t>W/O Emulsion with Sorbitan monooleate</t>
        </is>
      </c>
      <c r="H96" s="34" t="inlineStr">
        <is>
          <t>Carbopol 940 hydrogel neutralized with Triethanolamine</t>
        </is>
      </c>
      <c r="I96" s="35" t="n">
        <v>1</v>
      </c>
      <c r="J9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35" t="n"/>
      <c r="L96" s="34" t="inlineStr">
        <is>
          <t>Gels</t>
        </is>
      </c>
      <c r="M96" s="35" t="inlineStr">
        <is>
          <t>Product</t>
        </is>
      </c>
      <c r="N96" s="34" t="inlineStr">
        <is>
          <t>ข้อ 2 (PLE_CC1_Key_Rx20_UBU.md)</t>
        </is>
      </c>
      <c r="O96" s="35" t="inlineStr">
        <is>
          <t>Mock</t>
        </is>
      </c>
      <c r="P96" s="35" t="inlineStr">
        <is>
          <t>Mock Rx20 UBU</t>
        </is>
      </c>
    </row>
    <row r="97" ht="13.2" customHeight="1" s="49">
      <c r="A97" s="35" t="n">
        <v>95</v>
      </c>
      <c r="B97" s="34" t="inlineStr">
        <is>
          <t>เปลี่ยนเป็นยาครีม</t>
        </is>
      </c>
      <c r="C97" s="35" t="n"/>
      <c r="D97" s="34" t="inlineStr">
        <is>
          <t>W/O Emulsion with Sorbitan monooleate</t>
        </is>
      </c>
      <c r="E97" s="34" t="inlineStr">
        <is>
          <t>Carbopol 940 hydrogel neutralized with Triethanolamine</t>
        </is>
      </c>
      <c r="F97" s="34" t="inlineStr">
        <is>
          <t>Oleaginous Ointment base (White Petrolatum)</t>
        </is>
      </c>
      <c r="G97" s="34" t="inlineStr">
        <is>
          <t>Absorption Ointment base (Lanolin USP)</t>
        </is>
      </c>
      <c r="H97" s="34" t="inlineStr">
        <is>
          <t>Fatty Suppository base (Hard Fat / Witepsol)</t>
        </is>
      </c>
      <c r="I97" s="35" t="n">
        <v>1</v>
      </c>
      <c r="J9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35" t="n"/>
      <c r="L97" s="34" t="inlineStr">
        <is>
          <t>Creams &amp; Ointments</t>
        </is>
      </c>
      <c r="M97" s="35" t="inlineStr">
        <is>
          <t>Product</t>
        </is>
      </c>
      <c r="N97" s="34" t="inlineStr">
        <is>
          <t>ข้อ 3 (PLE_CC1_Key_Rx20_UBU.md)</t>
        </is>
      </c>
      <c r="O97" s="35" t="inlineStr">
        <is>
          <t>Mock</t>
        </is>
      </c>
      <c r="P97" s="35" t="inlineStr">
        <is>
          <t>Mock Rx20 UBU</t>
        </is>
      </c>
    </row>
    <row r="98" ht="13.2" customHeight="1" s="49">
      <c r="A98" s="35" t="n">
        <v>96</v>
      </c>
      <c r="B98" s="34"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35" t="n"/>
      <c r="D98" s="34" t="inlineStr">
        <is>
          <t>Absorption Ointment base (Lanolin USP)</t>
        </is>
      </c>
      <c r="E98" s="34" t="inlineStr">
        <is>
          <t>Fatty Suppository base (Hard Fat / Witepsol)</t>
        </is>
      </c>
      <c r="F98" s="34" t="inlineStr">
        <is>
          <t>Simple Syrup USP (85% w/v Sucrose)</t>
        </is>
      </c>
      <c r="G98" s="34" t="inlineStr">
        <is>
          <t>Elixir with 10-20% Alcohol cosolvent</t>
        </is>
      </c>
      <c r="H98" s="34" t="inlineStr">
        <is>
          <t>Flocculated Oral Suspension with Xanthan Gum</t>
        </is>
      </c>
      <c r="I98" s="35" t="n">
        <v>1</v>
      </c>
      <c r="J9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35" t="n"/>
      <c r="L98" s="34" t="inlineStr">
        <is>
          <t>Gels</t>
        </is>
      </c>
      <c r="M98" s="35" t="inlineStr">
        <is>
          <t>Product</t>
        </is>
      </c>
      <c r="N98" s="34" t="inlineStr">
        <is>
          <t>ข้อ 89 (PLE_CC1_Key_Rx20_UBU.md)</t>
        </is>
      </c>
      <c r="O98" s="35" t="inlineStr">
        <is>
          <t>Mock</t>
        </is>
      </c>
      <c r="P98" s="35" t="inlineStr">
        <is>
          <t>Mock Rx20 UBU</t>
        </is>
      </c>
    </row>
    <row r="99" ht="13.2" customHeight="1" s="49">
      <c r="A99" s="35" t="n">
        <v>97</v>
      </c>
      <c r="B99" s="34" t="inlineStr">
        <is>
          <t>การเติมสาร antioxidant เพื่อเพิ่มความคงตัวของตัวยาของตำรับ gel vaginal ที่มี carbopol ในส่วนของ aqueous phase system ควรเลือกสารในข้อใด</t>
        </is>
      </c>
      <c r="C99" s="35" t="n"/>
      <c r="D99" s="34" t="inlineStr">
        <is>
          <t>BHP</t>
        </is>
      </c>
      <c r="E99" s="34" t="inlineStr">
        <is>
          <t>BHP + Citric acid</t>
        </is>
      </c>
      <c r="F99" s="34" t="inlineStr">
        <is>
          <t>BHP + Sodium metabisulfite</t>
        </is>
      </c>
      <c r="G99" s="34" t="inlineStr">
        <is>
          <t>O/W Emulsion stabilized by Polysorbate 80 / Span 80</t>
        </is>
      </c>
      <c r="H99" s="34" t="inlineStr">
        <is>
          <t>W/O Emulsion with Sorbitan monooleate</t>
        </is>
      </c>
      <c r="I99" s="35" t="n">
        <v>1</v>
      </c>
      <c r="J99" s="34"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35" t="n"/>
      <c r="L99" s="34" t="inlineStr">
        <is>
          <t>Gels</t>
        </is>
      </c>
      <c r="M99" s="35" t="inlineStr">
        <is>
          <t>Product</t>
        </is>
      </c>
      <c r="N99" s="34" t="inlineStr">
        <is>
          <t>ข้อ 90 (PLE_CC1_Key_Rx20_UBU.md)</t>
        </is>
      </c>
      <c r="O99" s="35" t="inlineStr">
        <is>
          <t>Mock</t>
        </is>
      </c>
      <c r="P99" s="35" t="inlineStr">
        <is>
          <t>Mock Rx20 UBU</t>
        </is>
      </c>
    </row>
    <row r="100" ht="13.2" customHeight="1" s="49">
      <c r="A100" s="35" t="n">
        <v>98</v>
      </c>
      <c r="B100" s="34" t="inlineStr">
        <is>
          <t>Ascorbic acid + Ascorbate palmitate ตัวนี้ไ่ม่เกิดการทำปฏิกิริยากับสารก่อ gel คือ Carbopol</t>
        </is>
      </c>
      <c r="C100" s="35" t="n"/>
      <c r="D100" s="34" t="inlineStr">
        <is>
          <t>O/W Emulsion stabilized by Polysorbate 80 / Span 80</t>
        </is>
      </c>
      <c r="E100" s="34" t="inlineStr">
        <is>
          <t>W/O Emulsion with Sorbitan monooleate</t>
        </is>
      </c>
      <c r="F100" s="34" t="inlineStr">
        <is>
          <t>Carbopol 940 hydrogel neutralized with Triethanolamine</t>
        </is>
      </c>
      <c r="G100" s="34" t="inlineStr">
        <is>
          <t>Oleaginous Ointment base (White Petrolatum)</t>
        </is>
      </c>
      <c r="H100" s="34" t="inlineStr">
        <is>
          <t>Absorption Ointment base (Lanolin USP)</t>
        </is>
      </c>
      <c r="I100" s="35" t="n">
        <v>4</v>
      </c>
      <c r="J100" s="34"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35" t="n"/>
      <c r="L100" s="34" t="inlineStr">
        <is>
          <t>Gels</t>
        </is>
      </c>
      <c r="M100" s="35" t="inlineStr">
        <is>
          <t>Product</t>
        </is>
      </c>
      <c r="N100" s="34" t="inlineStr">
        <is>
          <t>ข้อ 5 (PLE_CC1_Key_Rx20_UBU.md)</t>
        </is>
      </c>
      <c r="O100" s="35" t="inlineStr">
        <is>
          <t>Mock</t>
        </is>
      </c>
      <c r="P100" s="35" t="inlineStr">
        <is>
          <t>Mock Rx20 UBU</t>
        </is>
      </c>
    </row>
    <row r="101" ht="13.2" customHeight="1" s="49">
      <c r="A101" s="35" t="n">
        <v>99</v>
      </c>
      <c r="B101" s="34" t="inlineStr">
        <is>
          <t>Ketoconazole cream</t>
        </is>
      </c>
      <c r="C101" s="35" t="n"/>
      <c r="D101" s="34" t="inlineStr">
        <is>
          <t>Oleaginous Ointment base (White Petrolatum)</t>
        </is>
      </c>
      <c r="E101" s="34" t="inlineStr">
        <is>
          <t>Absorption Ointment base (Lanolin USP)</t>
        </is>
      </c>
      <c r="F101" s="34" t="inlineStr">
        <is>
          <t>Fatty Suppository base (Hard Fat / Witepsol)</t>
        </is>
      </c>
      <c r="G101" s="34" t="inlineStr">
        <is>
          <t>Simple Syrup USP (85% w/v Sucrose)</t>
        </is>
      </c>
      <c r="H101" s="34" t="inlineStr">
        <is>
          <t>Elixir with 10-20% Alcohol cosolvent</t>
        </is>
      </c>
      <c r="I101" s="35" t="n">
        <v>1</v>
      </c>
      <c r="J10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35" t="n"/>
      <c r="L101" s="34" t="inlineStr">
        <is>
          <t>Creams &amp; Ointments</t>
        </is>
      </c>
      <c r="M101" s="35" t="inlineStr">
        <is>
          <t>Product</t>
        </is>
      </c>
      <c r="N101" s="34" t="inlineStr">
        <is>
          <t>ข้อ 1 (PLE_CC1_Key_Rx20_UBU.md)</t>
        </is>
      </c>
      <c r="O101" s="35" t="inlineStr">
        <is>
          <t>Mock</t>
        </is>
      </c>
      <c r="P101" s="35" t="inlineStr">
        <is>
          <t>Mock Rx20 UBU</t>
        </is>
      </c>
    </row>
    <row r="102" ht="13.2" customHeight="1" s="49">
      <c r="A102" s="35" t="n">
        <v>100</v>
      </c>
      <c r="B102" s="34" t="inlineStr">
        <is>
          <t>tretinoic acid cream</t>
        </is>
      </c>
      <c r="C102" s="35" t="n"/>
      <c r="D102" s="34" t="inlineStr">
        <is>
          <t>Simple Syrup USP (85% w/v Sucrose)</t>
        </is>
      </c>
      <c r="E102" s="34" t="inlineStr">
        <is>
          <t>Elixir with 10-20% Alcohol cosolvent</t>
        </is>
      </c>
      <c r="F102" s="34" t="inlineStr">
        <is>
          <t>Flocculated Oral Suspension with Xanthan Gum</t>
        </is>
      </c>
      <c r="G102" s="34" t="inlineStr">
        <is>
          <t>Deflocculated Suspension formulation</t>
        </is>
      </c>
      <c r="H102" s="34" t="inlineStr">
        <is>
          <t>O/W Emulsion stabilized by Polysorbate 80 / Span 80</t>
        </is>
      </c>
      <c r="I102" s="35" t="n">
        <v>1</v>
      </c>
      <c r="J10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35" t="n"/>
      <c r="L102" s="34" t="inlineStr">
        <is>
          <t>Creams &amp; Ointments</t>
        </is>
      </c>
      <c r="M102" s="35" t="inlineStr">
        <is>
          <t>Product</t>
        </is>
      </c>
      <c r="N102" s="34" t="inlineStr">
        <is>
          <t>ข้อ 4 (PLE_CC1_Key_Rx20_UBU.md)</t>
        </is>
      </c>
      <c r="O102" s="35" t="inlineStr">
        <is>
          <t>Mock</t>
        </is>
      </c>
      <c r="P102" s="35" t="inlineStr">
        <is>
          <t>Mock Rx20 UBU</t>
        </is>
      </c>
    </row>
    <row r="103" ht="13.2" customHeight="1" s="49">
      <c r="A103" s="35" t="n">
        <v>101</v>
      </c>
      <c r="B103" s="34" t="inlineStr">
        <is>
          <t>Betamethasone dipropionate cream</t>
        </is>
      </c>
      <c r="C103" s="35" t="n"/>
      <c r="D103" s="34" t="inlineStr">
        <is>
          <t>Acetretin = x</t>
        </is>
      </c>
      <c r="E103" s="34" t="inlineStr">
        <is>
          <t>MTX = x</t>
        </is>
      </c>
      <c r="F103" s="34" t="inlineStr">
        <is>
          <t>W/O Emulsion with Sorbitan monooleate</t>
        </is>
      </c>
      <c r="G103" s="34" t="inlineStr">
        <is>
          <t>Carbopol 940 hydrogel neutralized with Triethanolamine</t>
        </is>
      </c>
      <c r="H103" s="34" t="inlineStr">
        <is>
          <t>Oleaginous Ointment base (White Petrolatum)</t>
        </is>
      </c>
      <c r="I103" s="35" t="n">
        <v>2</v>
      </c>
      <c r="J103" s="34"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35" t="n"/>
      <c r="L103" s="34" t="inlineStr">
        <is>
          <t>Creams &amp; Ointments</t>
        </is>
      </c>
      <c r="M103" s="35" t="inlineStr">
        <is>
          <t>Product</t>
        </is>
      </c>
      <c r="N103" s="34" t="inlineStr">
        <is>
          <t>ข้อ 5 (PLE_CC1_Key_Rx20_UBU.md)</t>
        </is>
      </c>
      <c r="O103" s="35" t="inlineStr">
        <is>
          <t>Mock</t>
        </is>
      </c>
      <c r="P103" s="35" t="inlineStr">
        <is>
          <t>Mock Rx20 UBU</t>
        </is>
      </c>
    </row>
    <row r="104" ht="13.2" customHeight="1" s="49">
      <c r="A104" s="35" t="n">
        <v>102</v>
      </c>
      <c r="B104" s="34" t="inlineStr">
        <is>
          <t>tretinoic acid cream = x</t>
        </is>
      </c>
      <c r="C104" s="35" t="n"/>
      <c r="D104" s="34" t="inlineStr">
        <is>
          <t>Carbopol 940 hydrogel neutralized with Triethanolamine</t>
        </is>
      </c>
      <c r="E104" s="34" t="inlineStr">
        <is>
          <t>Oleaginous Ointment base (White Petrolatum)</t>
        </is>
      </c>
      <c r="F104" s="34" t="inlineStr">
        <is>
          <t>Absorption Ointment base (Lanolin USP)</t>
        </is>
      </c>
      <c r="G104" s="34" t="inlineStr">
        <is>
          <t>Fatty Suppository base (Hard Fat / Witepsol)</t>
        </is>
      </c>
      <c r="H104" s="34" t="inlineStr">
        <is>
          <t>Simple Syrup USP (85% w/v Sucrose)</t>
        </is>
      </c>
      <c r="I104" s="35" t="n">
        <v>1</v>
      </c>
      <c r="J10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35" t="n"/>
      <c r="L104" s="34" t="inlineStr">
        <is>
          <t>Creams &amp; Ointments</t>
        </is>
      </c>
      <c r="M104" s="35" t="inlineStr">
        <is>
          <t>Product</t>
        </is>
      </c>
      <c r="N104" s="34" t="inlineStr">
        <is>
          <t>ข้อ 4 (PLE_CC1_Key_Rx20_UBU.md)</t>
        </is>
      </c>
      <c r="O104" s="35" t="inlineStr">
        <is>
          <t>Mock</t>
        </is>
      </c>
      <c r="P104" s="35" t="inlineStr">
        <is>
          <t>Mock Rx20 UBU</t>
        </is>
      </c>
    </row>
    <row r="105" ht="13.2" customHeight="1" s="49">
      <c r="A105" s="35" t="n">
        <v>103</v>
      </c>
      <c r="B105" s="34" t="inlineStr">
        <is>
          <t>Betamethasone dipropionate cream = C</t>
        </is>
      </c>
      <c r="C105" s="35" t="n"/>
      <c r="D105" s="34" t="inlineStr">
        <is>
          <t>Fatty Suppository base (Hard Fat / Witepsol)</t>
        </is>
      </c>
      <c r="E105" s="34" t="inlineStr">
        <is>
          <t>Simple Syrup USP (85% w/v Sucrose)</t>
        </is>
      </c>
      <c r="F105" s="34" t="inlineStr">
        <is>
          <t>Elixir with 10-20% Alcohol cosolvent</t>
        </is>
      </c>
      <c r="G105" s="34" t="inlineStr">
        <is>
          <t>Flocculated Oral Suspension with Xanthan Gum</t>
        </is>
      </c>
      <c r="H105" s="34" t="inlineStr">
        <is>
          <t>Deflocculated Suspension formulation</t>
        </is>
      </c>
      <c r="I105" s="35" t="n">
        <v>1</v>
      </c>
      <c r="J10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35" t="n"/>
      <c r="L105" s="34" t="inlineStr">
        <is>
          <t>Creams &amp; Ointments</t>
        </is>
      </c>
      <c r="M105" s="35" t="inlineStr">
        <is>
          <t>Product</t>
        </is>
      </c>
      <c r="N105" s="34" t="inlineStr">
        <is>
          <t>ข้อ 5 (PLE_CC1_Key_Rx20_UBU.md)</t>
        </is>
      </c>
      <c r="O105" s="35" t="inlineStr">
        <is>
          <t>Mock</t>
        </is>
      </c>
      <c r="P105" s="35" t="inlineStr">
        <is>
          <t>Mock Rx20 UBU</t>
        </is>
      </c>
    </row>
    <row r="106" ht="13.2" customHeight="1" s="49">
      <c r="A106" s="35" t="n">
        <v>104</v>
      </c>
      <c r="B106" s="34"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35" t="n"/>
      <c r="D106" s="34" t="inlineStr">
        <is>
          <t>Flocculated Oral Suspension with Xanthan Gum</t>
        </is>
      </c>
      <c r="E106" s="34" t="inlineStr">
        <is>
          <t>Deflocculated Suspension formulation</t>
        </is>
      </c>
      <c r="F106" s="34" t="inlineStr">
        <is>
          <t>O/W Emulsion stabilized by Polysorbate 80 / Span 80</t>
        </is>
      </c>
      <c r="G106" s="34" t="inlineStr">
        <is>
          <t>W/O Emulsion with Sorbitan monooleate</t>
        </is>
      </c>
      <c r="H106" s="34" t="inlineStr">
        <is>
          <t>Carbopol 940 hydrogel neutralized with Triethanolamine</t>
        </is>
      </c>
      <c r="I106" s="35" t="n">
        <v>2</v>
      </c>
      <c r="J106" s="34"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35" t="n"/>
      <c r="L106" s="34" t="inlineStr">
        <is>
          <t>Emulsions</t>
        </is>
      </c>
      <c r="M106" s="35" t="inlineStr">
        <is>
          <t>Product</t>
        </is>
      </c>
      <c r="N106" s="34" t="inlineStr">
        <is>
          <t>ข้อ 5 (PLE_CC1_Key_Rx20_UBU.md)</t>
        </is>
      </c>
      <c r="O106" s="35" t="inlineStr">
        <is>
          <t>Mock</t>
        </is>
      </c>
      <c r="P106" s="35" t="inlineStr">
        <is>
          <t>Mock Rx20 UBU</t>
        </is>
      </c>
    </row>
    <row r="107" ht="13.2" customHeight="1" s="49">
      <c r="A107" s="35" t="n">
        <v>105</v>
      </c>
      <c r="B107" s="34" t="inlineStr">
        <is>
          <t>Tween 80 เท่ากับ 56 % และ Span 80 เท่ากับ 44 %</t>
        </is>
      </c>
      <c r="C107" s="35" t="n"/>
      <c r="D107" s="34" t="inlineStr">
        <is>
          <t>W/O Emulsion with Sorbitan monooleate</t>
        </is>
      </c>
      <c r="E107" s="34" t="inlineStr">
        <is>
          <t>Carbopol 940 hydrogel neutralized with Triethanolamine</t>
        </is>
      </c>
      <c r="F107" s="34" t="inlineStr">
        <is>
          <t>Oleaginous Ointment base (White Petrolatum)</t>
        </is>
      </c>
      <c r="G107" s="34" t="inlineStr">
        <is>
          <t>Absorption Ointment base (Lanolin USP)</t>
        </is>
      </c>
      <c r="H107" s="34" t="inlineStr">
        <is>
          <t>Fatty Suppository base (Hard Fat / Witepsol)</t>
        </is>
      </c>
      <c r="I107" s="35" t="n">
        <v>1</v>
      </c>
      <c r="J10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35" t="n"/>
      <c r="L107" s="34" t="inlineStr">
        <is>
          <t>Emulsions</t>
        </is>
      </c>
      <c r="M107" s="35" t="inlineStr">
        <is>
          <t>Product</t>
        </is>
      </c>
      <c r="N107" s="34" t="inlineStr">
        <is>
          <t>ข้อ 1 (PLE_CC1_Key_Rx20_UBU.md)</t>
        </is>
      </c>
      <c r="O107" s="35" t="inlineStr">
        <is>
          <t>Mock</t>
        </is>
      </c>
      <c r="P107" s="35" t="inlineStr">
        <is>
          <t>Mock Rx20 UBU</t>
        </is>
      </c>
    </row>
    <row r="108" ht="13.2" customHeight="1" s="49">
      <c r="A108" s="35" t="n">
        <v>106</v>
      </c>
      <c r="B108" s="34" t="inlineStr">
        <is>
          <t>Tween 80 เท่ากับ 7 % และ Span 80 เท่ากับ 5 %</t>
        </is>
      </c>
      <c r="C108" s="35" t="n"/>
      <c r="D108" s="34" t="inlineStr">
        <is>
          <t>Absorption Ointment base (Lanolin USP)</t>
        </is>
      </c>
      <c r="E108" s="34" t="inlineStr">
        <is>
          <t>Fatty Suppository base (Hard Fat / Witepsol)</t>
        </is>
      </c>
      <c r="F108" s="34" t="inlineStr">
        <is>
          <t>Simple Syrup USP (85% w/v Sucrose)</t>
        </is>
      </c>
      <c r="G108" s="34" t="inlineStr">
        <is>
          <t>Elixir with 10-20% Alcohol cosolvent</t>
        </is>
      </c>
      <c r="H108" s="34" t="inlineStr">
        <is>
          <t>Flocculated Oral Suspension with Xanthan Gum</t>
        </is>
      </c>
      <c r="I108" s="35" t="n">
        <v>1</v>
      </c>
      <c r="J10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35" t="n"/>
      <c r="L108" s="34" t="inlineStr">
        <is>
          <t>Emulsions</t>
        </is>
      </c>
      <c r="M108" s="35" t="inlineStr">
        <is>
          <t>Product</t>
        </is>
      </c>
      <c r="N108" s="34" t="inlineStr">
        <is>
          <t>ข้อ 2 (PLE_CC1_Key_Rx20_UBU.md)</t>
        </is>
      </c>
      <c r="O108" s="35" t="inlineStr">
        <is>
          <t>Mock</t>
        </is>
      </c>
      <c r="P108" s="35" t="inlineStr">
        <is>
          <t>Mock Rx20 UBU</t>
        </is>
      </c>
    </row>
    <row r="109" ht="13.2" customHeight="1" s="49">
      <c r="A109" s="35" t="n">
        <v>107</v>
      </c>
      <c r="B109" s="34" t="inlineStr">
        <is>
          <t>Tween 80 เท่ากับ 5.6 % และ Span 80 เท่ากับ 4.4 %</t>
        </is>
      </c>
      <c r="C109" s="35" t="n"/>
      <c r="D109" s="34" t="inlineStr">
        <is>
          <t>Elixir with 10-20% Alcohol cosolvent</t>
        </is>
      </c>
      <c r="E109" s="34" t="inlineStr">
        <is>
          <t>Flocculated Oral Suspension with Xanthan Gum</t>
        </is>
      </c>
      <c r="F109" s="34" t="inlineStr">
        <is>
          <t>Deflocculated Suspension formulation</t>
        </is>
      </c>
      <c r="G109" s="34" t="inlineStr">
        <is>
          <t>O/W Emulsion stabilized by Polysorbate 80 / Span 80</t>
        </is>
      </c>
      <c r="H109" s="34" t="inlineStr">
        <is>
          <t>W/O Emulsion with Sorbitan monooleate</t>
        </is>
      </c>
      <c r="I109" s="35" t="n">
        <v>1</v>
      </c>
      <c r="J10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35" t="n"/>
      <c r="L109" s="34" t="inlineStr">
        <is>
          <t>Emulsions</t>
        </is>
      </c>
      <c r="M109" s="35" t="inlineStr">
        <is>
          <t>Product</t>
        </is>
      </c>
      <c r="N109" s="34" t="inlineStr">
        <is>
          <t>ข้อ 3 (PLE_CC1_Key_Rx20_UBU.md)</t>
        </is>
      </c>
      <c r="O109" s="35" t="inlineStr">
        <is>
          <t>Mock</t>
        </is>
      </c>
      <c r="P109" s="35" t="inlineStr">
        <is>
          <t>Mock Rx20 UBU</t>
        </is>
      </c>
    </row>
    <row r="110" ht="13.2" customHeight="1" s="49">
      <c r="A110" s="35" t="n">
        <v>108</v>
      </c>
      <c r="B110" s="34" t="inlineStr">
        <is>
          <t>Tween 80 เท่ากับ 5.8 % และ Span 80 เท่ากับ 4.2 %</t>
        </is>
      </c>
      <c r="C110" s="35" t="n"/>
      <c r="D110" s="34" t="inlineStr">
        <is>
          <t>O/W Emulsion stabilized by Polysorbate 80 / Span 80</t>
        </is>
      </c>
      <c r="E110" s="34" t="inlineStr">
        <is>
          <t>W/O Emulsion with Sorbitan monooleate</t>
        </is>
      </c>
      <c r="F110" s="34" t="inlineStr">
        <is>
          <t>Carbopol 940 hydrogel neutralized with Triethanolamine</t>
        </is>
      </c>
      <c r="G110" s="34" t="inlineStr">
        <is>
          <t>Oleaginous Ointment base (White Petrolatum)</t>
        </is>
      </c>
      <c r="H110" s="34" t="inlineStr">
        <is>
          <t>Absorption Ointment base (Lanolin USP)</t>
        </is>
      </c>
      <c r="I110" s="35" t="n">
        <v>1</v>
      </c>
      <c r="J11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35" t="n"/>
      <c r="L110" s="34" t="inlineStr">
        <is>
          <t>Emulsions</t>
        </is>
      </c>
      <c r="M110" s="35" t="inlineStr">
        <is>
          <t>Product</t>
        </is>
      </c>
      <c r="N110" s="34" t="inlineStr">
        <is>
          <t>ข้อ 4 (PLE_CC1_Key_Rx20_UBU.md)</t>
        </is>
      </c>
      <c r="O110" s="35" t="inlineStr">
        <is>
          <t>Mock</t>
        </is>
      </c>
      <c r="P110" s="35" t="inlineStr">
        <is>
          <t>Mock Rx20 UBU</t>
        </is>
      </c>
    </row>
    <row r="111" ht="13.2" customHeight="1" s="49">
      <c r="A111" s="35" t="n">
        <v>109</v>
      </c>
      <c r="B111" s="34" t="inlineStr">
        <is>
          <t>Tween 80 เท่ากับ 4.2 % และ Span 80 เท่ากับ 5.8 % &amp; Tweer 1 / -1 / Span 3 - - ิ → เหง้าSpr alliqout technique Tween80 = 7/12 x 10 = 5.83 % Span = 5/12 x 10 = 4.17 %</t>
        </is>
      </c>
      <c r="C111" s="35" t="n"/>
      <c r="D111" s="34" t="inlineStr">
        <is>
          <t>Oleaginous Ointment base (White Petrolatum)</t>
        </is>
      </c>
      <c r="E111" s="34" t="inlineStr">
        <is>
          <t>Absorption Ointment base (Lanolin USP)</t>
        </is>
      </c>
      <c r="F111" s="34" t="inlineStr">
        <is>
          <t>Fatty Suppository base (Hard Fat / Witepsol)</t>
        </is>
      </c>
      <c r="G111" s="34" t="inlineStr">
        <is>
          <t>Simple Syrup USP (85% w/v Sucrose)</t>
        </is>
      </c>
      <c r="H111" s="34" t="inlineStr">
        <is>
          <t>Elixir with 10-20% Alcohol cosolvent</t>
        </is>
      </c>
      <c r="I111" s="35" t="n">
        <v>5</v>
      </c>
      <c r="J111" s="34"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35" t="n"/>
      <c r="L111" s="34" t="inlineStr">
        <is>
          <t>Emulsions</t>
        </is>
      </c>
      <c r="M111" s="35" t="inlineStr">
        <is>
          <t>Product</t>
        </is>
      </c>
      <c r="N111" s="34" t="inlineStr">
        <is>
          <t>ข้อ 5 (PLE_CC1_Key_Rx20_UBU.md)</t>
        </is>
      </c>
      <c r="O111" s="35" t="inlineStr">
        <is>
          <t>Mock</t>
        </is>
      </c>
      <c r="P111" s="35" t="inlineStr">
        <is>
          <t>Mock Rx20 UBU</t>
        </is>
      </c>
    </row>
    <row r="112" ht="13.2" customHeight="1" s="49">
      <c r="A112" s="35" t="n">
        <v>110</v>
      </c>
      <c r="B112" s="34" t="inlineStr">
        <is>
          <t>O/W เนื่องจากตำรับดังกล่าวมีส่วนของวัฏภาคน้ำสูงกว่าวัฏภาคน้ำมัน และมีค่า HLB ของ Emulsifier ที่สูง</t>
        </is>
      </c>
      <c r="C112" s="35" t="n"/>
      <c r="D112" s="34" t="inlineStr">
        <is>
          <t>Simple Syrup USP (85% w/v Sucrose)</t>
        </is>
      </c>
      <c r="E112" s="34" t="inlineStr">
        <is>
          <t>Elixir with 10-20% Alcohol cosolvent</t>
        </is>
      </c>
      <c r="F112" s="34" t="inlineStr">
        <is>
          <t>Flocculated Oral Suspension with Xanthan Gum</t>
        </is>
      </c>
      <c r="G112" s="34" t="inlineStr">
        <is>
          <t>Deflocculated Suspension formulation</t>
        </is>
      </c>
      <c r="H112" s="34" t="inlineStr">
        <is>
          <t>O/W Emulsion stabilized by Polysorbate 80 / Span 80</t>
        </is>
      </c>
      <c r="I112" s="35" t="n">
        <v>1</v>
      </c>
      <c r="J11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35" t="n"/>
      <c r="L112" s="34" t="inlineStr">
        <is>
          <t>Emulsions</t>
        </is>
      </c>
      <c r="M112" s="35" t="inlineStr">
        <is>
          <t>Product</t>
        </is>
      </c>
      <c r="N112" s="34" t="inlineStr">
        <is>
          <t>ข้อ 1 (PLE_CC1_Key_Rx20_UBU.md)</t>
        </is>
      </c>
      <c r="O112" s="35" t="inlineStr">
        <is>
          <t>Mock</t>
        </is>
      </c>
      <c r="P112" s="35" t="inlineStr">
        <is>
          <t>Mock Rx20 UBU</t>
        </is>
      </c>
    </row>
    <row r="113" ht="13.2" customHeight="1" s="49">
      <c r="A113" s="35" t="n">
        <v>111</v>
      </c>
      <c r="B113" s="34" t="inlineStr">
        <is>
          <t>W/O เนื่องจากตำรับดังกล่าวมีส่วนของวัฏภาคน้ำมันสูงกว่าวัฏภาคน้ำ และมีค่า HLB ของ Emulsifier ที่สูง</t>
        </is>
      </c>
      <c r="C113" s="35" t="n"/>
      <c r="D113" s="34" t="inlineStr">
        <is>
          <t>Deflocculated Suspension formulation</t>
        </is>
      </c>
      <c r="E113" s="34" t="inlineStr">
        <is>
          <t>O/W Emulsion stabilized by Polysorbate 80 / Span 80</t>
        </is>
      </c>
      <c r="F113" s="34" t="inlineStr">
        <is>
          <t>W/O Emulsion with Sorbitan monooleate</t>
        </is>
      </c>
      <c r="G113" s="34" t="inlineStr">
        <is>
          <t>Carbopol 940 hydrogel neutralized with Triethanolamine</t>
        </is>
      </c>
      <c r="H113" s="34" t="inlineStr">
        <is>
          <t>Oleaginous Ointment base (White Petrolatum)</t>
        </is>
      </c>
      <c r="I113" s="35" t="n">
        <v>1</v>
      </c>
      <c r="J11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35" t="n"/>
      <c r="L113" s="34" t="inlineStr">
        <is>
          <t>Emulsions</t>
        </is>
      </c>
      <c r="M113" s="35" t="inlineStr">
        <is>
          <t>Product</t>
        </is>
      </c>
      <c r="N113" s="34" t="inlineStr">
        <is>
          <t>ข้อ 3 (PLE_CC1_Key_Rx20_UBU.md)</t>
        </is>
      </c>
      <c r="O113" s="35" t="inlineStr">
        <is>
          <t>Mock</t>
        </is>
      </c>
      <c r="P113" s="35" t="inlineStr">
        <is>
          <t>Mock Rx20 UBU</t>
        </is>
      </c>
    </row>
    <row r="114" ht="13.2" customHeight="1" s="49">
      <c r="A114" s="35" t="n">
        <v>112</v>
      </c>
      <c r="B114" s="34" t="inlineStr">
        <is>
          <t>เนื่องจากตำรับดังกล่าวมีการใช้ Tween และ Span ซึ่งเป็น Emulsifier ชนิด Non-ionic surfactant Emulsifier ที่สูง</t>
        </is>
      </c>
      <c r="C114" s="35" t="n"/>
      <c r="D114" s="34" t="inlineStr">
        <is>
          <t>Carbopol 940 hydrogel neutralized with Triethanolamine</t>
        </is>
      </c>
      <c r="E114" s="34" t="inlineStr">
        <is>
          <t>Oleaginous Ointment base (White Petrolatum)</t>
        </is>
      </c>
      <c r="F114" s="34" t="inlineStr">
        <is>
          <t>Absorption Ointment base (Lanolin USP)</t>
        </is>
      </c>
      <c r="G114" s="34" t="inlineStr">
        <is>
          <t>Fatty Suppository base (Hard Fat / Witepsol)</t>
        </is>
      </c>
      <c r="H114" s="34" t="inlineStr">
        <is>
          <t>Simple Syrup USP (85% w/v Sucrose)</t>
        </is>
      </c>
      <c r="I114" s="35" t="n">
        <v>4</v>
      </c>
      <c r="J114" s="34"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35" t="n"/>
      <c r="L114" s="34" t="inlineStr">
        <is>
          <t>Emulsions</t>
        </is>
      </c>
      <c r="M114" s="35" t="inlineStr">
        <is>
          <t>Product</t>
        </is>
      </c>
      <c r="N114" s="34" t="inlineStr">
        <is>
          <t>ข้อ 5 (PLE_CC1_Key_Rx20_UBU.md)</t>
        </is>
      </c>
      <c r="O114" s="35" t="inlineStr">
        <is>
          <t>Mock</t>
        </is>
      </c>
      <c r="P114" s="35" t="inlineStr">
        <is>
          <t>Mock Rx20 UBU</t>
        </is>
      </c>
    </row>
    <row r="115" ht="13.2" customHeight="1" s="49">
      <c r="A115" s="35" t="n">
        <v>113</v>
      </c>
      <c r="B115" s="34" t="inlineStr">
        <is>
          <t>ยาครีมอิมัลชันที่แยกชั้นออกจากกัน</t>
        </is>
      </c>
      <c r="C115" s="35" t="n"/>
      <c r="D115" s="34" t="inlineStr">
        <is>
          <t>Fatty Suppository base (Hard Fat / Witepsol)</t>
        </is>
      </c>
      <c r="E115" s="34" t="inlineStr">
        <is>
          <t>Simple Syrup USP (85% w/v Sucrose)</t>
        </is>
      </c>
      <c r="F115" s="34" t="inlineStr">
        <is>
          <t>Elixir with 10-20% Alcohol cosolvent</t>
        </is>
      </c>
      <c r="G115" s="34" t="inlineStr">
        <is>
          <t>Flocculated Oral Suspension with Xanthan Gum</t>
        </is>
      </c>
      <c r="H115" s="34" t="inlineStr">
        <is>
          <t>Deflocculated Suspension formulation</t>
        </is>
      </c>
      <c r="I115" s="35" t="n">
        <v>1</v>
      </c>
      <c r="J11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35" t="n"/>
      <c r="L115" s="34" t="inlineStr">
        <is>
          <t>Creams &amp; Ointments</t>
        </is>
      </c>
      <c r="M115" s="35" t="inlineStr">
        <is>
          <t>Product</t>
        </is>
      </c>
      <c r="N115" s="34" t="inlineStr">
        <is>
          <t>ข้อ 1 (PLE_CC1_Key_Rx20_UBU.md)</t>
        </is>
      </c>
      <c r="O115" s="35" t="inlineStr">
        <is>
          <t>Mock</t>
        </is>
      </c>
      <c r="P115" s="35" t="inlineStr">
        <is>
          <t>Mock Rx20 UBU</t>
        </is>
      </c>
    </row>
    <row r="116" ht="13.2" customHeight="1" s="49">
      <c r="A116" s="35" t="n">
        <v>114</v>
      </c>
      <c r="B116" s="34"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35" t="n"/>
      <c r="D116" s="34" t="inlineStr">
        <is>
          <t>Flocculated Oral Suspension with Xanthan Gum</t>
        </is>
      </c>
      <c r="E116" s="34" t="inlineStr">
        <is>
          <t>Deflocculated Suspension formulation</t>
        </is>
      </c>
      <c r="F116" s="34" t="inlineStr">
        <is>
          <t>O/W Emulsion stabilized by Polysorbate 80 / Span 80</t>
        </is>
      </c>
      <c r="G116" s="34" t="inlineStr">
        <is>
          <t>W/O Emulsion with Sorbitan monooleate</t>
        </is>
      </c>
      <c r="H116" s="34" t="inlineStr">
        <is>
          <t>Carbopol 940 hydrogel neutralized with Triethanolamine</t>
        </is>
      </c>
      <c r="I116" s="35" t="n">
        <v>1</v>
      </c>
      <c r="J11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35" t="n"/>
      <c r="L116" s="34" t="inlineStr">
        <is>
          <t>Creams &amp; Ointments</t>
        </is>
      </c>
      <c r="M116" s="35" t="inlineStr">
        <is>
          <t>Product</t>
        </is>
      </c>
      <c r="N116" s="34" t="inlineStr">
        <is>
          <t>ข้อ 4 (PLE_CC1_Key_Rx20_UBU.md)</t>
        </is>
      </c>
      <c r="O116" s="35" t="inlineStr">
        <is>
          <t>Mock</t>
        </is>
      </c>
      <c r="P116" s="35" t="inlineStr">
        <is>
          <t>Mock Rx20 UBU</t>
        </is>
      </c>
    </row>
    <row r="117" ht="13.2" customHeight="1" s="49">
      <c r="A117" s="35" t="n">
        <v>115</v>
      </c>
      <c r="B117" s="34" t="inlineStr">
        <is>
          <t>Reducing sugar Mayer’s test ให้ผลเป็นสีครีม และ Dragendorff’s test ได้เป็นตะกอนสีส้ม คือผลการทดสอบสารกลุ่ม Alkaloids</t>
        </is>
      </c>
      <c r="C117" s="35" t="n"/>
      <c r="D117" s="34" t="inlineStr">
        <is>
          <t>W/O Emulsion with Sorbitan monooleate</t>
        </is>
      </c>
      <c r="E117" s="34" t="inlineStr">
        <is>
          <t>Carbopol 940 hydrogel neutralized with Triethanolamine</t>
        </is>
      </c>
      <c r="F117" s="34" t="inlineStr">
        <is>
          <t>Oleaginous Ointment base (White Petrolatum)</t>
        </is>
      </c>
      <c r="G117" s="34" t="inlineStr">
        <is>
          <t>Absorption Ointment base (Lanolin USP)</t>
        </is>
      </c>
      <c r="H117" s="34" t="inlineStr">
        <is>
          <t>Fatty Suppository base (Hard Fat / Witepsol)</t>
        </is>
      </c>
      <c r="I117" s="35" t="n">
        <v>1</v>
      </c>
      <c r="J11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35" t="n"/>
      <c r="L117" s="34" t="inlineStr">
        <is>
          <t>Creams &amp; Ointments</t>
        </is>
      </c>
      <c r="M117" s="35" t="inlineStr">
        <is>
          <t>Product</t>
        </is>
      </c>
      <c r="N117" s="34" t="inlineStr">
        <is>
          <t>ข้อ 5 (PLE_CC1_Key_Rx20_UBU.md)</t>
        </is>
      </c>
      <c r="O117" s="35" t="inlineStr">
        <is>
          <t>Mock</t>
        </is>
      </c>
      <c r="P117" s="35" t="inlineStr">
        <is>
          <t>Mock Rx20 UBU</t>
        </is>
      </c>
    </row>
    <row r="118" ht="13.2" customHeight="1" s="49">
      <c r="A118" s="35" t="n">
        <v>116</v>
      </c>
      <c r="B118" s="34" t="inlineStr">
        <is>
          <t>เป็น noninonic surfactant เพื่อเลียนแบบสภาวะในกระเพาะอาหาร</t>
        </is>
      </c>
      <c r="C118" s="35" t="n"/>
      <c r="D118" s="34" t="inlineStr">
        <is>
          <t>Absorption Ointment base (Lanolin USP)</t>
        </is>
      </c>
      <c r="E118" s="34" t="inlineStr">
        <is>
          <t>Fatty Suppository base (Hard Fat / Witepsol)</t>
        </is>
      </c>
      <c r="F118" s="34" t="inlineStr">
        <is>
          <t>Simple Syrup USP (85% w/v Sucrose)</t>
        </is>
      </c>
      <c r="G118" s="34" t="inlineStr">
        <is>
          <t>Elixir with 10-20% Alcohol cosolvent</t>
        </is>
      </c>
      <c r="H118" s="34" t="inlineStr">
        <is>
          <t>Flocculated Oral Suspension with Xanthan Gum</t>
        </is>
      </c>
      <c r="I118" s="35" t="n">
        <v>1</v>
      </c>
      <c r="J11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35" t="n"/>
      <c r="L118" s="34" t="inlineStr">
        <is>
          <t>Emulsions</t>
        </is>
      </c>
      <c r="M118" s="35" t="inlineStr">
        <is>
          <t>Product</t>
        </is>
      </c>
      <c r="N118" s="34" t="inlineStr">
        <is>
          <t>ข้อ 1 (PLE_CC1_Key_Rx20_UBU.md)</t>
        </is>
      </c>
      <c r="O118" s="35" t="inlineStr">
        <is>
          <t>Mock</t>
        </is>
      </c>
      <c r="P118" s="35" t="inlineStr">
        <is>
          <t>Mock Rx20 UBU</t>
        </is>
      </c>
    </row>
    <row r="119" ht="13.2" customHeight="1" s="49">
      <c r="A119" s="35" t="n">
        <v>117</v>
      </c>
      <c r="B119" s="34"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35" t="n"/>
      <c r="D119" s="34" t="inlineStr">
        <is>
          <t>Elixir with 10-20% Alcohol cosolvent</t>
        </is>
      </c>
      <c r="E119" s="34" t="inlineStr">
        <is>
          <t>Flocculated Oral Suspension with Xanthan Gum</t>
        </is>
      </c>
      <c r="F119" s="34" t="inlineStr">
        <is>
          <t>Deflocculated Suspension formulation</t>
        </is>
      </c>
      <c r="G119" s="34" t="inlineStr">
        <is>
          <t>O/W Emulsion stabilized by Polysorbate 80 / Span 80</t>
        </is>
      </c>
      <c r="H119" s="34" t="inlineStr">
        <is>
          <t>W/O Emulsion with Sorbitan monooleate</t>
        </is>
      </c>
      <c r="I119" s="35" t="n">
        <v>1</v>
      </c>
      <c r="J119" s="34"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35" t="n"/>
      <c r="L119" s="34" t="inlineStr">
        <is>
          <t>Solutions, Syrups &amp; Elixirs</t>
        </is>
      </c>
      <c r="M119" s="35" t="inlineStr">
        <is>
          <t>Product</t>
        </is>
      </c>
      <c r="N119" s="34" t="inlineStr">
        <is>
          <t>ข้อ 73 (PLE_CC1_Key_Rx20_UBU.md)</t>
        </is>
      </c>
      <c r="O119" s="35" t="inlineStr">
        <is>
          <t>Mock</t>
        </is>
      </c>
      <c r="P119" s="35" t="inlineStr">
        <is>
          <t>Mock Rx20 UBU</t>
        </is>
      </c>
    </row>
    <row r="120" ht="13.2" customHeight="1" s="49">
      <c r="A120" s="35" t="n">
        <v>118</v>
      </c>
      <c r="B120" s="34"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35" t="n"/>
      <c r="D120" s="34" t="inlineStr">
        <is>
          <t>O/W Emulsion stabilized by Polysorbate 80 / Span 80</t>
        </is>
      </c>
      <c r="E120" s="34" t="inlineStr">
        <is>
          <t>W/O Emulsion with Sorbitan monooleate</t>
        </is>
      </c>
      <c r="F120" s="34" t="inlineStr">
        <is>
          <t>Carbopol 940 hydrogel neutralized with Triethanolamine</t>
        </is>
      </c>
      <c r="G120" s="34" t="inlineStr">
        <is>
          <t>Oleaginous Ointment base (White Petrolatum)</t>
        </is>
      </c>
      <c r="H120" s="34" t="inlineStr">
        <is>
          <t>Absorption Ointment base (Lanolin USP)</t>
        </is>
      </c>
      <c r="I120" s="35" t="n">
        <v>1</v>
      </c>
      <c r="J12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35" t="n"/>
      <c r="L120" s="34" t="inlineStr">
        <is>
          <t>Emulsions</t>
        </is>
      </c>
      <c r="M120" s="35" t="inlineStr">
        <is>
          <t>Product</t>
        </is>
      </c>
      <c r="N120" s="34" t="inlineStr">
        <is>
          <t>ข้อ 1 (PLE_CC1_Key_Rx20_UBU.md)</t>
        </is>
      </c>
      <c r="O120" s="35" t="inlineStr">
        <is>
          <t>Mock</t>
        </is>
      </c>
      <c r="P120" s="35" t="inlineStr">
        <is>
          <t>Mock Rx20 UBU</t>
        </is>
      </c>
    </row>
    <row r="121" ht="13.2" customHeight="1" s="49">
      <c r="A121" s="35" t="n">
        <v>119</v>
      </c>
      <c r="B121" s="34" t="inlineStr">
        <is>
          <t>Hydrophilic colloids: acacia, tragacanth, pectic, sodium alginate, gelatin, Cellulose derivative( Methylcellulose, sodium carboxy methylcellulose, ethylcellulose</t>
        </is>
      </c>
      <c r="C121" s="35" t="n"/>
      <c r="D121" s="34" t="inlineStr">
        <is>
          <t>Oleaginous Ointment base (White Petrolatum)</t>
        </is>
      </c>
      <c r="E121" s="34" t="inlineStr">
        <is>
          <t>Absorption Ointment base (Lanolin USP)</t>
        </is>
      </c>
      <c r="F121" s="34" t="inlineStr">
        <is>
          <t>Fatty Suppository base (Hard Fat / Witepsol)</t>
        </is>
      </c>
      <c r="G121" s="34" t="inlineStr">
        <is>
          <t>Simple Syrup USP (85% w/v Sucrose)</t>
        </is>
      </c>
      <c r="H121" s="34" t="inlineStr">
        <is>
          <t>Elixir with 10-20% Alcohol cosolvent</t>
        </is>
      </c>
      <c r="I121" s="35" t="n">
        <v>1</v>
      </c>
      <c r="J12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35" t="n"/>
      <c r="L121" s="34" t="inlineStr">
        <is>
          <t>Gels</t>
        </is>
      </c>
      <c r="M121" s="35" t="inlineStr">
        <is>
          <t>Product</t>
        </is>
      </c>
      <c r="N121" s="34" t="inlineStr">
        <is>
          <t>ข้อ 2 (PLE_CC1_Key_Rx20_UBU.md)</t>
        </is>
      </c>
      <c r="O121" s="35" t="inlineStr">
        <is>
          <t>Mock</t>
        </is>
      </c>
      <c r="P121" s="35" t="inlineStr">
        <is>
          <t>Mock Rx20 UBU</t>
        </is>
      </c>
    </row>
    <row r="122" ht="13.2" customHeight="1" s="49">
      <c r="A122" s="35" t="n">
        <v>120</v>
      </c>
      <c r="B122" s="34"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35" t="n"/>
      <c r="D122" s="34" t="inlineStr">
        <is>
          <t>Simple Syrup USP (85% w/v Sucrose)</t>
        </is>
      </c>
      <c r="E122" s="34" t="inlineStr">
        <is>
          <t>Elixir with 10-20% Alcohol cosolvent</t>
        </is>
      </c>
      <c r="F122" s="34" t="inlineStr">
        <is>
          <t>Flocculated Oral Suspension with Xanthan Gum</t>
        </is>
      </c>
      <c r="G122" s="34" t="inlineStr">
        <is>
          <t>Deflocculated Suspension formulation</t>
        </is>
      </c>
      <c r="H122" s="34" t="inlineStr">
        <is>
          <t>O/W Emulsion stabilized by Polysorbate 80 / Span 80</t>
        </is>
      </c>
      <c r="I122" s="35" t="n">
        <v>3</v>
      </c>
      <c r="J122" s="34"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35" t="n"/>
      <c r="L122" s="34" t="inlineStr">
        <is>
          <t>Creams &amp; Ointments</t>
        </is>
      </c>
      <c r="M122" s="35" t="inlineStr">
        <is>
          <t>Product</t>
        </is>
      </c>
      <c r="N122" s="34" t="inlineStr">
        <is>
          <t>ข้อ 44 (PLE_CC1_Key_Rx20_UBU.md)</t>
        </is>
      </c>
      <c r="O122" s="35" t="inlineStr">
        <is>
          <t>Mock</t>
        </is>
      </c>
      <c r="P122" s="35" t="inlineStr">
        <is>
          <t>Mock Rx20 UBU</t>
        </is>
      </c>
    </row>
    <row r="123" ht="13.2" customHeight="1" s="49">
      <c r="A123" s="35" t="n">
        <v>121</v>
      </c>
      <c r="B123" s="34" t="inlineStr">
        <is>
          <t>วิทยุโฆษณาชุมชน โฆษณาวGา .” รักษาสิว นึกถึง clindamycin gel” ทำได$หรือไมG</t>
        </is>
      </c>
      <c r="C123" s="35" t="n"/>
      <c r="D123" s="34" t="inlineStr">
        <is>
          <t>Deflocculated Suspension formulation</t>
        </is>
      </c>
      <c r="E123" s="34" t="inlineStr">
        <is>
          <t>O/W Emulsion stabilized by Polysorbate 80 / Span 80</t>
        </is>
      </c>
      <c r="F123" s="34" t="inlineStr">
        <is>
          <t>W/O Emulsion with Sorbitan monooleate</t>
        </is>
      </c>
      <c r="G123" s="34" t="inlineStr">
        <is>
          <t>Carbopol 940 hydrogel neutralized with Triethanolamine</t>
        </is>
      </c>
      <c r="H123" s="34" t="inlineStr">
        <is>
          <t>Oleaginous Ointment base (White Petrolatum)</t>
        </is>
      </c>
      <c r="I123" s="35" t="n">
        <v>1</v>
      </c>
      <c r="J12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35" t="n"/>
      <c r="L123" s="34" t="inlineStr">
        <is>
          <t>Gels</t>
        </is>
      </c>
      <c r="M123" s="35" t="inlineStr">
        <is>
          <t>Product</t>
        </is>
      </c>
      <c r="N123" s="34" t="inlineStr">
        <is>
          <t>ข้อ 9 (PLE_CC1_Key_Rx20_UBU.md)</t>
        </is>
      </c>
      <c r="O123" s="35" t="inlineStr">
        <is>
          <t>Mock</t>
        </is>
      </c>
      <c r="P123" s="35" t="inlineStr">
        <is>
          <t>Mock Rx20 UBU</t>
        </is>
      </c>
    </row>
    <row r="124" ht="13.2" customHeight="1" s="49">
      <c r="A124" s="35" t="n">
        <v>122</v>
      </c>
      <c r="B124" s="34"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35" t="n"/>
      <c r="D124" s="34" t="inlineStr">
        <is>
          <t>Carbopol 940 hydrogel neutralized with Triethanolamine</t>
        </is>
      </c>
      <c r="E124" s="34" t="inlineStr">
        <is>
          <t>Oleaginous Ointment base (White Petrolatum)</t>
        </is>
      </c>
      <c r="F124" s="34" t="inlineStr">
        <is>
          <t>Absorption Ointment base (Lanolin USP)</t>
        </is>
      </c>
      <c r="G124" s="34" t="inlineStr">
        <is>
          <t>Fatty Suppository base (Hard Fat / Witepsol)</t>
        </is>
      </c>
      <c r="H124" s="34" t="inlineStr">
        <is>
          <t>Simple Syrup USP (85% w/v Sucrose)</t>
        </is>
      </c>
      <c r="I124" s="35" t="n">
        <v>2</v>
      </c>
      <c r="J124" s="34"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35" t="n"/>
      <c r="L124" s="34" t="inlineStr">
        <is>
          <t>Creams &amp; Ointments</t>
        </is>
      </c>
      <c r="M124" s="35" t="inlineStr">
        <is>
          <t>Product</t>
        </is>
      </c>
      <c r="N124" s="34" t="inlineStr">
        <is>
          <t>ข้อ 5 (PLE_CC1_Key_Rx20_UBU.md)</t>
        </is>
      </c>
      <c r="O124" s="35" t="inlineStr">
        <is>
          <t>Mock</t>
        </is>
      </c>
      <c r="P124" s="35" t="inlineStr">
        <is>
          <t>Mock Rx20 UBU</t>
        </is>
      </c>
    </row>
    <row r="125" ht="13.2" customHeight="1" s="49">
      <c r="A125" s="35" t="n">
        <v>123</v>
      </c>
      <c r="B125" s="34" t="inlineStr">
        <is>
          <t>Chloramphenicol eye drop + Oxytetracycline ophthalmic ointment</t>
        </is>
      </c>
      <c r="C125" s="35" t="n"/>
      <c r="D125" s="34" t="inlineStr">
        <is>
          <t>Fatty Suppository base (Hard Fat / Witepsol)</t>
        </is>
      </c>
      <c r="E125" s="34" t="inlineStr">
        <is>
          <t>Simple Syrup USP (85% w/v Sucrose)</t>
        </is>
      </c>
      <c r="F125" s="34" t="inlineStr">
        <is>
          <t>Elixir with 10-20% Alcohol cosolvent</t>
        </is>
      </c>
      <c r="G125" s="34" t="inlineStr">
        <is>
          <t>Flocculated Oral Suspension with Xanthan Gum</t>
        </is>
      </c>
      <c r="H125" s="34" t="inlineStr">
        <is>
          <t>Deflocculated Suspension formulation</t>
        </is>
      </c>
      <c r="I125" s="35" t="n">
        <v>1</v>
      </c>
      <c r="J12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35" t="n"/>
      <c r="L125" s="34" t="inlineStr">
        <is>
          <t>Creams &amp; Ointments</t>
        </is>
      </c>
      <c r="M125" s="35" t="inlineStr">
        <is>
          <t>Product</t>
        </is>
      </c>
      <c r="N125" s="34" t="inlineStr">
        <is>
          <t>ข้อ 3 (PLE_CC1_Key_Rx20_UBU.md)</t>
        </is>
      </c>
      <c r="O125" s="35" t="inlineStr">
        <is>
          <t>Mock</t>
        </is>
      </c>
      <c r="P125" s="35" t="inlineStr">
        <is>
          <t>Mock Rx20 UBU</t>
        </is>
      </c>
    </row>
    <row r="126" ht="13.2" customHeight="1" s="49">
      <c r="A126" s="35" t="n">
        <v>124</v>
      </c>
      <c r="B126" s="34" t="inlineStr">
        <is>
          <t>Oxytetracycline ophthalmic ointment + Gentamicin eye drop</t>
        </is>
      </c>
      <c r="C126" s="35" t="n"/>
      <c r="D126" s="34" t="inlineStr">
        <is>
          <t>Flocculated Oral Suspension with Xanthan Gum</t>
        </is>
      </c>
      <c r="E126" s="34" t="inlineStr">
        <is>
          <t>Deflocculated Suspension formulation</t>
        </is>
      </c>
      <c r="F126" s="34" t="inlineStr">
        <is>
          <t>O/W Emulsion stabilized by Polysorbate 80 / Span 80</t>
        </is>
      </c>
      <c r="G126" s="34" t="inlineStr">
        <is>
          <t>W/O Emulsion with Sorbitan monooleate</t>
        </is>
      </c>
      <c r="H126" s="34" t="inlineStr">
        <is>
          <t>Carbopol 940 hydrogel neutralized with Triethanolamine</t>
        </is>
      </c>
      <c r="I126" s="35" t="n">
        <v>1</v>
      </c>
      <c r="J12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35" t="n"/>
      <c r="L126" s="34" t="inlineStr">
        <is>
          <t>Creams &amp; Ointments</t>
        </is>
      </c>
      <c r="M126" s="35" t="inlineStr">
        <is>
          <t>Product</t>
        </is>
      </c>
      <c r="N126" s="34" t="inlineStr">
        <is>
          <t>ข้อ 4 (PLE_CC1_Key_Rx20_UBU.md)</t>
        </is>
      </c>
      <c r="O126" s="35" t="inlineStr">
        <is>
          <t>Mock</t>
        </is>
      </c>
      <c r="P126" s="35" t="inlineStr">
        <is>
          <t>Mock Rx20 UBU</t>
        </is>
      </c>
    </row>
    <row r="127" ht="13.2" customHeight="1" s="49">
      <c r="A127" s="35" t="n">
        <v>125</v>
      </c>
      <c r="B127" s="34" t="inlineStr">
        <is>
          <t>Polymixin B + Neomycin ointment</t>
        </is>
      </c>
      <c r="C127" s="35" t="n"/>
      <c r="D127" s="34" t="inlineStr">
        <is>
          <t>W/O Emulsion with Sorbitan monooleate</t>
        </is>
      </c>
      <c r="E127" s="34" t="inlineStr">
        <is>
          <t>Carbopol 940 hydrogel neutralized with Triethanolamine</t>
        </is>
      </c>
      <c r="F127" s="34" t="inlineStr">
        <is>
          <t>Oleaginous Ointment base (White Petrolatum)</t>
        </is>
      </c>
      <c r="G127" s="34" t="inlineStr">
        <is>
          <t>Absorption Ointment base (Lanolin USP)</t>
        </is>
      </c>
      <c r="H127" s="34" t="inlineStr">
        <is>
          <t>Fatty Suppository base (Hard Fat / Witepsol)</t>
        </is>
      </c>
      <c r="I127" s="35" t="n">
        <v>1</v>
      </c>
      <c r="J12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35" t="n"/>
      <c r="L127" s="34" t="inlineStr">
        <is>
          <t>Creams &amp; Ointments</t>
        </is>
      </c>
      <c r="M127" s="35" t="inlineStr">
        <is>
          <t>Product</t>
        </is>
      </c>
      <c r="N127" s="34" t="inlineStr">
        <is>
          <t>ข้อ 2 (PLE_CC1_Key_Rx20_UBU.md)</t>
        </is>
      </c>
      <c r="O127" s="35" t="inlineStr">
        <is>
          <t>Mock</t>
        </is>
      </c>
      <c r="P127" s="35" t="inlineStr">
        <is>
          <t>Mock Rx20 UBU</t>
        </is>
      </c>
    </row>
    <row r="128" ht="13.2" customHeight="1" s="49">
      <c r="A128" s="35" t="n">
        <v>126</v>
      </c>
      <c r="B128" s="34" t="inlineStr">
        <is>
          <t>16 ไม่มีคำตอบ คิดได้ 11.97 Liquid parafin 30% 33.5% 30/33.5 x 12 = 10.75 HLB 11.97 Wool fat 2% 2/33.5 x 10 = 0.597 Stearyl alcohol 1.5%</t>
        </is>
      </c>
      <c r="C128" s="35" t="n"/>
      <c r="D128" s="34" t="inlineStr">
        <is>
          <t>5/33.5 x 14 = 0.627</t>
        </is>
      </c>
      <c r="E128" s="34" t="inlineStr">
        <is>
          <t>Fatty Suppository base (Hard Fat / Witepsol)</t>
        </is>
      </c>
      <c r="F128" s="34" t="inlineStr">
        <is>
          <t>Simple Syrup USP (85% w/v Sucrose)</t>
        </is>
      </c>
      <c r="G128" s="34" t="inlineStr">
        <is>
          <t>Elixir with 10-20% Alcohol cosolvent</t>
        </is>
      </c>
      <c r="H128" s="34" t="inlineStr">
        <is>
          <t>Flocculated Oral Suspension with Xanthan Gum</t>
        </is>
      </c>
      <c r="I128" s="35" t="n">
        <v>1</v>
      </c>
      <c r="J128" s="34"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35" t="n"/>
      <c r="L128" s="34" t="inlineStr">
        <is>
          <t>Emulsions</t>
        </is>
      </c>
      <c r="M128" s="35" t="inlineStr">
        <is>
          <t>Product</t>
        </is>
      </c>
      <c r="N128" s="34" t="inlineStr">
        <is>
          <t>ข้อ 4 (PLE_CC1_Key_Rx20_UBU.md)</t>
        </is>
      </c>
      <c r="O128" s="35" t="inlineStr">
        <is>
          <t>Mock</t>
        </is>
      </c>
      <c r="P128" s="35" t="inlineStr">
        <is>
          <t>Mock Rx20 UBU</t>
        </is>
      </c>
    </row>
    <row r="129" ht="13.2" customHeight="1" s="49">
      <c r="A129" s="35" t="n">
        <v>127</v>
      </c>
      <c r="B129" s="34" t="inlineStr">
        <is>
          <t>หากจะเปลี่ยนจากยา Clotrimazole cream เป็นยารูปแบบรับประทาน ควรใช้ยาใด</t>
        </is>
      </c>
      <c r="C129" s="35" t="n"/>
      <c r="D129" s="34" t="inlineStr">
        <is>
          <t>Ketoconazole</t>
        </is>
      </c>
      <c r="E129" s="34" t="inlineStr">
        <is>
          <t>Posaconazole</t>
        </is>
      </c>
      <c r="F129" s="34" t="inlineStr">
        <is>
          <t>Miconazole</t>
        </is>
      </c>
      <c r="G129" s="34" t="inlineStr">
        <is>
          <t>Fluconazole</t>
        </is>
      </c>
      <c r="H129" s="34" t="inlineStr">
        <is>
          <t>Griseofulvin หลังจากนั้นสักพักผู้ป่วยอาการไม่ดีขึ้น เมื่อไปพบแพทย์ แพทย์จ่ายยา Itraconazole มาให้รับประทาน</t>
        </is>
      </c>
      <c r="I129" s="35" t="n">
        <v>4</v>
      </c>
      <c r="J129" s="34"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35" t="n"/>
      <c r="L129" s="34" t="inlineStr">
        <is>
          <t>Creams &amp; Ointments</t>
        </is>
      </c>
      <c r="M129" s="35" t="inlineStr">
        <is>
          <t>Product</t>
        </is>
      </c>
      <c r="N129" s="34" t="inlineStr">
        <is>
          <t>ข้อ 13 (PLE_CC1_Key_Rx20_UBU.md)</t>
        </is>
      </c>
      <c r="O129" s="35" t="inlineStr">
        <is>
          <t>Mock</t>
        </is>
      </c>
      <c r="P129" s="35" t="inlineStr">
        <is>
          <t>Mock Rx20 UBU</t>
        </is>
      </c>
    </row>
    <row r="130" ht="13.2" customHeight="1" s="49">
      <c r="A130" s="35" t="n">
        <v>128</v>
      </c>
      <c r="B130" s="34" t="inlineStr">
        <is>
          <t>ยาทา Piroxicam cream จะต้องทำ Specific test ในหัวข้อใด</t>
        </is>
      </c>
      <c r="C130" s="35" t="n"/>
      <c r="D130" s="34" t="inlineStr">
        <is>
          <t>Microbial limit test</t>
        </is>
      </c>
      <c r="E130" s="34" t="inlineStr">
        <is>
          <t>Impurity</t>
        </is>
      </c>
      <c r="F130" s="34" t="inlineStr">
        <is>
          <t>Identification</t>
        </is>
      </c>
      <c r="G130" s="34" t="inlineStr">
        <is>
          <t>Assay</t>
        </is>
      </c>
      <c r="H130" s="34" t="inlineStr">
        <is>
          <t>Description</t>
        </is>
      </c>
      <c r="I130" s="35" t="n">
        <v>2</v>
      </c>
      <c r="J130" s="34"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35" t="n"/>
      <c r="L130" s="34" t="inlineStr">
        <is>
          <t>Creams &amp; Ointments</t>
        </is>
      </c>
      <c r="M130" s="35" t="inlineStr">
        <is>
          <t>Product</t>
        </is>
      </c>
      <c r="N130" s="34" t="inlineStr">
        <is>
          <t>ข้อ 107 (PLE_CC1_Key_Rx20_UBU.md)</t>
        </is>
      </c>
      <c r="O130" s="35" t="inlineStr">
        <is>
          <t>Mock</t>
        </is>
      </c>
      <c r="P130" s="35" t="inlineStr">
        <is>
          <t>Mock Rx20 UBU</t>
        </is>
      </c>
    </row>
    <row r="131" ht="13.2" customHeight="1" s="49">
      <c r="A131" s="35" t="n">
        <v>129</v>
      </c>
      <c r="B131" s="34"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35" t="n"/>
      <c r="D131" s="34" t="inlineStr">
        <is>
          <t>Oleaginous Ointment base (White Petrolatum)</t>
        </is>
      </c>
      <c r="E131" s="34" t="inlineStr">
        <is>
          <t>Absorption Ointment base (Lanolin USP)</t>
        </is>
      </c>
      <c r="F131" s="34" t="inlineStr">
        <is>
          <t>Fatty Suppository base (Hard Fat / Witepsol)</t>
        </is>
      </c>
      <c r="G131" s="34" t="inlineStr">
        <is>
          <t>Simple Syrup USP (85% w/v Sucrose)</t>
        </is>
      </c>
      <c r="H131" s="34" t="inlineStr">
        <is>
          <t>Elixir with 10-20% Alcohol cosolvent</t>
        </is>
      </c>
      <c r="I131" s="35" t="n">
        <v>1</v>
      </c>
      <c r="J13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35" t="n"/>
      <c r="L131" s="34" t="inlineStr">
        <is>
          <t>Solutions, Syrups &amp; Elixirs</t>
        </is>
      </c>
      <c r="M131" s="35" t="inlineStr">
        <is>
          <t>Product</t>
        </is>
      </c>
      <c r="N131" s="34" t="inlineStr">
        <is>
          <t>ข้อ ๑ (PLE_CC1_Key_Rx20_UBU.md)</t>
        </is>
      </c>
      <c r="O131" s="35" t="inlineStr">
        <is>
          <t>Mock</t>
        </is>
      </c>
      <c r="P131" s="35" t="inlineStr">
        <is>
          <t>Mock Rx20 UBU</t>
        </is>
      </c>
    </row>
    <row r="132" ht="13.2" customHeight="1" s="49">
      <c r="A132" s="35" t="n">
        <v>130</v>
      </c>
      <c r="B132" s="34" t="inlineStr">
        <is>
          <t>ผลิตภัณฑ์ยาน้ำข้างต้นไม่สามารถขายได้ในสถานที่ใด</t>
        </is>
      </c>
      <c r="C132" s="35" t="n"/>
      <c r="D132" s="34" t="inlineStr">
        <is>
          <t>ร้านขายสมุนไพร</t>
        </is>
      </c>
      <c r="E132" s="34" t="inlineStr">
        <is>
          <t>ร้านขายยาแผนปัจจุบัน</t>
        </is>
      </c>
      <c r="F132" s="34" t="inlineStr">
        <is>
          <t>ร้านขายยาส่งแผนปัจจุบัน</t>
        </is>
      </c>
      <c r="G132" s="34" t="inlineStr">
        <is>
          <t>ร้าน ขย.2</t>
        </is>
      </c>
      <c r="H132" s="34" t="inlineStr">
        <is>
          <t>ร้านขายยาแผนโบราณ</t>
        </is>
      </c>
      <c r="I132" s="35" t="n">
        <v>1</v>
      </c>
      <c r="J132" s="34"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35" t="n"/>
      <c r="L132" s="34" t="inlineStr">
        <is>
          <t>Solutions, Syrups &amp; Elixirs</t>
        </is>
      </c>
      <c r="M132" s="35" t="inlineStr">
        <is>
          <t>Product</t>
        </is>
      </c>
      <c r="N132" s="34" t="inlineStr">
        <is>
          <t>ข้อ 115 (PLE_CC1_Key_Rx20_UBU.md)</t>
        </is>
      </c>
      <c r="O132" s="35" t="inlineStr">
        <is>
          <t>Mock</t>
        </is>
      </c>
      <c r="P132" s="35" t="inlineStr">
        <is>
          <t>Mock Rx20 UBU</t>
        </is>
      </c>
    </row>
    <row r="133" ht="13.2" customHeight="1" s="49">
      <c r="A133" s="35" t="n">
        <v>131</v>
      </c>
      <c r="B133" s="34" t="inlineStr">
        <is>
          <t>ปัจจัยใดไม่ส่งผลต่อชนิดของครีม</t>
        </is>
      </c>
      <c r="C133" s="35" t="n"/>
      <c r="D133" s="34" t="inlineStr">
        <is>
          <t>ลำดับการผสม</t>
        </is>
      </c>
      <c r="E133" s="34" t="inlineStr">
        <is>
          <t>ชนิดของสารก่ออิมัลชั่น</t>
        </is>
      </c>
      <c r="F133" s="34" t="inlineStr">
        <is>
          <t>ปริมาณรวมของสารก่ออิมัลชั่น</t>
        </is>
      </c>
      <c r="G133" s="34" t="inlineStr">
        <is>
          <t>สัดส่วนของสารก่ออิมัลชั่น</t>
        </is>
      </c>
      <c r="H133" s="34" t="inlineStr">
        <is>
          <t>สัดส่วนของน้ำมันต่อน้ำ</t>
        </is>
      </c>
      <c r="I133" s="35" t="n">
        <v>1</v>
      </c>
      <c r="J133" s="34"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35" t="n"/>
      <c r="L133" s="34" t="inlineStr">
        <is>
          <t>Creams &amp; Ointments</t>
        </is>
      </c>
      <c r="M133" s="35" t="inlineStr">
        <is>
          <t>Product</t>
        </is>
      </c>
      <c r="N133" s="34" t="inlineStr">
        <is>
          <t>ข้อ 8 (PLE_CC1_Key_Rx20_UBU.md)</t>
        </is>
      </c>
      <c r="O133" s="35" t="inlineStr">
        <is>
          <t>Mock</t>
        </is>
      </c>
      <c r="P133" s="35" t="inlineStr">
        <is>
          <t>Mock Rx20 UBU</t>
        </is>
      </c>
    </row>
    <row r="134" ht="13.2" customHeight="1" s="49">
      <c r="A134" s="35" t="n">
        <v>132</v>
      </c>
      <c r="B134" s="34"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35" t="n"/>
      <c r="D134" s="34" t="inlineStr">
        <is>
          <t>10:1</t>
        </is>
      </c>
      <c r="E134" s="34" t="inlineStr">
        <is>
          <t>1:1</t>
        </is>
      </c>
      <c r="F134" s="36" t="n">
        <v>0.04861111111111111</v>
      </c>
      <c r="G134" s="36" t="n">
        <v>0.0625</v>
      </c>
      <c r="H134" s="36" t="n">
        <v>0.1111111111111111</v>
      </c>
      <c r="I134" s="35" t="n">
        <v>1</v>
      </c>
      <c r="J134" s="34"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35" t="n"/>
      <c r="L134" s="34" t="inlineStr">
        <is>
          <t>Solutions, Syrups &amp; Elixirs</t>
        </is>
      </c>
      <c r="M134" s="35" t="inlineStr">
        <is>
          <t>Product</t>
        </is>
      </c>
      <c r="N134" s="34" t="inlineStr">
        <is>
          <t>ข้อ 107 (PLE_CC1_Key_Rx20_UBU.md)</t>
        </is>
      </c>
      <c r="O134" s="35" t="inlineStr">
        <is>
          <t>Mock</t>
        </is>
      </c>
      <c r="P134" s="35" t="inlineStr">
        <is>
          <t>Mock Rx20 UBU</t>
        </is>
      </c>
    </row>
    <row r="135" ht="409.6" customHeight="1" s="49">
      <c r="A135" s="35" t="n">
        <v>133</v>
      </c>
      <c r="B135" s="34" t="inlineStr">
        <is>
          <t>ในการเตรียม Aspirin Suspension หากต้องการเติมสารบัฟเฟอร์ ปรับ pH ให้มี pH เท่ากับ 6.8 ภก.ควรจะใช้บัฟเฟอร์ใด</t>
        </is>
      </c>
      <c r="C135" s="35" t="n"/>
      <c r="D135" s="34" t="inlineStr">
        <is>
          <t>NaH2PO4 (pKa 7.21)/ Na2HPO4</t>
        </is>
      </c>
      <c r="E135" s="34" t="inlineStr">
        <is>
          <t>Na2HPO4 / Na3PO4</t>
        </is>
      </c>
      <c r="F135" s="34" t="inlineStr">
        <is>
          <t>Acetic acid (pKa 4.76)/ Sodium acetate</t>
        </is>
      </c>
      <c r="G135" s="34" t="inlineStr">
        <is>
          <t>Boric acid (pKa 8.24)/Sodium borate</t>
        </is>
      </c>
      <c r="H135" s="34" t="inlineStr">
        <is>
          <t>HCl/NaOH</t>
        </is>
      </c>
      <c r="I135" s="35" t="n">
        <v>1</v>
      </c>
      <c r="J135" s="34"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35" t="n"/>
      <c r="L135" s="34" t="inlineStr">
        <is>
          <t>Tablet Manufacturing</t>
        </is>
      </c>
      <c r="M135" s="35" t="inlineStr">
        <is>
          <t>Product</t>
        </is>
      </c>
      <c r="N135" s="34" t="inlineStr">
        <is>
          <t>ข้อ 7 Pharma Plus เล่มม่วง (เฉลยข้อ ก)</t>
        </is>
      </c>
      <c r="O135" s="35" t="inlineStr">
        <is>
          <t>Mock</t>
        </is>
      </c>
      <c r="P135" s="35" t="inlineStr">
        <is>
          <t>Pharma Plus เล่มม่วง</t>
        </is>
      </c>
    </row>
    <row r="136" ht="409.6" customHeight="1" s="49">
      <c r="A136" s="35" t="n">
        <v>134</v>
      </c>
      <c r="B136" s="34" t="inlineStr">
        <is>
          <t>ในการเตรียม aspirin suspension หากต้องการให้ยาตกตะกอนไม่เร็วเกินไป สารปรุงแต่งที่ต้องเติมคือ</t>
        </is>
      </c>
      <c r="C136" s="35" t="n"/>
      <c r="D136" s="34" t="inlineStr">
        <is>
          <t>Glycerin</t>
        </is>
      </c>
      <c r="E136" s="34" t="inlineStr">
        <is>
          <t>Tween 80</t>
        </is>
      </c>
      <c r="F136" s="34" t="inlineStr">
        <is>
          <t>Methylcellulose</t>
        </is>
      </c>
      <c r="G136" s="34" t="inlineStr">
        <is>
          <t>Aluminium chloride</t>
        </is>
      </c>
      <c r="H136" s="34" t="inlineStr">
        <is>
          <t>Sodium citrate</t>
        </is>
      </c>
      <c r="I136" s="35" t="n">
        <v>3</v>
      </c>
      <c r="J136" s="34"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35" t="n"/>
      <c r="L136" s="34" t="inlineStr">
        <is>
          <t>Tablet Manufacturing</t>
        </is>
      </c>
      <c r="M136" s="35" t="inlineStr">
        <is>
          <t>Product</t>
        </is>
      </c>
      <c r="N136" s="34" t="inlineStr">
        <is>
          <t>ข้อ 8 Pharma Plus เล่มม่วง (เฉลยข้อ ค)</t>
        </is>
      </c>
      <c r="O136" s="35" t="inlineStr">
        <is>
          <t>Mock</t>
        </is>
      </c>
      <c r="P136" s="35" t="inlineStr">
        <is>
          <t>Pharma Plus เล่มม่วง</t>
        </is>
      </c>
    </row>
    <row r="137" ht="409.6" customHeight="1" s="49">
      <c r="A137" s="35" t="n">
        <v>135</v>
      </c>
      <c r="B137" s="34"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35" t="n"/>
      <c r="D137" s="34" t="inlineStr">
        <is>
          <t>Flocculation</t>
        </is>
      </c>
      <c r="E137" s="34" t="inlineStr">
        <is>
          <t>Lamination</t>
        </is>
      </c>
      <c r="F137" s="34" t="inlineStr">
        <is>
          <t>Creaming</t>
        </is>
      </c>
      <c r="G137" s="34" t="inlineStr">
        <is>
          <t>Coalescence</t>
        </is>
      </c>
      <c r="H137" s="34" t="inlineStr">
        <is>
          <t>Caking</t>
        </is>
      </c>
      <c r="I137" s="35" t="n">
        <v>5</v>
      </c>
      <c r="J137" s="34"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35" t="n"/>
      <c r="L137" s="34" t="inlineStr">
        <is>
          <t>Tablet Manufacturing</t>
        </is>
      </c>
      <c r="M137" s="35" t="inlineStr">
        <is>
          <t>Product</t>
        </is>
      </c>
      <c r="N137" s="34" t="inlineStr">
        <is>
          <t>ข้อ 9 Pharma Plus เล่มม่วง (เฉลยข้อ จ)</t>
        </is>
      </c>
      <c r="O137" s="35" t="inlineStr">
        <is>
          <t>Mock</t>
        </is>
      </c>
      <c r="P137" s="35" t="inlineStr">
        <is>
          <t>Pharma Plus เล่มม่วง</t>
        </is>
      </c>
    </row>
    <row r="138" ht="409.6" customHeight="1" s="49">
      <c r="A138" s="35" t="n">
        <v>136</v>
      </c>
      <c r="B138" s="34" t="inlineStr">
        <is>
          <t>สูตรตำรับย้ำน้ำ Ferrous sulfate
- Ferrous sulfate 12.5 g
- Citric acid 0.2 g
- Paraben conc. 1 ml
- Syrup add qs 100 ml
ข้อใดถูก</t>
        </is>
      </c>
      <c r="C138" s="35" t="n"/>
      <c r="D138" s="34" t="inlineStr">
        <is>
          <t>มีปัญหาการละลาย</t>
        </is>
      </c>
      <c r="E138" s="34" t="inlineStr">
        <is>
          <t>ต้องเก็บในตู้เย็น</t>
        </is>
      </c>
      <c r="F138" s="34" t="inlineStr">
        <is>
          <t>เก็บในขวดใส ปิดสนิท</t>
        </is>
      </c>
      <c r="G138" s="34" t="inlineStr">
        <is>
          <t>ไม่มีสารแต่งรส</t>
        </is>
      </c>
      <c r="H138" s="34" t="inlineStr">
        <is>
          <t>ไม่มีสารเพิ่มความคงตัว</t>
        </is>
      </c>
      <c r="I138" s="35" t="n">
        <v>1</v>
      </c>
      <c r="J138" s="34"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35" t="n"/>
      <c r="L138" s="34" t="inlineStr">
        <is>
          <t>Tablet Manufacturing</t>
        </is>
      </c>
      <c r="M138" s="35" t="inlineStr">
        <is>
          <t>Product</t>
        </is>
      </c>
      <c r="N138" s="34" t="inlineStr">
        <is>
          <t>ข้อ 10 Pharma Plus เล่มม่วง (เฉลยข้อ ก)</t>
        </is>
      </c>
      <c r="O138" s="35" t="inlineStr">
        <is>
          <t>Mock</t>
        </is>
      </c>
      <c r="P138" s="35" t="inlineStr">
        <is>
          <t>Pharma Plus เล่มม่วง</t>
        </is>
      </c>
    </row>
    <row r="139" ht="409.6" customHeight="1" s="49">
      <c r="A139" s="35" t="n">
        <v>137</v>
      </c>
      <c r="B139" s="34"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35" t="n"/>
      <c r="D139" s="34" t="inlineStr">
        <is>
          <t>0.625 mg</t>
        </is>
      </c>
      <c r="E139" s="34" t="inlineStr">
        <is>
          <t>2.625 mg</t>
        </is>
      </c>
      <c r="F139" s="34" t="inlineStr">
        <is>
          <t>62.5 mg</t>
        </is>
      </c>
      <c r="G139" s="34" t="inlineStr">
        <is>
          <t>375 mg</t>
        </is>
      </c>
      <c r="H139" s="34" t="inlineStr">
        <is>
          <t>125 mg</t>
        </is>
      </c>
      <c r="I139" s="35" t="n">
        <v>5</v>
      </c>
      <c r="J139" s="34"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35" t="n"/>
      <c r="L139" s="34" t="inlineStr">
        <is>
          <t>Tablet Manufacturing</t>
        </is>
      </c>
      <c r="M139" s="35" t="inlineStr">
        <is>
          <t>Product</t>
        </is>
      </c>
      <c r="N139" s="34" t="inlineStr">
        <is>
          <t>ข้อ 11 Pharma Plus เล่มม่วง (เฉลยข้อ จ)</t>
        </is>
      </c>
      <c r="O139" s="35" t="inlineStr">
        <is>
          <t>Mock</t>
        </is>
      </c>
      <c r="P139" s="35" t="inlineStr">
        <is>
          <t>Pharma Plus เล่มม่วง</t>
        </is>
      </c>
    </row>
    <row r="140" ht="409.6" customHeight="1" s="49">
      <c r="A140" s="35" t="n">
        <v>138</v>
      </c>
      <c r="B140" s="34"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35" t="n"/>
      <c r="D140" s="34" t="inlineStr">
        <is>
          <t>Stearic acid</t>
        </is>
      </c>
      <c r="E140" s="34" t="inlineStr">
        <is>
          <t>Lanolin</t>
        </is>
      </c>
      <c r="F140" s="34" t="inlineStr">
        <is>
          <t>Cetyl alcohol</t>
        </is>
      </c>
      <c r="G140" s="34" t="inlineStr">
        <is>
          <t>Potassium hydroxide</t>
        </is>
      </c>
      <c r="H140" s="34" t="inlineStr">
        <is>
          <t>Potassium stearate</t>
        </is>
      </c>
      <c r="I140" s="35" t="n">
        <v>5</v>
      </c>
      <c r="J140" s="34"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35" t="n"/>
      <c r="L140" s="34" t="inlineStr">
        <is>
          <t>Tablet Manufacturing</t>
        </is>
      </c>
      <c r="M140" s="35" t="inlineStr">
        <is>
          <t>Product</t>
        </is>
      </c>
      <c r="N140" s="34" t="inlineStr">
        <is>
          <t>ข้อ 22 Pharma Plus เล่มม่วง (เฉลยข้อ จ)</t>
        </is>
      </c>
      <c r="O140" s="35" t="inlineStr">
        <is>
          <t>Mock</t>
        </is>
      </c>
      <c r="P140" s="35" t="inlineStr">
        <is>
          <t>Pharma Plus เล่มม่วง</t>
        </is>
      </c>
    </row>
    <row r="141" ht="409.6" customHeight="1" s="49">
      <c r="A141" s="35" t="n">
        <v>139</v>
      </c>
      <c r="B141" s="34" t="inlineStr">
        <is>
          <t>ค่า required HLB ในการเกิดเป็น o/w emulsion ของวัตภาคน้ำมัน stearic acid และ liquid paraffin ในตำรับข้อ 71 มีค่าเท่ากับ</t>
        </is>
      </c>
      <c r="C141" s="35" t="n"/>
      <c r="D141" s="34" t="n">
        <v>9.5</v>
      </c>
      <c r="E141" s="34" t="n">
        <v>10.75</v>
      </c>
      <c r="F141" s="34" t="n">
        <v>11.04</v>
      </c>
      <c r="G141" s="34" t="n">
        <v>12.13</v>
      </c>
      <c r="H141" s="34" t="n">
        <v>14</v>
      </c>
      <c r="I141" s="35" t="n">
        <v>1</v>
      </c>
      <c r="J141" s="34"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35" t="n"/>
      <c r="L141" s="34" t="inlineStr">
        <is>
          <t>Tablet Manufacturing</t>
        </is>
      </c>
      <c r="M141" s="35" t="inlineStr">
        <is>
          <t>Product</t>
        </is>
      </c>
      <c r="N141" s="34" t="inlineStr">
        <is>
          <t>ข้อ 73 Pharma Plus เล่มม่วง (เฉลยข้อ )</t>
        </is>
      </c>
      <c r="O141" s="35" t="inlineStr">
        <is>
          <t>Mock</t>
        </is>
      </c>
      <c r="P141" s="35" t="inlineStr">
        <is>
          <t>Pharma Plus เล่มม่วง</t>
        </is>
      </c>
    </row>
    <row r="142" ht="409.6" customHeight="1" s="49">
      <c r="A142" s="35" t="n">
        <v>140</v>
      </c>
      <c r="B142" s="34"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35" t="n"/>
      <c r="D142" s="34" t="inlineStr">
        <is>
          <t>Very soluble</t>
        </is>
      </c>
      <c r="E142" s="34" t="inlineStr">
        <is>
          <t>Sparingly soluble</t>
        </is>
      </c>
      <c r="F142" s="34" t="inlineStr">
        <is>
          <t>Soluble</t>
        </is>
      </c>
      <c r="G142" s="34" t="inlineStr">
        <is>
          <t>Freely soluble</t>
        </is>
      </c>
      <c r="H142" s="34" t="inlineStr">
        <is>
          <t>Insoluble</t>
        </is>
      </c>
      <c r="I142" s="35" t="n">
        <v>3</v>
      </c>
      <c r="J142" s="34"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35" t="n"/>
      <c r="L142" s="34" t="inlineStr">
        <is>
          <t>Tablet Manufacturing</t>
        </is>
      </c>
      <c r="M142" s="35" t="inlineStr">
        <is>
          <t>Product</t>
        </is>
      </c>
      <c r="N142" s="34" t="inlineStr">
        <is>
          <t>ข้อ 98 Pharma Plus เล่มม่วง (เฉลยข้อ ค)</t>
        </is>
      </c>
      <c r="O142" s="35" t="inlineStr">
        <is>
          <t>Mock</t>
        </is>
      </c>
      <c r="P142" s="35" t="inlineStr">
        <is>
          <t>Pharma Plus เล่มม่วง</t>
        </is>
      </c>
    </row>
    <row r="143" ht="409.6" customHeight="1" s="49">
      <c r="A143" s="35" t="n">
        <v>141</v>
      </c>
      <c r="B143" s="34"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35" t="n"/>
      <c r="D143" s="34" t="inlineStr">
        <is>
          <t>Preservatives</t>
        </is>
      </c>
      <c r="E143" s="34" t="inlineStr">
        <is>
          <t>Suspending agent</t>
        </is>
      </c>
      <c r="F143" s="34" t="inlineStr">
        <is>
          <t>Sweetening agent</t>
        </is>
      </c>
      <c r="G143" s="34" t="inlineStr">
        <is>
          <t>Coloring agent</t>
        </is>
      </c>
      <c r="H143" s="34" t="inlineStr">
        <is>
          <t>Active ingredient</t>
        </is>
      </c>
      <c r="I143" s="35" t="n">
        <v>2</v>
      </c>
      <c r="J143" s="34"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35" t="n"/>
      <c r="L143" s="34" t="inlineStr">
        <is>
          <t>Tablet Manufacturing</t>
        </is>
      </c>
      <c r="M143" s="35" t="inlineStr">
        <is>
          <t>Product</t>
        </is>
      </c>
      <c r="N143" s="34" t="inlineStr">
        <is>
          <t>ข้อ 106 Pharma Plus เล่มม่วง (เฉลยข้อ ข)</t>
        </is>
      </c>
      <c r="O143" s="35" t="inlineStr">
        <is>
          <t>Mock</t>
        </is>
      </c>
      <c r="P143" s="35" t="inlineStr">
        <is>
          <t>Pharma Plus เล่มม่วง</t>
        </is>
      </c>
    </row>
    <row r="144" ht="409.6" customHeight="1" s="49">
      <c r="A144" s="35" t="n">
        <v>142</v>
      </c>
      <c r="B144" s="34" t="inlineStr">
        <is>
          <t>เมื่อนำครีมมาเตรียมในรูปแบบครีมทาผิวลดไขมันและประเมินความคงตัว ข้อใดเป็นวิธีที่ไม่เหมาะสมมากที่สุด</t>
        </is>
      </c>
      <c r="C144" s="35" t="n"/>
      <c r="D144" s="34" t="inlineStr">
        <is>
          <t>นำไปปั่นเหวี่ยงที่ความเร็วรอบ 3,750 รอบ/นาที เป็นเวลา 5 ชั่วโมง</t>
        </is>
      </c>
      <c r="E144" s="34" t="inlineStr">
        <is>
          <t>นำไปเก็บไว้ที่อุณหภูมิ 180 C เป็นเวลา 12 ชั่วโมง</t>
        </is>
      </c>
      <c r="F144" s="34" t="inlineStr">
        <is>
          <t>นำไปเก็บไว้ที่อุณหภูมิ -5 C สลับกับ 40 C ทุก ๆ 24 ชั่วโมง เป็นจำนวน 24 รอบ</t>
        </is>
      </c>
      <c r="G144" s="34" t="inlineStr">
        <is>
          <t>นำไปเก็บไว้ที่อุณหภูมิ 4 C, 25 C และ 45 Cเป็นเวลา 6 เดือน</t>
        </is>
      </c>
      <c r="H144" s="34" t="inlineStr">
        <is>
          <t>นำไปเก็บไว้ที่อุณหภูมิ 25 C เป็นเวลา 2 ปี</t>
        </is>
      </c>
      <c r="I144" s="35" t="n">
        <v>2</v>
      </c>
      <c r="J144" s="34"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35" t="n"/>
      <c r="L144" s="34" t="inlineStr">
        <is>
          <t>Tablet Manufacturing</t>
        </is>
      </c>
      <c r="M144" s="35" t="inlineStr">
        <is>
          <t>Product</t>
        </is>
      </c>
      <c r="N144" s="34" t="inlineStr">
        <is>
          <t>ข้อ 124 Pharma Plus เล่มม่วง (เฉลยข้อ ข)</t>
        </is>
      </c>
      <c r="O144" s="35" t="inlineStr">
        <is>
          <t>Mock</t>
        </is>
      </c>
      <c r="P144" s="35" t="inlineStr">
        <is>
          <t>Pharma Plus เล่มม่วง</t>
        </is>
      </c>
    </row>
    <row r="145" ht="409.6" customHeight="1" s="49">
      <c r="A145" s="35" t="n">
        <v>143</v>
      </c>
      <c r="B145" s="34" t="inlineStr">
        <is>
          <t>สารทำ emulsion ที่ดีของยาครีม isotretinoin ควรมีคุณสมบัติ</t>
        </is>
      </c>
      <c r="C145" s="35" t="n"/>
      <c r="D145" s="34" t="inlineStr">
        <is>
          <t>ลดแรงตึงผิว</t>
        </is>
      </c>
      <c r="E145" s="34" t="inlineStr">
        <is>
          <t>เพิ่มความหนืดให้กับครีม</t>
        </is>
      </c>
      <c r="F145" s="34" t="inlineStr">
        <is>
          <t>ให้ศักย์ไฟฟ้าที่เหมาะสมเพื่อให้เกิดแรงผลักของหยด</t>
        </is>
      </c>
      <c r="G145" s="34" t="inlineStr">
        <is>
          <t>มีประสิทธิภาพความเข้มข้นต่ำ</t>
        </is>
      </c>
      <c r="H145" s="34" t="inlineStr">
        <is>
          <t>ถูกทุกข้อ</t>
        </is>
      </c>
      <c r="I145" s="35" t="n">
        <v>5</v>
      </c>
      <c r="J145" s="34"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35" t="n"/>
      <c r="L145" s="34" t="inlineStr">
        <is>
          <t>Tablet Manufacturing</t>
        </is>
      </c>
      <c r="M145" s="35" t="inlineStr">
        <is>
          <t>Product</t>
        </is>
      </c>
      <c r="N145" s="34" t="inlineStr">
        <is>
          <t>ข้อ 154 Pharma Plus เล่มม่วง (เฉลยข้อ จ)</t>
        </is>
      </c>
      <c r="O145" s="35" t="inlineStr">
        <is>
          <t>Mock</t>
        </is>
      </c>
      <c r="P145" s="35" t="inlineStr">
        <is>
          <t>Pharma Plus เล่มม่วง</t>
        </is>
      </c>
    </row>
    <row r="146" ht="409.6" customHeight="1" s="49">
      <c r="A146" s="35" t="n">
        <v>144</v>
      </c>
      <c r="B146" s="34"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35" t="n"/>
      <c r="D146" s="34" t="inlineStr">
        <is>
          <t>Mineral oil</t>
        </is>
      </c>
      <c r="E146" s="34" t="inlineStr">
        <is>
          <t>Carbopol</t>
        </is>
      </c>
      <c r="F146" s="34" t="inlineStr">
        <is>
          <t>White beeswax</t>
        </is>
      </c>
      <c r="G146" s="34" t="inlineStr">
        <is>
          <t>PEG 4000</t>
        </is>
      </c>
      <c r="H146" s="34" t="inlineStr">
        <is>
          <t>Glycerin</t>
        </is>
      </c>
      <c r="I146" s="35" t="n">
        <v>3</v>
      </c>
      <c r="J146" s="34"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35" t="n"/>
      <c r="L146" s="34" t="inlineStr">
        <is>
          <t>Tablet Manufacturing</t>
        </is>
      </c>
      <c r="M146" s="35" t="inlineStr">
        <is>
          <t>Product</t>
        </is>
      </c>
      <c r="N146" s="34" t="inlineStr">
        <is>
          <t>ข้อ 156 Pharma Plus เล่มม่วง (เฉลยข้อ ค)</t>
        </is>
      </c>
      <c r="O146" s="35" t="inlineStr">
        <is>
          <t>Mock</t>
        </is>
      </c>
      <c r="P146" s="35" t="inlineStr">
        <is>
          <t>Pharma Plus เล่มม่วง</t>
        </is>
      </c>
    </row>
    <row r="147" ht="409.6" customHeight="1" s="49">
      <c r="A147" s="35" t="n">
        <v>145</v>
      </c>
      <c r="B147" s="34" t="inlineStr">
        <is>
          <t>ตำรับ aspirin suspension ที่เตรียมแล้วพบว่า เมื่อตั้งทิ้งไว้เป็นก้อนแข็ง เรียกปรากฏการณ์นี้ว่า</t>
        </is>
      </c>
      <c r="C147" s="35" t="n"/>
      <c r="D147" s="34" t="inlineStr">
        <is>
          <t>Flocculation</t>
        </is>
      </c>
      <c r="E147" s="34" t="inlineStr">
        <is>
          <t>Lamination</t>
        </is>
      </c>
      <c r="F147" s="34" t="inlineStr">
        <is>
          <t>Creaming</t>
        </is>
      </c>
      <c r="G147" s="34" t="inlineStr">
        <is>
          <t>Coalescence</t>
        </is>
      </c>
      <c r="H147" s="34" t="inlineStr">
        <is>
          <t>Caking</t>
        </is>
      </c>
      <c r="I147" s="35" t="n">
        <v>5</v>
      </c>
      <c r="J147" s="34"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35" t="n"/>
      <c r="L147" s="34" t="inlineStr">
        <is>
          <t>Tablet Manufacturing</t>
        </is>
      </c>
      <c r="M147" s="35" t="inlineStr">
        <is>
          <t>Product</t>
        </is>
      </c>
      <c r="N147" s="34" t="inlineStr">
        <is>
          <t>ข้อ 168 Pharma Plus เล่มม่วง (เฉลยข้อ จ)</t>
        </is>
      </c>
      <c r="O147" s="35" t="inlineStr">
        <is>
          <t>Mock</t>
        </is>
      </c>
      <c r="P147" s="35" t="inlineStr">
        <is>
          <t>Pharma Plus เล่มม่วง</t>
        </is>
      </c>
    </row>
    <row r="148" ht="409.6" customHeight="1" s="49">
      <c r="A148" s="35" t="n">
        <v>146</v>
      </c>
      <c r="B148" s="34"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35" t="n"/>
      <c r="D148" s="34" t="inlineStr">
        <is>
          <t>Film Coating with Hydroxypropyl methylcellulose (HPMC)</t>
        </is>
      </c>
      <c r="E148" s="34" t="inlineStr">
        <is>
          <t>Enteric Coating with Cellulose acetate phthalate (CAP)</t>
        </is>
      </c>
      <c r="F148" s="34" t="inlineStr">
        <is>
          <t>Hard Gelatin Capsule filling</t>
        </is>
      </c>
      <c r="G148" s="34" t="inlineStr">
        <is>
          <t>Soft Gelatin Capsule encapsulation</t>
        </is>
      </c>
      <c r="H148" s="34" t="inlineStr">
        <is>
          <t>Microcrystalline cellulose</t>
        </is>
      </c>
      <c r="I148" s="35" t="n">
        <v>1</v>
      </c>
      <c r="J148" s="34"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35" t="n"/>
      <c r="L148" s="34" t="inlineStr">
        <is>
          <t>Tablet Manufacturing</t>
        </is>
      </c>
      <c r="M148" s="35" t="inlineStr">
        <is>
          <t>Product</t>
        </is>
      </c>
      <c r="N148" s="34" t="inlineStr">
        <is>
          <t>ข้อ 95 (PLE_CC1_2561_Key.md)</t>
        </is>
      </c>
      <c r="O148" s="35" t="inlineStr">
        <is>
          <t>ข้อสอบจริง</t>
        </is>
      </c>
      <c r="P148" s="35" t="inlineStr">
        <is>
          <t>ปี 2561</t>
        </is>
      </c>
    </row>
    <row r="149" ht="409.6" customHeight="1" s="49">
      <c r="A149" s="35" t="n">
        <v>147</v>
      </c>
      <c r="B149" s="34"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35" t="n"/>
      <c r="D149" s="34" t="inlineStr">
        <is>
          <t>Direct Compression tableting method</t>
        </is>
      </c>
      <c r="E149" s="34" t="inlineStr">
        <is>
          <t>Wet Granulation tableting method</t>
        </is>
      </c>
      <c r="F149" s="34" t="inlineStr">
        <is>
          <t>Dry Granulation (Roller Compaction)</t>
        </is>
      </c>
      <c r="G149" s="34" t="inlineStr">
        <is>
          <t>Fluidized Bed Granulation</t>
        </is>
      </c>
      <c r="H149" s="34" t="inlineStr">
        <is>
          <t>Film Coating with Hydroxypropyl methylcellulose (HPMC)</t>
        </is>
      </c>
      <c r="I149" s="35" t="n">
        <v>2</v>
      </c>
      <c r="J149" s="34"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35" t="n"/>
      <c r="L149" s="34" t="inlineStr">
        <is>
          <t>Tablet Manufacturing</t>
        </is>
      </c>
      <c r="M149" s="35" t="inlineStr">
        <is>
          <t>Product</t>
        </is>
      </c>
      <c r="N149" s="34" t="inlineStr">
        <is>
          <t>ข้อ 5 (PLE_CC1_Key_Rx20_UBU.md)</t>
        </is>
      </c>
      <c r="O149" s="35" t="inlineStr">
        <is>
          <t>Mock</t>
        </is>
      </c>
      <c r="P149" s="35" t="inlineStr">
        <is>
          <t>Mock Rx20 UBU</t>
        </is>
      </c>
    </row>
    <row r="150" ht="409.6" customHeight="1" s="49">
      <c r="A150" s="35" t="n">
        <v>148</v>
      </c>
      <c r="B150" s="34"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35" t="n"/>
      <c r="D150" s="34" t="inlineStr">
        <is>
          <t>Magnesium stearate (Lubricant 1%)</t>
        </is>
      </c>
      <c r="E150" s="34" t="inlineStr">
        <is>
          <t>Sodium starch glycolate (Superdisintegrant)</t>
        </is>
      </c>
      <c r="F150" s="34" t="inlineStr">
        <is>
          <t>Direct Compression tableting method</t>
        </is>
      </c>
      <c r="G150" s="34" t="inlineStr">
        <is>
          <t>Wet Granulation tableting method</t>
        </is>
      </c>
      <c r="H150" s="34" t="inlineStr">
        <is>
          <t>Dry Granulation (Roller Compaction)</t>
        </is>
      </c>
      <c r="I150" s="35" t="n">
        <v>1</v>
      </c>
      <c r="J150" s="34"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35" t="n"/>
      <c r="L150" s="34" t="inlineStr">
        <is>
          <t>Powders &amp; Granules</t>
        </is>
      </c>
      <c r="M150" s="35" t="inlineStr">
        <is>
          <t>Product</t>
        </is>
      </c>
      <c r="N150" s="34" t="inlineStr">
        <is>
          <t>ข้อ 1 (PLE_CC1_Key_Rx20_UBU.md)</t>
        </is>
      </c>
      <c r="O150" s="35" t="inlineStr">
        <is>
          <t>Mock</t>
        </is>
      </c>
      <c r="P150" s="35" t="inlineStr">
        <is>
          <t>Mock Rx20 UBU</t>
        </is>
      </c>
    </row>
    <row r="151" ht="409.6" customHeight="1" s="49">
      <c r="A151" s="35" t="n">
        <v>149</v>
      </c>
      <c r="B151" s="34"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35" t="n"/>
      <c r="D151" s="34" t="inlineStr">
        <is>
          <t>Stearic acid ทำให้ตำรับมีความแข็ง</t>
        </is>
      </c>
      <c r="E151" s="34" t="inlineStr">
        <is>
          <t>Sodium carbonate ทำให้ตำรับมีความแข็ง</t>
        </is>
      </c>
      <c r="F151" s="34" t="inlineStr">
        <is>
          <t>Stearic acid สามารถละลายใน rectal fluid ทำให้ปลดปล่อยตัวยาสำคัญได้</t>
        </is>
      </c>
      <c r="G151" s="34" t="inlineStr">
        <is>
          <t>Sodium stearate เป็น Soap ทำให้ตำรับมีความคงตัว</t>
        </is>
      </c>
      <c r="H151" s="34" t="inlineStr">
        <is>
          <t>ตำรับนี้เหมือน Gelatinized glycerin</t>
        </is>
      </c>
      <c r="I151" s="35" t="n">
        <v>1</v>
      </c>
      <c r="J151" s="34"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35" t="n"/>
      <c r="L151" s="34" t="inlineStr">
        <is>
          <t>Liquid &amp; Semisolid Dosage Forms</t>
        </is>
      </c>
      <c r="M151" s="35" t="inlineStr">
        <is>
          <t>Product</t>
        </is>
      </c>
      <c r="N151" s="34" t="inlineStr">
        <is>
          <t>ข้อสอบจริง Product ปี 2567 ข้อ 13</t>
        </is>
      </c>
      <c r="O151" s="35" t="inlineStr">
        <is>
          <t>ข้อสอบจริง</t>
        </is>
      </c>
      <c r="P151" s="35" t="inlineStr">
        <is>
          <t>ปี 2567</t>
        </is>
      </c>
    </row>
    <row r="152" ht="409.6" customHeight="1" s="49">
      <c r="A152" s="35" t="n">
        <v>150</v>
      </c>
      <c r="B152" s="34"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35" t="n"/>
      <c r="D152" s="34" t="inlineStr">
        <is>
          <t>การเพิ่มขนาดอนุภาคเกิดจากการรวมตัวของอนุภาค (aggregation)</t>
        </is>
      </c>
      <c r="E152" s="34" t="inlineStr">
        <is>
          <t>Sodium metabisulfite ทำน้าที่เป็น binder</t>
        </is>
      </c>
      <c r="F152" s="34" t="n"/>
      <c r="G152" s="34" t="n"/>
      <c r="H152" s="34" t="n"/>
      <c r="I152" s="35" t="n">
        <v>1</v>
      </c>
      <c r="J152" s="34"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35" t="n"/>
      <c r="L152" s="34" t="inlineStr">
        <is>
          <t>Liquid &amp; Semisolid Dosage Forms</t>
        </is>
      </c>
      <c r="M152" s="35" t="inlineStr">
        <is>
          <t>Product</t>
        </is>
      </c>
      <c r="N152" s="34" t="inlineStr">
        <is>
          <t>ข้อสอบจริง Product ปี 2567 ข้อ 36</t>
        </is>
      </c>
      <c r="O152" s="35" t="inlineStr">
        <is>
          <t>ข้อสอบจริง</t>
        </is>
      </c>
      <c r="P152" s="35" t="inlineStr">
        <is>
          <t>ปี 2567</t>
        </is>
      </c>
    </row>
    <row r="153" ht="409.6" customHeight="1" s="49">
      <c r="A153" s="35" t="n">
        <v>151</v>
      </c>
      <c r="B153" s="34" t="inlineStr">
        <is>
          <t>(ปี 2566, Day 2 ข้อ 48\) (เรื่อง: Theobroma Oil) ⚠️ เกี่ยวกับ Theobroma Oil ข้อใดผิด</t>
        </is>
      </c>
      <c r="C153" s="35" t="n"/>
      <c r="D153" s="34" t="inlineStr">
        <is>
          <t>มีอีกชื่อว่า Cocoa butter</t>
        </is>
      </c>
      <c r="E153" s="34" t="n"/>
      <c r="F153" s="34" t="inlineStr">
        <is>
          <t>สามารถเตรียมได้ด้วยวิธี emulsion method</t>
        </is>
      </c>
      <c r="G153" s="34" t="n"/>
      <c r="H153" s="34" t="n"/>
      <c r="I153" s="35" t="n">
        <v>1</v>
      </c>
      <c r="J153" s="34"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35" t="n"/>
      <c r="L153" s="34" t="inlineStr">
        <is>
          <t>Liquid &amp; Semisolid Dosage Forms</t>
        </is>
      </c>
      <c r="M153" s="35" t="inlineStr">
        <is>
          <t>Product</t>
        </is>
      </c>
      <c r="N153" s="34" t="inlineStr">
        <is>
          <t>ข้อสอบจริง Product ปี 2566 ข้อ 18</t>
        </is>
      </c>
      <c r="O153" s="35" t="inlineStr">
        <is>
          <t>ข้อสอบจริง</t>
        </is>
      </c>
      <c r="P153" s="35" t="inlineStr">
        <is>
          <t>ปี 2566</t>
        </is>
      </c>
    </row>
    <row r="154" ht="409.6" customHeight="1" s="49">
      <c r="A154" s="35" t="n">
        <v>152</v>
      </c>
      <c r="B154" s="34" t="inlineStr">
        <is>
          <t>(ปี 2566, Day 2 ข้อ 64\) (เรื่อง: สารหล่อลื่นแม่พิมพ์ยาเหน็บ) สูตรตำรับยาเหน็บ ถามว่าใช้อะไรเป็นสารหล่อลื่นแม่พิมพ์</t>
        </is>
      </c>
      <c r="C154" s="35" t="n"/>
      <c r="D154" s="34" t="inlineStr">
        <is>
          <t>Propylene glycol</t>
        </is>
      </c>
      <c r="E154" s="34" t="inlineStr">
        <is>
          <t>Purified water</t>
        </is>
      </c>
      <c r="F154" s="34" t="inlineStr">
        <is>
          <t>Cocoa butter</t>
        </is>
      </c>
      <c r="G154" s="34" t="inlineStr">
        <is>
          <t>Mineral oil</t>
        </is>
      </c>
      <c r="H154" s="34" t="n"/>
      <c r="I154" s="35" t="n">
        <v>1</v>
      </c>
      <c r="J154" s="34"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35" t="n"/>
      <c r="L154" s="34" t="inlineStr">
        <is>
          <t>Liquid &amp; Semisolid Dosage Forms</t>
        </is>
      </c>
      <c r="M154" s="35" t="inlineStr">
        <is>
          <t>Product</t>
        </is>
      </c>
      <c r="N154" s="34" t="inlineStr">
        <is>
          <t>ข้อสอบจริง Product ปี 2566 ข้อ 24</t>
        </is>
      </c>
      <c r="O154" s="35" t="inlineStr">
        <is>
          <t>ข้อสอบจริง</t>
        </is>
      </c>
      <c r="P154" s="35" t="inlineStr">
        <is>
          <t>ปี 2566</t>
        </is>
      </c>
    </row>
    <row r="155" ht="409.6" customHeight="1" s="49">
      <c r="A155" s="35" t="n">
        <v>153</v>
      </c>
      <c r="B155" s="34" t="inlineStr">
        <is>
          <t>(ปี 2566, Day 2 ข้อ 79\) (เรื่อง: ครีมพื้น PEG 400/4000 \+ PG) ตำรับครีมมี PEG 400, PEG 4000, PG เป็นยาพื้นชนิดใด</t>
        </is>
      </c>
      <c r="C155" s="35" t="n"/>
      <c r="D155" s="34" t="inlineStr">
        <is>
          <t>Olegenous base</t>
        </is>
      </c>
      <c r="E155" s="34" t="inlineStr">
        <is>
          <t>O/W emulsion base</t>
        </is>
      </c>
      <c r="F155" s="34" t="inlineStr">
        <is>
          <t>Water soluble base</t>
        </is>
      </c>
      <c r="G155" s="34" t="inlineStr">
        <is>
          <t>Absorption base</t>
        </is>
      </c>
      <c r="H155" s="34" t="n"/>
      <c r="I155" s="35" t="n">
        <v>1</v>
      </c>
      <c r="J155" s="34"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35" t="n"/>
      <c r="L155" s="34" t="inlineStr">
        <is>
          <t>Liquid &amp; Semisolid Dosage Forms</t>
        </is>
      </c>
      <c r="M155" s="35" t="inlineStr">
        <is>
          <t>Product</t>
        </is>
      </c>
      <c r="N155" s="34" t="inlineStr">
        <is>
          <t>ข้อสอบจริง Product ปี 2566 ข้อ 29</t>
        </is>
      </c>
      <c r="O155" s="35" t="inlineStr">
        <is>
          <t>ข้อสอบจริง</t>
        </is>
      </c>
      <c r="P155" s="35" t="inlineStr">
        <is>
          <t>ปี 2566</t>
        </is>
      </c>
    </row>
    <row r="156" ht="409.6" customHeight="1" s="49">
      <c r="A156" s="35" t="n">
        <v>154</v>
      </c>
      <c r="B156" s="34"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35" t="n"/>
      <c r="D156" s="34" t="inlineStr">
        <is>
          <t>Coalescense</t>
        </is>
      </c>
      <c r="E156" s="34" t="inlineStr">
        <is>
          <t>Bleeding</t>
        </is>
      </c>
      <c r="F156" s="34" t="inlineStr">
        <is>
          <t>Breaking</t>
        </is>
      </c>
      <c r="G156" s="34" t="inlineStr">
        <is>
          <t>Caking</t>
        </is>
      </c>
      <c r="H156" s="34" t="n"/>
      <c r="I156" s="35" t="n">
        <v>2</v>
      </c>
      <c r="J156" s="34"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35" t="n"/>
      <c r="L156" s="34" t="inlineStr">
        <is>
          <t>Liquid &amp; Semisolid Dosage Forms</t>
        </is>
      </c>
      <c r="M156" s="35" t="inlineStr">
        <is>
          <t>Product</t>
        </is>
      </c>
      <c r="N156" s="34" t="inlineStr">
        <is>
          <t>ข้อสอบจริง Product ปี 2566 ข้อ 30</t>
        </is>
      </c>
      <c r="O156" s="35" t="inlineStr">
        <is>
          <t>ข้อสอบจริง</t>
        </is>
      </c>
      <c r="P156" s="35" t="inlineStr">
        <is>
          <t>ปี 2566</t>
        </is>
      </c>
    </row>
    <row r="157" ht="409.6" customHeight="1" s="49">
      <c r="A157" s="35" t="n">
        <v>155</v>
      </c>
      <c r="B157" s="34" t="inlineStr">
        <is>
          <t>(ปี 2566, Day 2 ข้อ 81\) (เรื่อง: ครีมที่มี SLS) ตำรับครีมมี SLS (Sodium Lauryl Sulfate) เป็นครีมประเภทไหน</t>
        </is>
      </c>
      <c r="C157" s="35" t="n"/>
      <c r="D157" s="34" t="inlineStr">
        <is>
          <t>Vanishing cream</t>
        </is>
      </c>
      <c r="E157" s="34" t="inlineStr">
        <is>
          <t>cold cream</t>
        </is>
      </c>
      <c r="F157" s="34" t="inlineStr">
        <is>
          <t>anionic cream</t>
        </is>
      </c>
      <c r="G157" s="34" t="inlineStr">
        <is>
          <t>cationic cream</t>
        </is>
      </c>
      <c r="H157" s="34" t="inlineStr">
        <is>
          <t>nonionic cream</t>
        </is>
      </c>
      <c r="I157" s="35" t="n">
        <v>1</v>
      </c>
      <c r="J157" s="34"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35" t="n"/>
      <c r="L157" s="34" t="inlineStr">
        <is>
          <t>Liquid &amp; Semisolid Dosage Forms</t>
        </is>
      </c>
      <c r="M157" s="35" t="inlineStr">
        <is>
          <t>Product</t>
        </is>
      </c>
      <c r="N157" s="34" t="inlineStr">
        <is>
          <t>ข้อสอบจริง Product ปี 2566 ข้อ 31</t>
        </is>
      </c>
      <c r="O157" s="35" t="inlineStr">
        <is>
          <t>ข้อสอบจริง</t>
        </is>
      </c>
      <c r="P157" s="35" t="inlineStr">
        <is>
          <t>ปี 2566</t>
        </is>
      </c>
    </row>
    <row r="158" ht="409.6" customHeight="1" s="49">
      <c r="A158" s="35" t="n">
        <v>156</v>
      </c>
      <c r="B158" s="34" t="inlineStr">
        <is>
          <t>ตํารับนี้เป็นยารูปแบบใด</t>
        </is>
      </c>
      <c r="C158" s="35" t="n"/>
      <c r="D158" s="34" t="inlineStr">
        <is>
          <t>Ointment</t>
        </is>
      </c>
      <c r="E158" s="34" t="inlineStr">
        <is>
          <t>Gel</t>
        </is>
      </c>
      <c r="F158" s="34" t="inlineStr">
        <is>
          <t>Emulsion</t>
        </is>
      </c>
      <c r="G158" s="34" t="inlineStr">
        <is>
          <t>Cream</t>
        </is>
      </c>
      <c r="H158" s="34" t="inlineStr">
        <is>
          <t>[NEED_REVIEW]</t>
        </is>
      </c>
      <c r="I158" s="35" t="n">
        <v>1</v>
      </c>
      <c r="J158" s="34"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35" t="n"/>
      <c r="L158" s="34" t="inlineStr">
        <is>
          <t>Liquid &amp; Semisolid Dosage Forms</t>
        </is>
      </c>
      <c r="M158" s="35" t="inlineStr">
        <is>
          <t>Product</t>
        </is>
      </c>
      <c r="N158" s="34" t="inlineStr">
        <is>
          <t>ข้อสอบจริง Product ปี 2565 ข้อ 1</t>
        </is>
      </c>
      <c r="O158" s="35" t="inlineStr">
        <is>
          <t>ข้อสอบจริง</t>
        </is>
      </c>
      <c r="P158" s="35" t="inlineStr">
        <is>
          <t>ปี 2565</t>
        </is>
      </c>
    </row>
    <row r="159" ht="409.6" customHeight="1" s="49">
      <c r="A159" s="35" t="n">
        <v>157</v>
      </c>
      <c r="B159" s="34" t="inlineStr">
        <is>
          <t>triethanolamine ทําหน้าที่อะไรในตํารับ</t>
        </is>
      </c>
      <c r="C159" s="35" t="n"/>
      <c r="D159" s="34" t="inlineStr">
        <is>
          <t>neutralize carbopol</t>
        </is>
      </c>
      <c r="E159" s="34" t="inlineStr">
        <is>
          <t>protect? Capsaicinoid</t>
        </is>
      </c>
      <c r="F159" s="34" t="inlineStr">
        <is>
          <t>preservative</t>
        </is>
      </c>
      <c r="G159" s="34" t="inlineStr">
        <is>
          <t>[NEED_REVIEW]</t>
        </is>
      </c>
      <c r="H159" s="34" t="inlineStr">
        <is>
          <t>[NEED_REVIEW]</t>
        </is>
      </c>
      <c r="I159" s="35" t="n">
        <v>1</v>
      </c>
      <c r="J159" s="34"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35" t="n"/>
      <c r="L159" s="34" t="inlineStr">
        <is>
          <t>Liquid &amp; Semisolid Dosage Forms</t>
        </is>
      </c>
      <c r="M159" s="35" t="inlineStr">
        <is>
          <t>Product</t>
        </is>
      </c>
      <c r="N159" s="34" t="inlineStr">
        <is>
          <t>ข้อสอบจริง Product ปี 2565 ข้อ 2</t>
        </is>
      </c>
      <c r="O159" s="35" t="inlineStr">
        <is>
          <t>ข้อสอบจริง</t>
        </is>
      </c>
      <c r="P159" s="35" t="inlineStr">
        <is>
          <t>ปี 2565</t>
        </is>
      </c>
    </row>
    <row r="160" ht="409.6" customHeight="1" s="49">
      <c r="A160" s="35" t="n">
        <v>158</v>
      </c>
      <c r="B160" s="34" t="inlineStr">
        <is>
          <t>ให้ส่วนประกอบ mometasone nasal spray 0.5% ถามว่า Citric acid กับ sodium citrate ทำหน้าที่อะไรในตำรับ</t>
        </is>
      </c>
      <c r="C160" s="35" t="n"/>
      <c r="D160" s="34" t="inlineStr">
        <is>
          <t>Preservative</t>
        </is>
      </c>
      <c r="E160" s="34" t="inlineStr">
        <is>
          <t>Buffer</t>
        </is>
      </c>
      <c r="F160" s="34" t="inlineStr">
        <is>
          <t>antioxidant</t>
        </is>
      </c>
      <c r="G160" s="34" t="inlineStr">
        <is>
          <t>Solubilizer</t>
        </is>
      </c>
      <c r="H160" s="34" t="inlineStr">
        <is>
          <t>[NEED_REVIEW]</t>
        </is>
      </c>
      <c r="I160" s="35" t="n">
        <v>1</v>
      </c>
      <c r="J160" s="34"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35" t="n"/>
      <c r="L160" s="34" t="inlineStr">
        <is>
          <t>Liquid &amp; Semisolid Dosage Forms</t>
        </is>
      </c>
      <c r="M160" s="35" t="inlineStr">
        <is>
          <t>Product</t>
        </is>
      </c>
      <c r="N160" s="34" t="inlineStr">
        <is>
          <t>ข้อสอบจริง Product ปี 2565 ข้อ 40</t>
        </is>
      </c>
      <c r="O160" s="35" t="inlineStr">
        <is>
          <t>ข้อสอบจริง</t>
        </is>
      </c>
      <c r="P160" s="35" t="inlineStr">
        <is>
          <t>ปี 2565</t>
        </is>
      </c>
    </row>
    <row r="161" ht="409.6" customHeight="1" s="49">
      <c r="A161" s="35" t="n">
        <v>159</v>
      </c>
      <c r="B161" s="34" t="inlineStr">
        <is>
          <t>ถ้าได้ยา suspension ต้องทำไงถึงจะทำให้มียาตกตะกอนนอนก้น (sedimentation rate) น้อยที่สุด</t>
        </is>
      </c>
      <c r="C161" s="35" t="n"/>
      <c r="D161" s="34" t="inlineStr">
        <is>
          <t>เพิ่มความหนืดตัวกลาง</t>
        </is>
      </c>
      <c r="E161" s="34" t="inlineStr">
        <is>
          <t>เพิ่มขนาดอนุภาคผงยา</t>
        </is>
      </c>
      <c r="F161" s="34" t="inlineStr">
        <is>
          <t>เพิ่มความหนาแน่นผงยา</t>
        </is>
      </c>
      <c r="G161" s="34" t="inlineStr">
        <is>
          <t>เพิ่ม flocculating agent</t>
        </is>
      </c>
      <c r="H161" s="34" t="inlineStr">
        <is>
          <t>เพิ่มการกระจายขนาดผงยา</t>
        </is>
      </c>
      <c r="I161" s="35" t="n">
        <v>1</v>
      </c>
      <c r="J161" s="34"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35" t="n"/>
      <c r="L161" s="34" t="inlineStr">
        <is>
          <t>Liquid &amp; Semisolid Dosage Forms</t>
        </is>
      </c>
      <c r="M161" s="35" t="inlineStr">
        <is>
          <t>Product</t>
        </is>
      </c>
      <c r="N161" s="34" t="inlineStr">
        <is>
          <t>ข้อสอบจริง Product ปี 2565 ข้อ 84</t>
        </is>
      </c>
      <c r="O161" s="35" t="inlineStr">
        <is>
          <t>ข้อสอบจริง</t>
        </is>
      </c>
      <c r="P161" s="35" t="inlineStr">
        <is>
          <t>ปี 2565</t>
        </is>
      </c>
    </row>
    <row r="162" ht="409.6" customHeight="1" s="49">
      <c r="A162" s="35" t="n">
        <v>160</v>
      </c>
      <c r="B162" s="34" t="inlineStr">
        <is>
          <t>"Property of gel former is thermosensitive hydrogel...." ถามว่าสารก่อเจลตัวนี้คือสารใด</t>
        </is>
      </c>
      <c r="C162" s="35" t="n"/>
      <c r="D162" s="34" t="inlineStr">
        <is>
          <t>Carbomer</t>
        </is>
      </c>
      <c r="E162" s="34" t="inlineStr">
        <is>
          <t>Poloxamer</t>
        </is>
      </c>
      <c r="F162" s="34" t="inlineStr">
        <is>
          <t>HEC</t>
        </is>
      </c>
      <c r="G162" s="34" t="inlineStr">
        <is>
          <t>Polyvinyl chloride</t>
        </is>
      </c>
      <c r="H162" s="34" t="inlineStr">
        <is>
          <t>[NEED_REVIEW]</t>
        </is>
      </c>
      <c r="I162" s="35" t="n">
        <v>1</v>
      </c>
      <c r="J162" s="34"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35" t="n"/>
      <c r="L162" s="34" t="inlineStr">
        <is>
          <t>Liquid &amp; Semisolid Dosage Forms</t>
        </is>
      </c>
      <c r="M162" s="35" t="inlineStr">
        <is>
          <t>Product</t>
        </is>
      </c>
      <c r="N162" s="34" t="inlineStr">
        <is>
          <t>ข้อสอบจริง Product ปี 2565 ข้อ 94</t>
        </is>
      </c>
      <c r="O162" s="35" t="inlineStr">
        <is>
          <t>ข้อสอบจริง</t>
        </is>
      </c>
      <c r="P162" s="35" t="inlineStr">
        <is>
          <t>ปี 2565</t>
        </is>
      </c>
    </row>
    <row r="163" ht="409.6" customHeight="1" s="49">
      <c r="A163" s="35" t="n">
        <v>161</v>
      </c>
      <c r="B163" s="34"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35" t="n"/>
      <c r="D163" s="34" t="inlineStr">
        <is>
          <t>Carbopol 1432</t>
        </is>
      </c>
      <c r="E163" s="34" t="inlineStr">
        <is>
          <t>Hypromellose</t>
        </is>
      </c>
      <c r="F163" s="34" t="inlineStr">
        <is>
          <t>mineral oil</t>
        </is>
      </c>
      <c r="G163" s="34" t="inlineStr">
        <is>
          <t>peg 300 isosterate</t>
        </is>
      </c>
      <c r="H163" s="34" t="inlineStr">
        <is>
          <t>propylene glycol กรณีที่ 13</t>
        </is>
      </c>
      <c r="I163" s="35" t="n">
        <v>1</v>
      </c>
      <c r="J163" s="34"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35" t="n"/>
      <c r="L163" s="34" t="inlineStr">
        <is>
          <t>Liquid &amp; Semisolid Dosage Forms</t>
        </is>
      </c>
      <c r="M163" s="35" t="inlineStr">
        <is>
          <t>Product</t>
        </is>
      </c>
      <c r="N163" s="34" t="inlineStr">
        <is>
          <t>ข้อสอบจริง Product ปี 2565 ข้อ 40</t>
        </is>
      </c>
      <c r="O163" s="35" t="inlineStr">
        <is>
          <t>ข้อสอบจริง</t>
        </is>
      </c>
      <c r="P163" s="35" t="inlineStr">
        <is>
          <t>ปี 2565</t>
        </is>
      </c>
    </row>
    <row r="164" ht="409.6" customHeight="1" s="49">
      <c r="A164" s="35" t="n">
        <v>162</v>
      </c>
      <c r="B164" s="34" t="inlineStr">
        <is>
          <t>อยากเพิ่มระยะเวลาให้ยาอยู่ที่กระจกตานานขึ้น ควรเติมสารใด</t>
        </is>
      </c>
      <c r="C164" s="35" t="n"/>
      <c r="D164" s="34" t="inlineStr">
        <is>
          <t>Buffering agent</t>
        </is>
      </c>
      <c r="E164" s="34" t="inlineStr">
        <is>
          <t>Viscosity enhancer</t>
        </is>
      </c>
      <c r="F164" s="34" t="inlineStr">
        <is>
          <t>surface active agent</t>
        </is>
      </c>
      <c r="G164" s="34" t="inlineStr">
        <is>
          <t>isotonic agent</t>
        </is>
      </c>
      <c r="H164" s="34" t="inlineStr">
        <is>
          <t>stabilizer</t>
        </is>
      </c>
      <c r="I164" s="35" t="n">
        <v>1</v>
      </c>
      <c r="J164" s="34"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35" t="n"/>
      <c r="L164" s="34" t="inlineStr">
        <is>
          <t>Liquid &amp; Semisolid Dosage Forms</t>
        </is>
      </c>
      <c r="M164" s="35" t="inlineStr">
        <is>
          <t>Product</t>
        </is>
      </c>
      <c r="N164" s="34" t="inlineStr">
        <is>
          <t>ข้อสอบจริง Product ปี 2565 ข้อ 43</t>
        </is>
      </c>
      <c r="O164" s="35" t="inlineStr">
        <is>
          <t>ข้อสอบจริง</t>
        </is>
      </c>
      <c r="P164" s="35" t="inlineStr">
        <is>
          <t>ปี 2565</t>
        </is>
      </c>
    </row>
    <row r="165" ht="409.6" customHeight="1" s="49">
      <c r="A165" s="35" t="n">
        <v>163</v>
      </c>
      <c r="B165" s="34" t="inlineStr">
        <is>
          <t>Aluminum hydroxide paste eq. to Aluminum hydroxide 4 g, glycerol, sorbitol, methyl hydroxybenzoate, propyl hydroxybenzoate purified water qs. to 100 ml หากเตรียมจริง จะได้ตำรับอะไร</t>
        </is>
      </c>
      <c r="C165" s="35" t="n"/>
      <c r="D165" s="34" t="inlineStr">
        <is>
          <t>oral solution</t>
        </is>
      </c>
      <c r="E165" s="34" t="inlineStr">
        <is>
          <t>suspension</t>
        </is>
      </c>
      <c r="F165" s="34" t="inlineStr">
        <is>
          <t>syrup</t>
        </is>
      </c>
      <c r="G165" s="34" t="inlineStr">
        <is>
          <t>tincture</t>
        </is>
      </c>
      <c r="H165" s="34" t="inlineStr">
        <is>
          <t>emulsion</t>
        </is>
      </c>
      <c r="I165" s="35" t="n">
        <v>1</v>
      </c>
      <c r="J165" s="34"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35" t="n"/>
      <c r="L165" s="34" t="inlineStr">
        <is>
          <t>Liquid &amp; Semisolid Dosage Forms</t>
        </is>
      </c>
      <c r="M165" s="35" t="inlineStr">
        <is>
          <t>Product</t>
        </is>
      </c>
      <c r="N165" s="34" t="inlineStr">
        <is>
          <t>ข้อสอบจริง Product ปี 2565 ข้อ 78</t>
        </is>
      </c>
      <c r="O165" s="35" t="inlineStr">
        <is>
          <t>ข้อสอบจริง</t>
        </is>
      </c>
      <c r="P165" s="35" t="inlineStr">
        <is>
          <t>ปี 2565</t>
        </is>
      </c>
    </row>
    <row r="166" ht="409.6" customHeight="1" s="49">
      <c r="A166" s="35" t="n">
        <v>164</v>
      </c>
      <c r="B166" s="34" t="inlineStr">
        <is>
          <t>Calamide suspension ตกตะกอน เขย่าแล้วไม่กลับคืน เรียกว่าอะไร</t>
        </is>
      </c>
      <c r="C166" s="35" t="n"/>
      <c r="D166" s="34" t="inlineStr">
        <is>
          <t>Caking</t>
        </is>
      </c>
      <c r="E166" s="34" t="inlineStr">
        <is>
          <t>Cracking</t>
        </is>
      </c>
      <c r="F166" s="34" t="inlineStr">
        <is>
          <t>Upward Creaming</t>
        </is>
      </c>
      <c r="G166" s="34" t="inlineStr">
        <is>
          <t>Downward Creaming</t>
        </is>
      </c>
      <c r="H166" s="34" t="inlineStr">
        <is>
          <t>[NEED_REVIEW]</t>
        </is>
      </c>
      <c r="I166" s="35" t="n">
        <v>1</v>
      </c>
      <c r="J166" s="34"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35" t="n"/>
      <c r="L166" s="34" t="inlineStr">
        <is>
          <t>Liquid &amp; Semisolid Dosage Forms</t>
        </is>
      </c>
      <c r="M166" s="35" t="inlineStr">
        <is>
          <t>Product</t>
        </is>
      </c>
      <c r="N166" s="34" t="inlineStr">
        <is>
          <t>ข้อสอบจริง Product ปี 2565 ข้อ 82</t>
        </is>
      </c>
      <c r="O166" s="35" t="inlineStr">
        <is>
          <t>ข้อสอบจริง</t>
        </is>
      </c>
      <c r="P166" s="35" t="inlineStr">
        <is>
          <t>ปี 2565</t>
        </is>
      </c>
    </row>
    <row r="167" ht="409.6" customHeight="1" s="49">
      <c r="A167" s="35" t="n">
        <v>165</v>
      </c>
      <c r="B167" s="34"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35" t="n"/>
      <c r="D167" s="34" t="inlineStr">
        <is>
          <t>Purified water : Vehicle</t>
        </is>
      </c>
      <c r="E167" s="34" t="n"/>
      <c r="F167" s="34" t="inlineStr">
        <is>
          <t>Mineral oil : levigating agent สำหรับ ointment ถ้านำไปใช้ในยาน้ำจะเกิดการแยกชั้น</t>
        </is>
      </c>
      <c r="G167" s="34" t="inlineStr">
        <is>
          <t>Benzyl alcohol : preservative ไม่ใช้เป็น wetting agent และอาจมีพิษในทารก (gasping syndrome)</t>
        </is>
      </c>
      <c r="H167" s="34" t="inlineStr">
        <is>
          <t>Alcohol : Solvent / Cosolvent</t>
        </is>
      </c>
      <c r="I167" s="35" t="n">
        <v>2</v>
      </c>
      <c r="J167" s="34"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35" t="n"/>
      <c r="L167" s="34" t="inlineStr">
        <is>
          <t>Liquid &amp; Semisolid Dosage Forms</t>
        </is>
      </c>
      <c r="M167" s="35" t="inlineStr">
        <is>
          <t>Product</t>
        </is>
      </c>
      <c r="N167" s="34" t="inlineStr">
        <is>
          <t>ข้อสอบจริง Product ปี 2565 ข้อ 26</t>
        </is>
      </c>
      <c r="O167" s="35" t="inlineStr">
        <is>
          <t>ข้อสอบจริง</t>
        </is>
      </c>
      <c r="P167" s="35" t="inlineStr">
        <is>
          <t>ปี 2565</t>
        </is>
      </c>
    </row>
    <row r="168" ht="409.6" customHeight="1" s="49">
      <c r="A168" s="35" t="n">
        <v>166</v>
      </c>
      <c r="B168" s="34" t="inlineStr">
        <is>
          <t>ตอบ ข้อ ง. peg 300 isosterate คำอธิบาย : เนื่องจากเป็น Emulsifier สำหรับในข้ออื่น</t>
        </is>
      </c>
      <c r="C168" s="35" t="inlineStr">
        <is>
          <t>[แนบรูป: ข้อสอบ Product ปี 2565 รหัสรูปภาพ image50]</t>
        </is>
      </c>
      <c r="D168" s="34" t="inlineStr">
        <is>
          <t>Carbopol 1432 = Thickening agent, gelling agent</t>
        </is>
      </c>
      <c r="E168" s="34" t="inlineStr">
        <is>
          <t>Hypromellose = Thickening agent</t>
        </is>
      </c>
      <c r="F168" s="34" t="inlineStr">
        <is>
          <t>mineral oil = Emollient</t>
        </is>
      </c>
      <c r="G168" s="34" t="inlineStr">
        <is>
          <t>peg 300 isosterate = Emulsifier</t>
        </is>
      </c>
      <c r="H168" s="34" t="inlineStr">
        <is>
          <t>propylene glycol = Co-solvent, humectant [แนบรูป: ข้อสอบ Product ปี 2565 รหัสรูปภาพ image50]</t>
        </is>
      </c>
      <c r="I168" s="35" t="n">
        <v>2</v>
      </c>
      <c r="J168" s="34"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35" t="n"/>
      <c r="L168" s="34" t="inlineStr">
        <is>
          <t>Liquid &amp; Semisolid Dosage Forms</t>
        </is>
      </c>
      <c r="M168" s="35" t="inlineStr">
        <is>
          <t>Product</t>
        </is>
      </c>
      <c r="N168" s="34" t="inlineStr">
        <is>
          <t>ข้อสอบจริง Product ปี 2565 ข้อ 40</t>
        </is>
      </c>
      <c r="O168" s="35" t="inlineStr">
        <is>
          <t>ข้อสอบจริง</t>
        </is>
      </c>
      <c r="P168" s="35" t="inlineStr">
        <is>
          <t>ปี 2565</t>
        </is>
      </c>
    </row>
    <row r="169" ht="409.6" customHeight="1" s="49">
      <c r="A169" s="35" t="n">
        <v>167</v>
      </c>
      <c r="B169" s="34" t="inlineStr">
        <is>
          <t>ตอบ ข.suspension คำอธิบาย :</t>
        </is>
      </c>
      <c r="C169" s="35" t="inlineStr">
        <is>
          <t>[แนบรูป: ข้อสอบ Product ปี 2565 รหัสรูปภาพ image63]</t>
        </is>
      </c>
      <c r="D169" s="34" t="inlineStr">
        <is>
          <t>oral solution  : API ไม่ละลายน้ำ เตรียมเป็น solution ไม่ได้</t>
        </is>
      </c>
      <c r="E169" s="34" t="n"/>
      <c r="F169" s="34" t="inlineStr">
        <is>
          <t>syrup  :  ไม่มีในตำรับ</t>
        </is>
      </c>
      <c r="G169" s="34" t="inlineStr">
        <is>
          <t>tincture : ในตำรับไม่มี alcohol</t>
        </is>
      </c>
      <c r="H169" s="34" t="inlineStr">
        <is>
          <t>emulsion :  ในตำรับไม่มี emulsifying agent [แนบรูป: ข้อสอบ Product ปี 2565 รหัสรูปภาพ image63]</t>
        </is>
      </c>
      <c r="I169" s="35" t="n">
        <v>2</v>
      </c>
      <c r="J169" s="34"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35" t="n"/>
      <c r="L169" s="34" t="inlineStr">
        <is>
          <t>Liquid &amp; Semisolid Dosage Forms</t>
        </is>
      </c>
      <c r="M169" s="35" t="inlineStr">
        <is>
          <t>Product</t>
        </is>
      </c>
      <c r="N169" s="34" t="inlineStr">
        <is>
          <t>ข้อสอบจริง Product ปี 2565 ข้อ 78</t>
        </is>
      </c>
      <c r="O169" s="35" t="inlineStr">
        <is>
          <t>ข้อสอบจริง</t>
        </is>
      </c>
      <c r="P169" s="35" t="inlineStr">
        <is>
          <t>ปี 2565</t>
        </is>
      </c>
    </row>
    <row r="170" ht="409.6" customHeight="1" s="49">
      <c r="A170" s="35" t="n">
        <v>168</v>
      </c>
      <c r="B170" s="34"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35" t="inlineStr">
        <is>
          <t>[แนบรูป: ข้อสอบ Product ปี 2564 รหัสรูปภาพ image70]</t>
        </is>
      </c>
      <c r="D170" s="34" t="inlineStr">
        <is>
          <t>เพิ่มอุณหภูมิการอบแห้ง  ทำให้แห้งเร็วเกินไป ฟิล์มอาจยิ่งเปราะ</t>
        </is>
      </c>
      <c r="E170" s="34" t="inlineStr">
        <is>
          <t>เพิ่มgelatinในนํ้ายาเคลือบ</t>
        </is>
      </c>
      <c r="F170" s="34" t="inlineStr">
        <is>
          <t>เพิ่ม Talcum ในน้ำยาเคลือบ Talc เป็นสารกันติด (glidant) ไม่ช่วยแก้ปัญหาฟิล์มแตก</t>
        </is>
      </c>
      <c r="G170" s="34" t="inlineStr">
        <is>
          <t>เพิ่มอัตราเร็วการหมุนของหม้อเคลือบ อาจทำให้เม็ดยาชนกันแรงขึ้นและแตกง่ายกว่าเดิม</t>
        </is>
      </c>
      <c r="H170" s="34" t="inlineStr">
        <is>
          <t>เพิ่มอัตราการให้น้ำยาเคลือบ  อาจทำให้เม็ดยาเปียกเกิน เกิดการติดกัน (sticking/picking)</t>
        </is>
      </c>
      <c r="I170" s="35" t="n">
        <v>1</v>
      </c>
      <c r="J170" s="34"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35" t="n"/>
      <c r="L170" s="34" t="inlineStr">
        <is>
          <t>Liquid &amp; Semisolid Dosage Forms</t>
        </is>
      </c>
      <c r="M170" s="35" t="inlineStr">
        <is>
          <t>Product</t>
        </is>
      </c>
      <c r="N170" s="34" t="inlineStr">
        <is>
          <t>ข้อสอบจริง Product ปี 2564 ข้อ 7</t>
        </is>
      </c>
      <c r="O170" s="35" t="inlineStr">
        <is>
          <t>ข้อสอบจริง</t>
        </is>
      </c>
      <c r="P170" s="35" t="inlineStr">
        <is>
          <t>ปี 2564</t>
        </is>
      </c>
    </row>
    <row r="171" ht="409.6" customHeight="1" s="49">
      <c r="A171" s="35" t="n">
        <v>169</v>
      </c>
      <c r="B171" s="34" t="inlineStr">
        <is>
          <t>ส่วนประกอบที่สําคัญของยาเม็ด ในยาที่เกิดการสลายตัวในสภาวะกรด</t>
        </is>
      </c>
      <c r="C171" s="35" t="n"/>
      <c r="D171" s="34" t="inlineStr">
        <is>
          <t>Cellulose acetate phthalates</t>
        </is>
      </c>
      <c r="E171" s="34" t="inlineStr">
        <is>
          <t>PVP (Polyvinylpyrrolidone)  เป็นสารยึดเกาะ (Binder)</t>
        </is>
      </c>
      <c r="F171" s="34" t="inlineStr">
        <is>
          <t>HPMC (Hydroxypropyl methylcellulose)  เป็นสารเคลือบฟิล์มทั่วไป/เพิ่มความหนืด ไม่ใช่ enteric coating</t>
        </is>
      </c>
      <c r="G171" s="34" t="inlineStr">
        <is>
          <t>Sodium starch glycolate  เป็นสารช่วยแตกตัว (Disintegrant)</t>
        </is>
      </c>
      <c r="H171" s="34" t="inlineStr">
        <is>
          <t>Magnesium stearate เป็นสารหล่อลื่น (Lubricant)</t>
        </is>
      </c>
      <c r="I171" s="35" t="n">
        <v>1</v>
      </c>
      <c r="J171" s="34"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35" t="n"/>
      <c r="L171" s="34" t="inlineStr">
        <is>
          <t>Liquid &amp; Semisolid Dosage Forms</t>
        </is>
      </c>
      <c r="M171" s="35" t="inlineStr">
        <is>
          <t>Product</t>
        </is>
      </c>
      <c r="N171" s="34" t="inlineStr">
        <is>
          <t>ข้อสอบจริง Product ปี 2564 ข้อ 12</t>
        </is>
      </c>
      <c r="O171" s="35" t="inlineStr">
        <is>
          <t>ข้อสอบจริง</t>
        </is>
      </c>
      <c r="P171" s="35" t="inlineStr">
        <is>
          <t>ปี 2564</t>
        </is>
      </c>
    </row>
    <row r="172" ht="409.6" customHeight="1" s="49">
      <c r="A172" s="35" t="n">
        <v>170</v>
      </c>
      <c r="B172" s="34" t="inlineStr">
        <is>
          <t>ข้อใดผิดเกี่ยวกับ piroxicam gel ให้สูตรตํารับมา</t>
        </is>
      </c>
      <c r="C172" s="35" t="n"/>
      <c r="D172" s="34" t="inlineStr">
        <is>
          <t>Carbopol เป็น gelling agents</t>
        </is>
      </c>
      <c r="E172" s="34" t="inlineStr">
        <is>
          <t>Diisopropanolamine เป็น neutralizing agents</t>
        </is>
      </c>
      <c r="F172" s="34" t="inlineStr">
        <is>
          <t>Ethanol เป็น cosolvent</t>
        </is>
      </c>
      <c r="G172" s="34" t="inlineStr">
        <is>
          <t>Propylene glycol เป็น humectant</t>
        </is>
      </c>
      <c r="H172" s="34" t="inlineStr">
        <is>
          <t>Benzyl alcohol เป็น cosolvent</t>
        </is>
      </c>
      <c r="I172" s="35" t="n">
        <v>1</v>
      </c>
      <c r="J172" s="34"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35" t="n"/>
      <c r="L172" s="34" t="inlineStr">
        <is>
          <t>Liquid &amp; Semisolid Dosage Forms</t>
        </is>
      </c>
      <c r="M172" s="35" t="inlineStr">
        <is>
          <t>Product</t>
        </is>
      </c>
      <c r="N172" s="34" t="inlineStr">
        <is>
          <t>ข้อสอบจริง Product ปี 2564 ข้อ 14</t>
        </is>
      </c>
      <c r="O172" s="35" t="inlineStr">
        <is>
          <t>ข้อสอบจริง</t>
        </is>
      </c>
      <c r="P172" s="35" t="inlineStr">
        <is>
          <t>ปี 2564</t>
        </is>
      </c>
    </row>
    <row r="173" ht="409.6" customHeight="1" s="49">
      <c r="A173" s="35" t="n">
        <v>171</v>
      </c>
      <c r="B173" s="34" t="inlineStr">
        <is>
          <t>เตรียมยา HRZE เพื่อเพิ่ม compliance การเตรียมยาวิธีใดทำ ให้เกิด incompatibility มากที่สุด</t>
        </is>
      </c>
      <c r="C173" s="35" t="n"/>
      <c r="D173" s="34" t="inlineStr">
        <is>
          <t>Shellac  เป็นสารเคลือบยา (Coating agent/Enteric coating)</t>
        </is>
      </c>
      <c r="E173" s="34" t="inlineStr">
        <is>
          <t>Hypromellose (HPMC)  เป็นสารสร้างฟิล์ม/เพิ่มความหนืด (Film former, Viscosity enhancer)</t>
        </is>
      </c>
      <c r="F173" s="34" t="inlineStr">
        <is>
          <t>cross-linked sodium carboxymethyl cellulose</t>
        </is>
      </c>
      <c r="G173" s="34" t="inlineStr">
        <is>
          <t>Magnesium stearate เป็นสารหล่อลื่น (Lubricant)</t>
        </is>
      </c>
      <c r="H173" s="34" t="inlineStr">
        <is>
          <t>PVP (Polyvinylpyrrolidone)  เป็นสารยึดเกาะ (Binder)</t>
        </is>
      </c>
      <c r="I173" s="35" t="n">
        <v>1</v>
      </c>
      <c r="J173" s="34"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35" t="n"/>
      <c r="L173" s="34" t="inlineStr">
        <is>
          <t>Liquid &amp; Semisolid Dosage Forms</t>
        </is>
      </c>
      <c r="M173" s="35" t="inlineStr">
        <is>
          <t>Product</t>
        </is>
      </c>
      <c r="N173" s="34" t="inlineStr">
        <is>
          <t>ข้อสอบจริง Product ปี 2564 ข้อ 17</t>
        </is>
      </c>
      <c r="O173" s="35" t="inlineStr">
        <is>
          <t>ข้อสอบจริง</t>
        </is>
      </c>
      <c r="P173" s="35" t="inlineStr">
        <is>
          <t>ปี 2564</t>
        </is>
      </c>
    </row>
    <row r="174" ht="409.6" customHeight="1" s="49">
      <c r="A174" s="35" t="n">
        <v>172</v>
      </c>
      <c r="B174" s="34"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35" t="n"/>
      <c r="D174" s="34" t="inlineStr">
        <is>
          <t>sorbitan monostearate, polysorbate 60</t>
        </is>
      </c>
      <c r="E174" s="34" t="inlineStr">
        <is>
          <t>sorbitan monostearate, polysorbate 60, 2-octyldodecanol</t>
        </is>
      </c>
      <c r="F174" s="34" t="inlineStr">
        <is>
          <t>polysorbate 60, cetostearyl alcohol</t>
        </is>
      </c>
      <c r="G174" s="34" t="inlineStr">
        <is>
          <t>polysorbate 60, cetostearyl alcohol, 2-octyldodecanol</t>
        </is>
      </c>
      <c r="H174" s="34" t="inlineStr">
        <is>
          <t>cetyl esters wax, 2-octyldodecanol</t>
        </is>
      </c>
      <c r="I174" s="35" t="n">
        <v>1</v>
      </c>
      <c r="J174" s="34"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35" t="n"/>
      <c r="L174" s="34" t="inlineStr">
        <is>
          <t>Liquid &amp; Semisolid Dosage Forms</t>
        </is>
      </c>
      <c r="M174" s="35" t="inlineStr">
        <is>
          <t>Product</t>
        </is>
      </c>
      <c r="N174" s="34" t="inlineStr">
        <is>
          <t>ข้อสอบจริง Product ปี 2564 ข้อ 23</t>
        </is>
      </c>
      <c r="O174" s="35" t="inlineStr">
        <is>
          <t>ข้อสอบจริง</t>
        </is>
      </c>
      <c r="P174" s="35" t="inlineStr">
        <is>
          <t>ปี 2564</t>
        </is>
      </c>
    </row>
    <row r="175" ht="409.6" customHeight="1" s="49">
      <c r="A175" s="35" t="n">
        <v>173</v>
      </c>
      <c r="B175" s="34" t="inlineStr">
        <is>
          <t>ข้อใดเป็นสารช่วยแตกตัวใน desipramine tablet</t>
        </is>
      </c>
      <c r="C175" s="35" t="n"/>
      <c r="D175" s="34" t="inlineStr">
        <is>
          <t>Shellac  สารเคลือบยา (Coating/Enteric coating)</t>
        </is>
      </c>
      <c r="E175" s="34" t="inlineStr">
        <is>
          <t>Hypromellose (HPMC)  สารสร้างฟิล์ม/เพิ่มความหนืด หรือใช้เป็น matrix ในยาออกฤทธิ์นาน</t>
        </is>
      </c>
      <c r="F175" s="34" t="inlineStr">
        <is>
          <t>Magnesium stearate  สารหล่อลื่น (Lubricant)</t>
        </is>
      </c>
      <c r="G175" s="34" t="inlineStr">
        <is>
          <t>Polyvinyl acetate phthalate (PVAP)  สารเคลือบลำไส้ (Enteric coating polymer)</t>
        </is>
      </c>
      <c r="H175" s="34" t="inlineStr">
        <is>
          <t>Crosslinked sodium carboxymethylcellulose เป็น Disintegrant (Superdisintegrant)</t>
        </is>
      </c>
      <c r="I175" s="35" t="n">
        <v>1</v>
      </c>
      <c r="J175" s="34"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35" t="n"/>
      <c r="L175" s="34" t="inlineStr">
        <is>
          <t>Liquid &amp; Semisolid Dosage Forms</t>
        </is>
      </c>
      <c r="M175" s="35" t="inlineStr">
        <is>
          <t>Product</t>
        </is>
      </c>
      <c r="N175" s="34" t="inlineStr">
        <is>
          <t>ข้อสอบจริง Product ปี 2564 ข้อ 30</t>
        </is>
      </c>
      <c r="O175" s="35" t="inlineStr">
        <is>
          <t>ข้อสอบจริง</t>
        </is>
      </c>
      <c r="P175" s="35" t="inlineStr">
        <is>
          <t>ปี 2564</t>
        </is>
      </c>
    </row>
    <row r="176" ht="409.6" customHeight="1" s="49">
      <c r="A176" s="35" t="n">
        <v>174</v>
      </c>
      <c r="B176" s="34" t="inlineStr">
        <is>
          <t>ยาที่ผู้ป่วยได้รับมีตัวยาสำคัญ 70 mg, Methylcellulose, starch, lactose anhydrous, Croscarmellose sodium, Magnesium stearate ข้อใดทำหน้าที่เป็น super disintegrant</t>
        </is>
      </c>
      <c r="C176" s="35" t="n"/>
      <c r="D176" s="34" t="inlineStr">
        <is>
          <t>Methylcellulose เป็น สารเพิ่มความหนืด (Viscosity enhancer) หรือ Binder</t>
        </is>
      </c>
      <c r="E176" s="34" t="inlineStr">
        <is>
          <t>Starch เป็น Disintegrant ทั่วไป (ไม่ใช่ Superdisintegrant)</t>
        </is>
      </c>
      <c r="F176" s="34" t="inlineStr">
        <is>
          <t>Lactose anhydrous เป็น สารเพิ่มปริมาณ (Diluent/Filler)</t>
        </is>
      </c>
      <c r="G176" s="34" t="inlineStr">
        <is>
          <t>Croscarmellose sodium เป็น Superdisintegrant</t>
        </is>
      </c>
      <c r="H176" s="34" t="inlineStr">
        <is>
          <t>Magnesium stearate เป็น สารหล่อลื่น (Lubricant)</t>
        </is>
      </c>
      <c r="I176" s="35" t="n">
        <v>1</v>
      </c>
      <c r="J176" s="34"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35" t="n"/>
      <c r="L176" s="34" t="inlineStr">
        <is>
          <t>Liquid &amp; Semisolid Dosage Forms</t>
        </is>
      </c>
      <c r="M176" s="35" t="inlineStr">
        <is>
          <t>Product</t>
        </is>
      </c>
      <c r="N176" s="34" t="inlineStr">
        <is>
          <t>ข้อสอบจริง Product ปี 2564 ข้อ 47</t>
        </is>
      </c>
      <c r="O176" s="35" t="inlineStr">
        <is>
          <t>ข้อสอบจริง</t>
        </is>
      </c>
      <c r="P176" s="35" t="inlineStr">
        <is>
          <t>ปี 2564</t>
        </is>
      </c>
    </row>
    <row r="177" ht="409.6" customHeight="1" s="49">
      <c r="A177" s="35" t="n">
        <v>175</v>
      </c>
      <c r="B177" s="34" t="inlineStr">
        <is>
          <t>ให้สูตรตำรับ Aluminium and magnesium oral suspension ข้อใดคือ structured vehicle</t>
        </is>
      </c>
      <c r="C177" s="35" t="n"/>
      <c r="D177" s="34" t="inlineStr">
        <is>
          <t>Glycerin  เป็น humectant และช่วยเพิ่มความหวาน/ความหนืดเล็กน้อย</t>
        </is>
      </c>
      <c r="E177" s="34" t="inlineStr">
        <is>
          <t>Sorbitol  เป็น sweetener และ vehicle</t>
        </is>
      </c>
      <c r="F177" s="34" t="inlineStr">
        <is>
          <t>Peppermint oil  เป็น flavoring agent</t>
        </is>
      </c>
      <c r="G177" s="34" t="inlineStr">
        <is>
          <t>Methylcellulose 400</t>
        </is>
      </c>
      <c r="H177" s="34" t="inlineStr">
        <is>
          <t>Tween 80 เป็น surfactant/wetting agent</t>
        </is>
      </c>
      <c r="I177" s="35" t="n">
        <v>1</v>
      </c>
      <c r="J177" s="34"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35" t="n"/>
      <c r="L177" s="34" t="inlineStr">
        <is>
          <t>Liquid &amp; Semisolid Dosage Forms</t>
        </is>
      </c>
      <c r="M177" s="35" t="inlineStr">
        <is>
          <t>Product</t>
        </is>
      </c>
      <c r="N177" s="34" t="inlineStr">
        <is>
          <t>ข้อสอบจริง Product ปี 2564 ข้อ 51</t>
        </is>
      </c>
      <c r="O177" s="35" t="inlineStr">
        <is>
          <t>ข้อสอบจริง</t>
        </is>
      </c>
      <c r="P177" s="35" t="inlineStr">
        <is>
          <t>ปี 2564</t>
        </is>
      </c>
    </row>
    <row r="178" ht="409.6" customHeight="1" s="49">
      <c r="A178" s="35" t="n">
        <v>176</v>
      </c>
      <c r="B178" s="34"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35" t="n"/>
      <c r="D178" s="34" t="inlineStr">
        <is>
          <t>Accuracy ❌ ความใกล้เคียงกับ "ค่าจริง (True value)"</t>
        </is>
      </c>
      <c r="E178" s="34" t="inlineStr">
        <is>
          <t>Precision ✅ ความใกล้เคียงกันของผลที่วัดซ้ำ</t>
        </is>
      </c>
      <c r="F178" s="34" t="inlineStr">
        <is>
          <t>Specificity ❌ ความสามารถในการวิเคราะห์สารเป้าหมายโดยไม่ถูกรบกวนจากสารอื่น</t>
        </is>
      </c>
      <c r="G178" s="34" t="inlineStr">
        <is>
          <t>Linearity ❌ ความสัมพันธ์เชิงเส้นระหว่างความเข้มข้นกับสัญญาณ</t>
        </is>
      </c>
      <c r="H178" s="34" t="inlineStr">
        <is>
          <t>Limit of determination ❌ ไม่ใช่พารามิเตอร์มาตรฐาน (มักใช้ Limit of Detection (LOD) หรือ Limit of Quantitation (LOQ))</t>
        </is>
      </c>
      <c r="I178" s="35" t="n">
        <v>1</v>
      </c>
      <c r="J178" s="34"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35" t="n"/>
      <c r="L178" s="34" t="inlineStr">
        <is>
          <t>Liquid &amp; Semisolid Dosage Forms</t>
        </is>
      </c>
      <c r="M178" s="35" t="inlineStr">
        <is>
          <t>Product</t>
        </is>
      </c>
      <c r="N178" s="34" t="inlineStr">
        <is>
          <t>ข้อสอบจริง Product ปี 2564 ข้อ 54</t>
        </is>
      </c>
      <c r="O178" s="35" t="inlineStr">
        <is>
          <t>ข้อสอบจริง</t>
        </is>
      </c>
      <c r="P178" s="35" t="inlineStr">
        <is>
          <t>ปี 2564</t>
        </is>
      </c>
    </row>
    <row r="179" ht="409.6" customHeight="1" s="49">
      <c r="A179" s="35" t="n">
        <v>177</v>
      </c>
      <c r="B179" s="34"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35" t="n"/>
      <c r="D179" s="34" t="inlineStr">
        <is>
          <t>Gels</t>
        </is>
      </c>
      <c r="E179" s="34" t="inlineStr">
        <is>
          <t>Pellets</t>
        </is>
      </c>
      <c r="F179" s="34" t="inlineStr">
        <is>
          <t>Powders</t>
        </is>
      </c>
      <c r="G179" s="34" t="inlineStr">
        <is>
          <t>Suspensions</t>
        </is>
      </c>
      <c r="H179" s="34" t="inlineStr">
        <is>
          <t>Solutions</t>
        </is>
      </c>
      <c r="I179" s="35" t="n">
        <v>1</v>
      </c>
      <c r="J179" s="34"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35" t="n"/>
      <c r="L179" s="34" t="inlineStr">
        <is>
          <t>Liquid &amp; Semisolid Dosage Forms</t>
        </is>
      </c>
      <c r="M179" s="35" t="inlineStr">
        <is>
          <t>Product</t>
        </is>
      </c>
      <c r="N179" s="34" t="inlineStr">
        <is>
          <t>ข้อสอบจริง Product ปี 2564 ข้อ 62</t>
        </is>
      </c>
      <c r="O179" s="35" t="inlineStr">
        <is>
          <t>ข้อสอบจริง</t>
        </is>
      </c>
      <c r="P179" s="35" t="inlineStr">
        <is>
          <t>ปี 2564</t>
        </is>
      </c>
    </row>
    <row r="180" ht="409.6" customHeight="1" s="49">
      <c r="A180" s="35" t="n">
        <v>178</v>
      </c>
      <c r="B180" s="34" t="inlineStr">
        <is>
          <t>ควรใช้ binder ชนิดใด</t>
        </is>
      </c>
      <c r="C180" s="35" t="n"/>
      <c r="D180" s="34" t="inlineStr">
        <is>
          <t>Pregelatinized starch ❌ เป็น binder ได้ แต่พบใช้เด่นใน wet granulation และมีบทบาทเป็น disintegrant ได้</t>
        </is>
      </c>
      <c r="E180" s="34" t="inlineStr">
        <is>
          <t>Lactose monohydrate ❌ เป็น diluent</t>
        </is>
      </c>
      <c r="F180" s="34" t="inlineStr">
        <is>
          <t>Microcrystalline cellulose (MCC) ✅ เป็น Dry binder ที่ใช้บ่อยมากใน Direct compression และ Dry granulation</t>
        </is>
      </c>
      <c r="G180" s="34" t="inlineStr">
        <is>
          <t>Sodium starch glycolate ❌ Superdisintegrant</t>
        </is>
      </c>
      <c r="H180" s="34" t="inlineStr">
        <is>
          <t>Dibasic calcium phosphate ❌ Diluent ไม่ใช่ binder</t>
        </is>
      </c>
      <c r="I180" s="35" t="n">
        <v>1</v>
      </c>
      <c r="J180" s="34"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35" t="n"/>
      <c r="L180" s="34" t="inlineStr">
        <is>
          <t>Liquid &amp; Semisolid Dosage Forms</t>
        </is>
      </c>
      <c r="M180" s="35" t="inlineStr">
        <is>
          <t>Product</t>
        </is>
      </c>
      <c r="N180" s="34" t="inlineStr">
        <is>
          <t>ข้อสอบจริง Product ปี 2564 ข้อ 64</t>
        </is>
      </c>
      <c r="O180" s="35" t="inlineStr">
        <is>
          <t>ข้อสอบจริง</t>
        </is>
      </c>
      <c r="P180" s="35" t="inlineStr">
        <is>
          <t>ปี 2564</t>
        </is>
      </c>
    </row>
    <row r="181" ht="409.6" customHeight="1" s="49">
      <c r="A181" s="35" t="n">
        <v>179</v>
      </c>
      <c r="B181" s="34" t="inlineStr">
        <is>
          <t>ข้อใดไม่ใช่วิธีการควบคุมคุณภาพของยา Ibuprofen ที่เป็น soft gelatin</t>
        </is>
      </c>
      <c r="C181" s="35" t="n"/>
      <c r="D181" s="34" t="inlineStr">
        <is>
          <t>ปริมาณการบรรจุ ✅ เป็น QC</t>
        </is>
      </c>
      <c r="E181" s="34" t="inlineStr">
        <is>
          <t>การละลาย ✅ เป็น QC</t>
        </is>
      </c>
      <c r="F181" s="34" t="inlineStr">
        <is>
          <t>การแตกตัว ✅ เป็น QC</t>
        </is>
      </c>
      <c r="G181" s="34" t="inlineStr">
        <is>
          <t>ระยะเวลาที่ปลดปล่อยนาน ❌ ไม่ใช่เพราะ Ibuprofen ที่เป็น soft gelatin เป็น Immediate-release ไม่ใช่ Extended หรือ Delayed release</t>
        </is>
      </c>
      <c r="H181" s="34" t="inlineStr">
        <is>
          <t>ความนิ่ม ✅ เกี่ยวข้องกับคุณภาพของเปลือก soft gelatin ส่วนประกอบของตำรับ: Castor oil Cholesterol Stearyl alcohol Citric acid Mineral oil Purified water qs</t>
        </is>
      </c>
      <c r="I181" s="35" t="n">
        <v>1</v>
      </c>
      <c r="J181" s="34"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35" t="n"/>
      <c r="L181" s="34" t="inlineStr">
        <is>
          <t>Liquid &amp; Semisolid Dosage Forms</t>
        </is>
      </c>
      <c r="M181" s="35" t="inlineStr">
        <is>
          <t>Product</t>
        </is>
      </c>
      <c r="N181" s="34" t="inlineStr">
        <is>
          <t>ข้อสอบจริง Product ปี 2564 ข้อ 71</t>
        </is>
      </c>
      <c r="O181" s="35" t="inlineStr">
        <is>
          <t>ข้อสอบจริง</t>
        </is>
      </c>
      <c r="P181" s="35" t="inlineStr">
        <is>
          <t>ปี 2564</t>
        </is>
      </c>
    </row>
    <row r="182" ht="409.6" customHeight="1" s="49">
      <c r="A182" s="35" t="n">
        <v>180</v>
      </c>
      <c r="B182" s="34" t="inlineStr">
        <is>
          <t>ตำรับนี้เป็น dosage form อะไร</t>
        </is>
      </c>
      <c r="C182" s="35" t="n"/>
      <c r="D182" s="34" t="inlineStr">
        <is>
          <t>Cream ❌ โจทย์ถามชนิดของฐานตำรับ ไม่ใช่เพียงรูปแบบกึ่งแข็ง</t>
        </is>
      </c>
      <c r="E182" s="34" t="inlineStr">
        <is>
          <t>Ointment W/O ❌ ใกล้เคียง แต่คำตอบที่จำเพาะกว่าคือ Absorption base</t>
        </is>
      </c>
      <c r="F182" s="34" t="inlineStr">
        <is>
          <t>Ointment O/W ❌ ไม่ใช่</t>
        </is>
      </c>
      <c r="G182" s="34" t="inlineStr">
        <is>
          <t>Absorption base ✅ ถูกต้อง</t>
        </is>
      </c>
      <c r="H182" s="34" t="inlineStr">
        <is>
          <t>Oleaginous base ❌ ถ้าเป็น oleaginous base จะไม่มีน้ำและไม่มีสารช่วยดูดน้ำ เช่น cholesterol</t>
        </is>
      </c>
      <c r="I182" s="35" t="n">
        <v>1</v>
      </c>
      <c r="J182" s="34"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35" t="n"/>
      <c r="L182" s="34" t="inlineStr">
        <is>
          <t>Liquid &amp; Semisolid Dosage Forms</t>
        </is>
      </c>
      <c r="M182" s="35" t="inlineStr">
        <is>
          <t>Product</t>
        </is>
      </c>
      <c r="N182" s="34" t="inlineStr">
        <is>
          <t>ข้อสอบจริง Product ปี 2564 ข้อ 72</t>
        </is>
      </c>
      <c r="O182" s="35" t="inlineStr">
        <is>
          <t>ข้อสอบจริง</t>
        </is>
      </c>
      <c r="P182" s="35" t="inlineStr">
        <is>
          <t>ปี 2564</t>
        </is>
      </c>
    </row>
    <row r="183" ht="409.6" customHeight="1" s="49">
      <c r="A183" s="35" t="n">
        <v>181</v>
      </c>
      <c r="B183" s="34" t="inlineStr">
        <is>
          <t>ข้อ 72 เตรียมด้วยวิธีอะไร</t>
        </is>
      </c>
      <c r="C183" s="35" t="n"/>
      <c r="D183" s="34" t="inlineStr">
        <is>
          <t>Beaker method ✅ ใช้กับ cream/ointment ที่ต้องหลอมส่วนประกอบ</t>
        </is>
      </c>
      <c r="E183" s="34" t="inlineStr">
        <is>
          <t>Levigation ❌ ใช้บดผงยากับของเหลวปริมาณน้อยก่อนผสมเข้าฐาน</t>
        </is>
      </c>
      <c r="F183" s="34" t="inlineStr">
        <is>
          <t>Dry gum method ❌ ใช้เตรียม emulsion (4 : 2 : 1\)</t>
        </is>
      </c>
      <c r="G183" s="34" t="inlineStr">
        <is>
          <t>Wet gum method ❌ ใช้เตรียม emulsion</t>
        </is>
      </c>
      <c r="H183" s="34"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35" t="n">
        <v>1</v>
      </c>
      <c r="J183" s="34"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35" t="n"/>
      <c r="L183" s="34" t="inlineStr">
        <is>
          <t>Liquid &amp; Semisolid Dosage Forms</t>
        </is>
      </c>
      <c r="M183" s="35" t="inlineStr">
        <is>
          <t>Product</t>
        </is>
      </c>
      <c r="N183" s="34" t="inlineStr">
        <is>
          <t>ข้อสอบจริง Product ปี 2564 ข้อ 73</t>
        </is>
      </c>
      <c r="O183" s="35" t="inlineStr">
        <is>
          <t>ข้อสอบจริง</t>
        </is>
      </c>
      <c r="P183" s="35" t="inlineStr">
        <is>
          <t>ปี 2564</t>
        </is>
      </c>
    </row>
    <row r="184" ht="409.6" customHeight="1" s="49">
      <c r="A184" s="35" t="n">
        <v>182</v>
      </c>
      <c r="B184" s="34" t="inlineStr">
        <is>
          <t>จากสูตรตำรับเป็น suspension ชนิดใด</t>
        </is>
      </c>
      <c r="C184" s="35" t="n"/>
      <c r="D184" s="34" t="inlineStr">
        <is>
          <t>Flocculated suspension</t>
        </is>
      </c>
      <c r="E184" s="34" t="inlineStr">
        <is>
          <t>Deflocculated suspension</t>
        </is>
      </c>
      <c r="F184" s="34" t="inlineStr">
        <is>
          <t>Flocculated suspension in vehicle</t>
        </is>
      </c>
      <c r="G184" s="34" t="inlineStr">
        <is>
          <t>Flocculated suspension in structure vehicle</t>
        </is>
      </c>
      <c r="H184" s="34" t="inlineStr">
        <is>
          <t>Deflocculating suspension in structure vehicle</t>
        </is>
      </c>
      <c r="I184" s="35" t="n">
        <v>1</v>
      </c>
      <c r="J184" s="34"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35" t="n"/>
      <c r="L184" s="34" t="inlineStr">
        <is>
          <t>Liquid &amp; Semisolid Dosage Forms</t>
        </is>
      </c>
      <c r="M184" s="35" t="inlineStr">
        <is>
          <t>Product</t>
        </is>
      </c>
      <c r="N184" s="34" t="inlineStr">
        <is>
          <t>ข้อสอบจริง Product ปี 2564 ข้อ 74</t>
        </is>
      </c>
      <c r="O184" s="35" t="inlineStr">
        <is>
          <t>ข้อสอบจริง</t>
        </is>
      </c>
      <c r="P184" s="35" t="inlineStr">
        <is>
          <t>ปี 2564</t>
        </is>
      </c>
    </row>
    <row r="185" ht="409.6" customHeight="1" s="49">
      <c r="A185" s="35" t="n">
        <v>183</v>
      </c>
      <c r="B185" s="34" t="inlineStr">
        <is>
          <t>ผลิตยาเม็ดด้วย wet granulation ควรใช้ binder ตัวไหน</t>
        </is>
      </c>
      <c r="C185" s="35" t="n"/>
      <c r="D185" s="34" t="inlineStr">
        <is>
          <t>Lactose ❌ เป็น Diluent (filler)</t>
        </is>
      </c>
      <c r="E185" s="34" t="inlineStr">
        <is>
          <t>Microcrystalline cellulose (MCC) ❌ เป็น Dry binder เหมาะกับ Direct compression/Dry granulation มากกว่า</t>
        </is>
      </c>
      <c r="F185" s="34" t="inlineStr">
        <is>
          <t>Pregelatinized starch ✅ Binder สำหรับ Wet granulation</t>
        </is>
      </c>
      <c r="G185" s="34" t="inlineStr">
        <is>
          <t>Magnesium stearate ❌ Lubricant</t>
        </is>
      </c>
      <c r="H185" s="34" t="inlineStr">
        <is>
          <t>Aerosil 200 (Colloidal silicon dioxide) ❌ Glidant</t>
        </is>
      </c>
      <c r="I185" s="35" t="n">
        <v>1</v>
      </c>
      <c r="J185" s="34"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35" t="n"/>
      <c r="L185" s="34" t="inlineStr">
        <is>
          <t>Liquid &amp; Semisolid Dosage Forms</t>
        </is>
      </c>
      <c r="M185" s="35" t="inlineStr">
        <is>
          <t>Product</t>
        </is>
      </c>
      <c r="N185" s="34" t="inlineStr">
        <is>
          <t>ข้อสอบจริง Product ปี 2564 ข้อ 78</t>
        </is>
      </c>
      <c r="O185" s="35" t="inlineStr">
        <is>
          <t>ข้อสอบจริง</t>
        </is>
      </c>
      <c r="P185" s="35" t="inlineStr">
        <is>
          <t>ปี 2564</t>
        </is>
      </c>
    </row>
    <row r="186" ht="409.6" customHeight="1" s="49">
      <c r="A186" s="35" t="n">
        <v>184</v>
      </c>
      <c r="B186" s="34" t="inlineStr">
        <is>
          <t>Steroid topical รูปแบบไหนดูดซึมทางผิวหนังได้มากที่สุด</t>
        </is>
      </c>
      <c r="C186" s="35" t="n"/>
      <c r="D186" s="34" t="inlineStr">
        <is>
          <t>Solution</t>
        </is>
      </c>
      <c r="E186" s="34" t="inlineStr">
        <is>
          <t>Gel</t>
        </is>
      </c>
      <c r="F186" s="34" t="inlineStr">
        <is>
          <t>Suspension</t>
        </is>
      </c>
      <c r="G186" s="34" t="inlineStr">
        <is>
          <t>Ointment</t>
        </is>
      </c>
      <c r="H186" s="34" t="inlineStr">
        <is>
          <t>Cream</t>
        </is>
      </c>
      <c r="I186" s="35" t="n">
        <v>1</v>
      </c>
      <c r="J186" s="34"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35" t="n"/>
      <c r="L186" s="34" t="inlineStr">
        <is>
          <t>Liquid &amp; Semisolid Dosage Forms</t>
        </is>
      </c>
      <c r="M186" s="35" t="inlineStr">
        <is>
          <t>Product</t>
        </is>
      </c>
      <c r="N186" s="34" t="inlineStr">
        <is>
          <t>ข้อสอบจริง Product ปี 2564 ข้อ 80</t>
        </is>
      </c>
      <c r="O186" s="35" t="inlineStr">
        <is>
          <t>ข้อสอบจริง</t>
        </is>
      </c>
      <c r="P186" s="35" t="inlineStr">
        <is>
          <t>ปี 2564</t>
        </is>
      </c>
    </row>
    <row r="187" ht="409.6" customHeight="1" s="49">
      <c r="A187" s="35" t="n">
        <v>185</v>
      </c>
      <c r="B187" s="34" t="inlineStr">
        <is>
          <t>สารเคลือบในข้อใดไม่ได้ช่วยให้เม็ดยามีคุณสมบัติ enteric coated tablets</t>
        </is>
      </c>
      <c r="C187" s="35" t="n"/>
      <c r="D187" s="34" t="inlineStr">
        <is>
          <t>Shellac ✅ Enteric coating polymer (natural enteric material)</t>
        </is>
      </c>
      <c r="E187" s="34" t="inlineStr">
        <is>
          <t>PVP ❌ Binder / film former ทั่วไป ไม่ใช่ enteric coating</t>
        </is>
      </c>
      <c r="F187" s="34" t="inlineStr">
        <is>
          <t>Diethyl phthalate ⚠️ Plasticizer ที่ใช้ใน film coating รวมถึง enteric coating บางสูตร แต่ไม่ใช่ตัวให้ enteric property</t>
        </is>
      </c>
      <c r="G187" s="34" t="inlineStr">
        <is>
          <t>HPMCAS ✅ Enteric polymer</t>
        </is>
      </c>
      <c r="H187" s="34" t="inlineStr">
        <is>
          <t>Methacrylic acid–methyl acrylate copolymer ✅ Enteric polymer</t>
        </is>
      </c>
      <c r="I187" s="35" t="n">
        <v>1</v>
      </c>
      <c r="J187" s="34"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35" t="n"/>
      <c r="L187" s="34" t="inlineStr">
        <is>
          <t>Liquid &amp; Semisolid Dosage Forms</t>
        </is>
      </c>
      <c r="M187" s="35" t="inlineStr">
        <is>
          <t>Product</t>
        </is>
      </c>
      <c r="N187" s="34" t="inlineStr">
        <is>
          <t>ข้อสอบจริง Product ปี 2564 ข้อ 81</t>
        </is>
      </c>
      <c r="O187" s="35" t="inlineStr">
        <is>
          <t>ข้อสอบจริง</t>
        </is>
      </c>
      <c r="P187" s="35" t="inlineStr">
        <is>
          <t>ปี 2564</t>
        </is>
      </c>
    </row>
    <row r="188" ht="409.6" customHeight="1" s="49">
      <c r="A188" s="35" t="n">
        <v>186</v>
      </c>
      <c r="B188" s="34"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35" t="n"/>
      <c r="D188" s="34" t="inlineStr">
        <is>
          <t>ตำรับ A มีแนวโน้มคงตัวดีกว่า B ❌  B มี F และ β สูงกว่า</t>
        </is>
      </c>
      <c r="E188" s="34" t="inlineStr">
        <is>
          <t>ตำรับ B มีแนวโน้มคงตัวดีกว่า C ✅  B มี sedimentation volume สูงกว่า และ rheology เหมาะกว่า</t>
        </is>
      </c>
      <c r="F188" s="34" t="inlineStr">
        <is>
          <t>เพิ่มความคงตัวของ C โดยเพิ่ม wetting agent ❌  Wetting agent ช่วยการเปียกของผงยา ไม่ใช่แก้ปัญหา flocculation/rheology</t>
        </is>
      </c>
      <c r="G188" s="34" t="inlineStr">
        <is>
          <t>เพิ่ม flocculating agent ให้ B เพื่อเพิ่มความคงตัว ❌  B มี degree of flocculation สูงอยู่แล้ว การเพิ่มอาจมากเกินไป</t>
        </is>
      </c>
      <c r="H188" s="34" t="inlineStr">
        <is>
          <t>เมื่อเขย่า A จะกลับมากระจายได้ดีที่สุด ❌  A เป็น deflocculated มากกว่า → เสี่ยงเกิด cake</t>
        </is>
      </c>
      <c r="I188" s="35" t="n">
        <v>1</v>
      </c>
      <c r="J188" s="34"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35" t="n"/>
      <c r="L188" s="34" t="inlineStr">
        <is>
          <t>Liquid &amp; Semisolid Dosage Forms</t>
        </is>
      </c>
      <c r="M188" s="35" t="inlineStr">
        <is>
          <t>Product</t>
        </is>
      </c>
      <c r="N188" s="34" t="inlineStr">
        <is>
          <t>ข้อสอบจริง Product ปี 2564 ข้อ 82</t>
        </is>
      </c>
      <c r="O188" s="35" t="inlineStr">
        <is>
          <t>ข้อสอบจริง</t>
        </is>
      </c>
      <c r="P188" s="35" t="inlineStr">
        <is>
          <t>ปี 2564</t>
        </is>
      </c>
    </row>
    <row r="189" ht="409.6" customHeight="1" s="49">
      <c r="A189" s="35" t="n">
        <v>187</v>
      </c>
      <c r="B189" s="34" t="inlineStr">
        <is>
          <t>ข้อใดไม่ควรเป็น flocculating agent</t>
        </is>
      </c>
      <c r="C189" s="35" t="n"/>
      <c r="D189" s="34" t="inlineStr">
        <is>
          <t>Electrolyte ✅ ลดแรงผลักทางไฟฟ้า (zeta potential) ทำให้อนุภาคเข้าหากัน</t>
        </is>
      </c>
      <c r="E189" s="34" t="inlineStr">
        <is>
          <t>Surfactant ✅ เปลี่ยน wetting และแรงระหว่างอนุภาค</t>
        </is>
      </c>
      <c r="F189" s="34" t="inlineStr">
        <is>
          <t>Polymer ✅ เกิด bridging ระหว่างอนุภาค เช่น gelatin, CMC</t>
        </is>
      </c>
      <c r="G189" s="34" t="inlineStr">
        <is>
          <t>Clay ✅ เช่น bentonite ช่วยสร้างโครงสร้างและควบคุมการตกตะกอน</t>
        </is>
      </c>
      <c r="H189" s="34" t="inlineStr">
        <is>
          <t>Alcohol ❌ ไม่ใช่ flocculating agent ทั่วไป อาจส่งผลต่อการละลาย ความหนืด หรือความคงตัวของระบบ แต่ไม่ได้ใช้เพื่อทำให้เกิด floc</t>
        </is>
      </c>
      <c r="I189" s="35" t="n">
        <v>1</v>
      </c>
      <c r="J189" s="34"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35" t="n"/>
      <c r="L189" s="34" t="inlineStr">
        <is>
          <t>Liquid &amp; Semisolid Dosage Forms</t>
        </is>
      </c>
      <c r="M189" s="35" t="inlineStr">
        <is>
          <t>Product</t>
        </is>
      </c>
      <c r="N189" s="34" t="inlineStr">
        <is>
          <t>ข้อสอบจริง Product ปี 2564 ข้อ 83</t>
        </is>
      </c>
      <c r="O189" s="35" t="inlineStr">
        <is>
          <t>ข้อสอบจริง</t>
        </is>
      </c>
      <c r="P189" s="35" t="inlineStr">
        <is>
          <t>ปี 2564</t>
        </is>
      </c>
    </row>
    <row r="190" ht="409.6" customHeight="1" s="49">
      <c r="A190" s="35" t="n">
        <v>188</v>
      </c>
      <c r="B190" s="34" t="inlineStr">
        <is>
          <t>ตัวยาประกอบด้วย sodium alginate, calcium carbonate, sodium bicarbonate ข้อใดถูกต้อง</t>
        </is>
      </c>
      <c r="C190" s="35" t="n"/>
      <c r="D190" s="34" t="inlineStr">
        <is>
          <t>ทำให้ตำรับออกฤทธิ์เร็ว ❌ ไม่ใช่จุดเด่นหลักของ alginate เน้นสร้าง raft barrier ป้องกัน reflux</t>
        </is>
      </c>
      <c r="E190" s="34" t="inlineStr">
        <is>
          <t>Sodium alginate จับกับกรดในทางเดินอาหาร ❌ ไม่ได้ทำหน้าที่เป็น antacid โดยตรง ทำหน้าที่สร้าง gel/raft</t>
        </is>
      </c>
      <c r="F190" s="34" t="inlineStr">
        <is>
          <t>ถูกต้อง ✅ Alginate \+ Ca²⁺ → gel Bicarbonate/carbonate ช่วย neutralize acid และสร้าง CO₂</t>
        </is>
      </c>
      <c r="G190" s="34" t="inlineStr">
        <is>
          <t>Sodium bicarbonate ดูดซึมได้ดี แล้วลดกรดได้ ❌ NaHCO₃ ทำหน้าที่ neutralize กรด ไม่ใช่ดูดซึมเพื่อออกฤทธิ์</t>
        </is>
      </c>
      <c r="H190" s="34" t="inlineStr">
        <is>
          <t>Calcium carbonate เป็น diluent ❌ CaCO₃ เป็น antacid/active ingredient ไม่ใช่สารเพิ่มปริมาณ</t>
        </is>
      </c>
      <c r="I190" s="35" t="n">
        <v>1</v>
      </c>
      <c r="J190" s="34"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35" t="n"/>
      <c r="L190" s="34" t="inlineStr">
        <is>
          <t>Liquid &amp; Semisolid Dosage Forms</t>
        </is>
      </c>
      <c r="M190" s="35" t="inlineStr">
        <is>
          <t>Product</t>
        </is>
      </c>
      <c r="N190" s="34" t="inlineStr">
        <is>
          <t>ข้อสอบจริง Product ปี 2564 ข้อ 84</t>
        </is>
      </c>
      <c r="O190" s="35" t="inlineStr">
        <is>
          <t>ข้อสอบจริง</t>
        </is>
      </c>
      <c r="P190" s="35" t="inlineStr">
        <is>
          <t>ปี 2564</t>
        </is>
      </c>
    </row>
    <row r="191" ht="409.6" customHeight="1" s="49">
      <c r="A191" s="35" t="n">
        <v>189</v>
      </c>
      <c r="B191" s="34" t="inlineStr">
        <is>
          <t>Freeze Thaw 3 Cycles แล้วพบว่า Emulsion แยกชั้นกันจะแก้ปัญหาอย่างไร</t>
        </is>
      </c>
      <c r="C191" s="35" t="n"/>
      <c r="D191" s="34" t="inlineStr">
        <is>
          <t>เติม Tragacanth ใน O/W cream ✅ เพิ่ม viscosity ของ aqueous phase ลดการเคลื่อนที่และการรวมตัวของหยดน้ำมัน ช่วยเพิ่ม emulsion stability</t>
        </is>
      </c>
      <c r="E191" s="34" t="inlineStr">
        <is>
          <t>ใช้เครื่อง Ball mill ❌ ใช้ลดขนาดอนุภาคของแข็ง ไม่ใช่แก้ emulsion แยกชั้น</t>
        </is>
      </c>
      <c r="F191" s="34" t="inlineStr">
        <is>
          <t>เติม Hydroxyethylcellulose ใน W/O cream ❌ HEC เป็น hydrophilic polymer เหมาะกับ aqueous phase ของ O/W มากกว่า ไม่เหมาะกับ W/O</t>
        </is>
      </c>
      <c r="G191" s="34" t="inlineStr">
        <is>
          <t>เติม NaCl ใน W/O cream ❌ Electrolyte อาจรบกวนความคงตัวของ emulsion</t>
        </is>
      </c>
      <c r="H191" s="34" t="inlineStr">
        <is>
          <t>เติม Na benzoate ใน W/O cream ❌ เป็น preservative ไม่ใช่ตัวเพิ่มความคงตัวของ emulsion</t>
        </is>
      </c>
      <c r="I191" s="35" t="n">
        <v>1</v>
      </c>
      <c r="J191" s="34"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35" t="n"/>
      <c r="L191" s="34" t="inlineStr">
        <is>
          <t>Liquid &amp; Semisolid Dosage Forms</t>
        </is>
      </c>
      <c r="M191" s="35" t="inlineStr">
        <is>
          <t>Product</t>
        </is>
      </c>
      <c r="N191" s="34" t="inlineStr">
        <is>
          <t>ข้อสอบจริง Product ปี 2564 ข้อ 93</t>
        </is>
      </c>
      <c r="O191" s="35" t="inlineStr">
        <is>
          <t>ข้อสอบจริง</t>
        </is>
      </c>
      <c r="P191" s="35" t="inlineStr">
        <is>
          <t>ปี 2564</t>
        </is>
      </c>
    </row>
    <row r="192" ht="409.6" customHeight="1" s="49">
      <c r="A192" s="35" t="n">
        <v>190</v>
      </c>
      <c r="B192" s="34" t="inlineStr">
        <is>
          <t>ตำรับ suspensions sedimentation volume = 0.5, degree of flocculation = 1 ควรแก้ไขอย่างไร</t>
        </is>
      </c>
      <c r="C192" s="35" t="n"/>
      <c r="D192" s="34" t="inlineStr">
        <is>
          <t>เพิ่มความเข้มข้น SCMC</t>
        </is>
      </c>
      <c r="E192" s="34" t="inlineStr">
        <is>
          <t>เพิ่ม benzyl alcohol ❌ เป็น preservative</t>
        </is>
      </c>
      <c r="F192" s="34" t="inlineStr">
        <is>
          <t>เพิ่ม sodium metabisulphite ❌เป็น antioxidant</t>
        </is>
      </c>
      <c r="G192" s="34" t="inlineStr">
        <is>
          <t>เปลี่ยน saccharine แทน syrup ❌เกี่ยวกับ sweetener ไม่เกี่ยวกับ stability</t>
        </is>
      </c>
      <c r="H192" s="34" t="inlineStr">
        <is>
          <t>เพิ่ม paraben ❌เป็น preservative</t>
        </is>
      </c>
      <c r="I192" s="35" t="n">
        <v>1</v>
      </c>
      <c r="J192" s="34"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35" t="n"/>
      <c r="L192" s="34" t="inlineStr">
        <is>
          <t>Liquid &amp; Semisolid Dosage Forms</t>
        </is>
      </c>
      <c r="M192" s="35" t="inlineStr">
        <is>
          <t>Product</t>
        </is>
      </c>
      <c r="N192" s="34" t="inlineStr">
        <is>
          <t>ข้อสอบจริง Product ปี 2564 ข้อ 99</t>
        </is>
      </c>
      <c r="O192" s="35" t="inlineStr">
        <is>
          <t>ข้อสอบจริง</t>
        </is>
      </c>
      <c r="P192" s="35" t="inlineStr">
        <is>
          <t>ปี 2564</t>
        </is>
      </c>
    </row>
    <row r="193" ht="409.6" customHeight="1" s="49">
      <c r="A193" s="35" t="n">
        <v>191</v>
      </c>
      <c r="B193" s="34" t="inlineStr">
        <is>
          <t>เตรียม 5% Atenolol extemporaneous oral suspension ปริมาตร 50 ml จากยาเม็ด Atenolol 25 mg จะต้องใช้ Atenolol กี่เม็ด</t>
        </is>
      </c>
      <c r="C193" s="35" t="n"/>
      <c r="D193" s="34" t="inlineStr">
        <is>
          <t>2 เม็ด</t>
        </is>
      </c>
      <c r="E193" s="34" t="inlineStr">
        <is>
          <t>3 เม็ด</t>
        </is>
      </c>
      <c r="F193" s="34" t="inlineStr">
        <is>
          <t>4 เม็ด</t>
        </is>
      </c>
      <c r="G193" s="34" t="inlineStr">
        <is>
          <t>5 เม็ด</t>
        </is>
      </c>
      <c r="H193" s="34" t="inlineStr">
        <is>
          <t>6 เม็ด</t>
        </is>
      </c>
      <c r="I193" s="35" t="n">
        <v>1</v>
      </c>
      <c r="J193" s="34"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35" t="n"/>
      <c r="L193" s="34" t="inlineStr">
        <is>
          <t>Liquid &amp; Semisolid Dosage Forms</t>
        </is>
      </c>
      <c r="M193" s="35" t="inlineStr">
        <is>
          <t>Product</t>
        </is>
      </c>
      <c r="N193" s="34" t="inlineStr">
        <is>
          <t>ข้อสอบจริง Product ปี 2564 ข้อ 108</t>
        </is>
      </c>
      <c r="O193" s="35" t="inlineStr">
        <is>
          <t>ข้อสอบจริง</t>
        </is>
      </c>
      <c r="P193" s="35" t="inlineStr">
        <is>
          <t>ปี 2564</t>
        </is>
      </c>
    </row>
    <row r="194" ht="409.6" customHeight="1" s="49">
      <c r="A194" s="35" t="n">
        <v>192</v>
      </c>
      <c r="B194" s="34" t="inlineStr">
        <is>
          <t>Each teaspoon contains 125 mg of naproxen containing vehicles of sucrose, magnesium aluminium silicate, disodium edetate, F\&amp;D yellow... ถ้าจะเตรียม naproxen suspension ขนาด 100 ml จะต้องใช้ naproxen กี่ g</t>
        </is>
      </c>
      <c r="C194" s="35" t="n"/>
      <c r="D194" s="34" t="inlineStr">
        <is>
          <t>1.5</t>
        </is>
      </c>
      <c r="E194" s="34" t="inlineStr">
        <is>
          <t>2.5</t>
        </is>
      </c>
      <c r="F194" s="34" t="inlineStr">
        <is>
          <t>3.5</t>
        </is>
      </c>
      <c r="G194" s="34" t="inlineStr">
        <is>
          <t>4.5</t>
        </is>
      </c>
      <c r="H194" s="34" t="inlineStr">
        <is>
          <t>5.5</t>
        </is>
      </c>
      <c r="I194" s="35" t="n">
        <v>1</v>
      </c>
      <c r="J194" s="34"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35" t="n"/>
      <c r="L194" s="34" t="inlineStr">
        <is>
          <t>Liquid &amp; Semisolid Dosage Forms</t>
        </is>
      </c>
      <c r="M194" s="35" t="inlineStr">
        <is>
          <t>Product</t>
        </is>
      </c>
      <c r="N194" s="34" t="inlineStr">
        <is>
          <t>ข้อสอบจริง Product ปี 2564 ข้อ 109</t>
        </is>
      </c>
      <c r="O194" s="35" t="inlineStr">
        <is>
          <t>ข้อสอบจริง</t>
        </is>
      </c>
      <c r="P194" s="35" t="inlineStr">
        <is>
          <t>ปี 2564</t>
        </is>
      </c>
    </row>
    <row r="195" ht="409.6" customHeight="1" s="49">
      <c r="A195" s="35" t="n">
        <v>193</v>
      </c>
      <c r="B195" s="34" t="inlineStr">
        <is>
          <t>สูตรตำรับ Calamine lotion Active Ingredient: Calamine Inactive ingredient : Hypromellose, xanthan gum, polysorbate 80, methyl paraben, propylparaben ข้อใดคือหน้าที่ของ Hypromellose</t>
        </is>
      </c>
      <c r="C195" s="35" t="n"/>
      <c r="D195" s="34" t="inlineStr">
        <is>
          <t>Emulsifier</t>
        </is>
      </c>
      <c r="E195" s="34" t="inlineStr">
        <is>
          <t>Diluent</t>
        </is>
      </c>
      <c r="F195" s="34" t="inlineStr">
        <is>
          <t>Viscosity enhancer</t>
        </is>
      </c>
      <c r="G195" s="34" t="inlineStr">
        <is>
          <t>Humectant</t>
        </is>
      </c>
      <c r="H195" s="34" t="inlineStr">
        <is>
          <t>Disintegrant</t>
        </is>
      </c>
      <c r="I195" s="35" t="n">
        <v>1</v>
      </c>
      <c r="J195" s="34"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35" t="n"/>
      <c r="L195" s="34" t="inlineStr">
        <is>
          <t>Liquid &amp; Semisolid Dosage Forms</t>
        </is>
      </c>
      <c r="M195" s="35" t="inlineStr">
        <is>
          <t>Product</t>
        </is>
      </c>
      <c r="N195" s="34" t="inlineStr">
        <is>
          <t>ข้อสอบจริง Product ปี 2564 ข้อ 111</t>
        </is>
      </c>
      <c r="O195" s="35" t="inlineStr">
        <is>
          <t>ข้อสอบจริง</t>
        </is>
      </c>
      <c r="P195" s="35" t="inlineStr">
        <is>
          <t>ปี 2564</t>
        </is>
      </c>
    </row>
    <row r="196" ht="409.6" customHeight="1" s="49">
      <c r="A196" s="35" t="n">
        <v>194</v>
      </c>
      <c r="B196" s="34" t="inlineStr">
        <is>
          <t>สารใดไม่ใช้เป็น stiffening agent สำหรับ topical antiviral cream</t>
        </is>
      </c>
      <c r="C196" s="35" t="n"/>
      <c r="D196" s="34" t="inlineStr">
        <is>
          <t>Beeswax ✅ เป็น stiffening agent</t>
        </is>
      </c>
      <c r="E196" s="34" t="inlineStr">
        <is>
          <t>PEG 4000 ✅ เป็น stiffening agent ในฐาน PEG ointment</t>
        </is>
      </c>
      <c r="F196" s="34" t="inlineStr">
        <is>
          <t>Paraffin wax ✅ เป็น stiffening agent</t>
        </is>
      </c>
      <c r="G196" s="34" t="inlineStr">
        <is>
          <t>Cetostearyl alcohol ✅ เป็น stiffening agent และ co-emulsifier</t>
        </is>
      </c>
      <c r="H196" s="34" t="inlineStr">
        <is>
          <t>Isopropyl myristate ❌ เป็น Emollient</t>
        </is>
      </c>
      <c r="I196" s="35" t="n">
        <v>1</v>
      </c>
      <c r="J196" s="34"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35" t="n"/>
      <c r="L196" s="34" t="inlineStr">
        <is>
          <t>Liquid &amp; Semisolid Dosage Forms</t>
        </is>
      </c>
      <c r="M196" s="35" t="inlineStr">
        <is>
          <t>Product</t>
        </is>
      </c>
      <c r="N196" s="34" t="inlineStr">
        <is>
          <t>ข้อสอบจริง Product ปี 2564 ข้อ 115</t>
        </is>
      </c>
      <c r="O196" s="35" t="inlineStr">
        <is>
          <t>ข้อสอบจริง</t>
        </is>
      </c>
      <c r="P196" s="35" t="inlineStr">
        <is>
          <t>ปี 2564</t>
        </is>
      </c>
    </row>
    <row r="197" ht="409.6" customHeight="1" s="49">
      <c r="A197" s="35" t="n">
        <v>195</v>
      </c>
      <c r="B197" s="34" t="inlineStr">
        <is>
          <t>ยาพื้นใดมีผลแบบ occlusive effect ดีที่สุด</t>
        </is>
      </c>
      <c r="C197" s="35" t="n"/>
      <c r="D197" s="34" t="inlineStr">
        <is>
          <t>Water-soluble base</t>
        </is>
      </c>
      <c r="E197" s="34" t="inlineStr">
        <is>
          <t>Water-removeable base</t>
        </is>
      </c>
      <c r="F197" s="34" t="inlineStr">
        <is>
          <t>Absorption base</t>
        </is>
      </c>
      <c r="G197" s="34" t="inlineStr">
        <is>
          <t>Oleaginous bases</t>
        </is>
      </c>
      <c r="H197" s="34" t="inlineStr">
        <is>
          <t>W/O emulsion base</t>
        </is>
      </c>
      <c r="I197" s="35" t="n">
        <v>1</v>
      </c>
      <c r="J197" s="34"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35" t="n"/>
      <c r="L197" s="34" t="inlineStr">
        <is>
          <t>Liquid &amp; Semisolid Dosage Forms</t>
        </is>
      </c>
      <c r="M197" s="35" t="inlineStr">
        <is>
          <t>Product</t>
        </is>
      </c>
      <c r="N197" s="34" t="inlineStr">
        <is>
          <t>ข้อสอบจริง Product ปี 2564 ข้อ 116</t>
        </is>
      </c>
      <c r="O197" s="35" t="inlineStr">
        <is>
          <t>ข้อสอบจริง</t>
        </is>
      </c>
      <c r="P197" s="35" t="inlineStr">
        <is>
          <t>ปี 2564</t>
        </is>
      </c>
    </row>
    <row r="198" ht="409.6" customHeight="1" s="49">
      <c r="A198" s="35" t="n">
        <v>196</v>
      </c>
      <c r="B198" s="34"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35" t="n"/>
      <c r="D198" s="34" t="inlineStr">
        <is>
          <t>Tragacanth ใน O/W ✅ เพิ่มความหนืด ช่วยให้ครีมคงตัว</t>
        </is>
      </c>
      <c r="E198" s="34" t="inlineStr">
        <is>
          <t>Ball mill ❌ ลดขนาดอนุภาค ไม่แก้ครีมเหลว</t>
        </is>
      </c>
      <c r="F198" s="34" t="inlineStr">
        <is>
          <t>HEC ใน W/O ❌ HEC เหมาะกับ O/W ไม่ใช่ W/O</t>
        </is>
      </c>
      <c r="G198" s="34" t="inlineStr">
        <is>
          <t>NaCl ❌ electrolyte และอาจทำให้ emulsion ไม่คงตัว</t>
        </is>
      </c>
      <c r="H198" s="34" t="inlineStr">
        <is>
          <t>Sodium benzoate ❌ เป็นสารกันเสีย ไม่แก้ความหนืด</t>
        </is>
      </c>
      <c r="I198" s="35" t="n">
        <v>1</v>
      </c>
      <c r="J198" s="34"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35" t="n"/>
      <c r="L198" s="34" t="inlineStr">
        <is>
          <t>Liquid &amp; Semisolid Dosage Forms</t>
        </is>
      </c>
      <c r="M198" s="35" t="inlineStr">
        <is>
          <t>Product</t>
        </is>
      </c>
      <c r="N198" s="34" t="inlineStr">
        <is>
          <t>ข้อสอบจริง Product ปี 2564 ข้อ 117</t>
        </is>
      </c>
      <c r="O198" s="35" t="inlineStr">
        <is>
          <t>ข้อสอบจริง</t>
        </is>
      </c>
      <c r="P198" s="35" t="inlineStr">
        <is>
          <t>ปี 2564</t>
        </is>
      </c>
    </row>
    <row r="199" ht="409.6" customHeight="1" s="49">
      <c r="A199" s="35" t="n">
        <v>197</v>
      </c>
      <c r="B199" s="34"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35" t="n"/>
      <c r="D199" s="34" t="inlineStr">
        <is>
          <t>Hard gelatin capsule ❌ ใช้บรรจุผงหรือเม็ดเล็ก (granules/pellets) เป็นหลัก</t>
        </is>
      </c>
      <c r="E199" s="34" t="inlineStr">
        <is>
          <t>Soft gelatin capsule ✅ บรรจุของเหลว/สารละลายในน้ำมัน และมี glycerin เป็น plasticizer</t>
        </is>
      </c>
      <c r="F199" s="34" t="inlineStr">
        <is>
          <t>Enteric capsule ❌ ต้องมีสารเคลือบกันกรด เช่น HPMCAS, Eudragit</t>
        </is>
      </c>
      <c r="G199" s="34" t="inlineStr">
        <is>
          <t>Cream ❌ ไม่มีฐานครีม</t>
        </is>
      </c>
      <c r="H199" s="34" t="inlineStr">
        <is>
          <t>Ointment ❌ ไม่ใช่ตำรับกึ่งแข็งสำหรับทาผิว</t>
        </is>
      </c>
      <c r="I199" s="35" t="n">
        <v>1</v>
      </c>
      <c r="J199" s="34"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35" t="n"/>
      <c r="L199" s="34" t="inlineStr">
        <is>
          <t>Liquid &amp; Semisolid Dosage Forms</t>
        </is>
      </c>
      <c r="M199" s="35" t="inlineStr">
        <is>
          <t>Product</t>
        </is>
      </c>
      <c r="N199" s="34" t="inlineStr">
        <is>
          <t>ข้อสอบจริง Product ปี 2564 ข้อ 123</t>
        </is>
      </c>
      <c r="O199" s="35" t="inlineStr">
        <is>
          <t>ข้อสอบจริง</t>
        </is>
      </c>
      <c r="P199" s="35" t="inlineStr">
        <is>
          <t>ปี 2564</t>
        </is>
      </c>
    </row>
    <row r="200" ht="409.6" customHeight="1" s="49">
      <c r="A200" s="35" t="n">
        <v>198</v>
      </c>
      <c r="B200" s="34" t="inlineStr">
        <is>
          <t>HCTZ suspension 50 ml ตั้งทิ้งไว้ 4 wk ได้ F = 0.5 ควรแก้ไขตำรับอย่างไร</t>
        </is>
      </c>
      <c r="C200" s="35" t="n"/>
      <c r="D200" s="34" t="inlineStr">
        <is>
          <t>เพิ่ม paraben concentrate ❌ Preservative ไม่ช่วยลดการตกตะกอน</t>
        </is>
      </c>
      <c r="E200" s="34" t="inlineStr">
        <is>
          <t>เพิ่ม sodium carboxymethyl cellulose ✅ Suspensing agent เพิ่มความหนืด ลด sedimentation</t>
        </is>
      </c>
      <c r="F200" s="34" t="inlineStr">
        <is>
          <t>เปลี่ยน saccharin sodium เป็น syrup ❌ ช่วยเพิ่มความหวาน ไม่ใช่วิธีมาตรฐานแก้ F ต่ำ</t>
        </is>
      </c>
      <c r="G200" s="34" t="inlineStr">
        <is>
          <t>เพิ่ม sodium metabisulfite ❌ Antioxidant</t>
        </is>
      </c>
      <c r="H200" s="34" t="inlineStr">
        <is>
          <t>เพิ่มอุณหภูมิ ❌ ยิ่งลดความคงตัวของ suspension</t>
        </is>
      </c>
      <c r="I200" s="35" t="n">
        <v>1</v>
      </c>
      <c r="J200" s="34"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35" t="n"/>
      <c r="L200" s="34" t="inlineStr">
        <is>
          <t>Liquid &amp; Semisolid Dosage Forms</t>
        </is>
      </c>
      <c r="M200" s="35" t="inlineStr">
        <is>
          <t>Product</t>
        </is>
      </c>
      <c r="N200" s="34" t="inlineStr">
        <is>
          <t>ข้อสอบจริง Product ปี 2564 ข้อ 143</t>
        </is>
      </c>
      <c r="O200" s="35" t="inlineStr">
        <is>
          <t>ข้อสอบจริง</t>
        </is>
      </c>
      <c r="P200" s="35" t="inlineStr">
        <is>
          <t>ปี 2564</t>
        </is>
      </c>
    </row>
    <row r="201" ht="409.6" customHeight="1" s="49">
      <c r="A201" s="35" t="n">
        <v>199</v>
      </c>
      <c r="B201" s="34" t="inlineStr">
        <is>
          <t>Sodium starch glycolate ทำหน้าที่อะไรในตำรับ</t>
        </is>
      </c>
      <c r="C201" s="35" t="n"/>
      <c r="D201" s="34" t="inlineStr">
        <is>
          <t>Diluent</t>
        </is>
      </c>
      <c r="E201" s="34" t="inlineStr">
        <is>
          <t>Glidant</t>
        </is>
      </c>
      <c r="F201" s="34" t="inlineStr">
        <is>
          <t>Disintegrating</t>
        </is>
      </c>
      <c r="G201" s="34" t="inlineStr">
        <is>
          <t>Binder</t>
        </is>
      </c>
      <c r="H201" s="34" t="inlineStr">
        <is>
          <t>Lubricant</t>
        </is>
      </c>
      <c r="I201" s="35" t="n">
        <v>1</v>
      </c>
      <c r="J201" s="34"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35" t="n"/>
      <c r="L201" s="34" t="inlineStr">
        <is>
          <t>Liquid &amp; Semisolid Dosage Forms</t>
        </is>
      </c>
      <c r="M201" s="35" t="inlineStr">
        <is>
          <t>Product</t>
        </is>
      </c>
      <c r="N201" s="34" t="inlineStr">
        <is>
          <t>ข้อสอบจริง Product ปี 2564 ข้อ 144</t>
        </is>
      </c>
      <c r="O201" s="35" t="inlineStr">
        <is>
          <t>ข้อสอบจริง</t>
        </is>
      </c>
      <c r="P201" s="35" t="inlineStr">
        <is>
          <t>ปี 2564</t>
        </is>
      </c>
    </row>
    <row r="202" ht="409.6" customHeight="1" s="49">
      <c r="A202" s="35" t="n">
        <v>200</v>
      </c>
      <c r="B202" s="34" t="inlineStr">
        <is>
          <t>จากสูตรตำรับข้อใดถูกต้อง</t>
        </is>
      </c>
      <c r="C202" s="35" t="n"/>
      <c r="D202" s="34" t="inlineStr">
        <is>
          <t>Lanolin stiffening agent ❌ Lanolin เป็น absorption base / emollient ไม่ใช่ stiffening agent</t>
        </is>
      </c>
      <c r="E202" s="34" t="inlineStr">
        <is>
          <t>Triethanolamine emulsifying agent ❌ Triethanolamine เดี่ยว ๆ เป็น pH adjuster จะเป็น emulsifier ได้เมื่อทำปฏิกิริยากับ stearic acid เกิด TEA stearate</t>
        </is>
      </c>
      <c r="F202" s="34" t="inlineStr">
        <is>
          <t>Isopropyl myristate humectant ❌ เป็น emollient / skin penetration enhancer</t>
        </is>
      </c>
      <c r="G202" s="34" t="inlineStr">
        <is>
          <t>Cetostearyl alcohol suspending agent ❌ เป็น stiffening agent และ co-emulsifier</t>
        </is>
      </c>
      <c r="H202" s="34" t="inlineStr">
        <is>
          <t>Glycerin humectant ✅ ถูกต้อง</t>
        </is>
      </c>
      <c r="I202" s="35" t="n">
        <v>1</v>
      </c>
      <c r="J202" s="34"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35" t="n"/>
      <c r="L202" s="34" t="inlineStr">
        <is>
          <t>Liquid &amp; Semisolid Dosage Forms</t>
        </is>
      </c>
      <c r="M202" s="35" t="inlineStr">
        <is>
          <t>Product</t>
        </is>
      </c>
      <c r="N202" s="34" t="inlineStr">
        <is>
          <t>ข้อสอบจริง Product ปี 2564 ข้อ 145</t>
        </is>
      </c>
      <c r="O202" s="35" t="inlineStr">
        <is>
          <t>ข้อสอบจริง</t>
        </is>
      </c>
      <c r="P202" s="35" t="inlineStr">
        <is>
          <t>ปี 2564</t>
        </is>
      </c>
    </row>
    <row r="203" ht="409.6" customHeight="1" s="49">
      <c r="A203" s="35" t="n">
        <v>201</v>
      </c>
      <c r="B203" s="34"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35" t="n"/>
      <c r="D203" s="34" t="inlineStr">
        <is>
          <t>Cosolvent</t>
        </is>
      </c>
      <c r="E203" s="34" t="inlineStr">
        <is>
          <t>Opacify</t>
        </is>
      </c>
      <c r="F203" s="34" t="inlineStr">
        <is>
          <t>Plasticizer</t>
        </is>
      </c>
      <c r="G203" s="34" t="inlineStr">
        <is>
          <t>Emulsifier</t>
        </is>
      </c>
      <c r="H203" s="34" t="inlineStr">
        <is>
          <t>Film coat resin</t>
        </is>
      </c>
      <c r="I203" s="35" t="n">
        <v>1</v>
      </c>
      <c r="J203" s="34"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35" t="n"/>
      <c r="L203" s="34" t="inlineStr">
        <is>
          <t>Liquid &amp; Semisolid Dosage Forms</t>
        </is>
      </c>
      <c r="M203" s="35" t="inlineStr">
        <is>
          <t>Product</t>
        </is>
      </c>
      <c r="N203" s="34" t="inlineStr">
        <is>
          <t>ข้อสอบจริง Product ปี 2564 ข้อ 146</t>
        </is>
      </c>
      <c r="O203" s="35" t="inlineStr">
        <is>
          <t>ข้อสอบจริง</t>
        </is>
      </c>
      <c r="P203" s="35" t="inlineStr">
        <is>
          <t>ปี 2564</t>
        </is>
      </c>
    </row>
    <row r="204" ht="409.6" customHeight="1" s="49">
      <c r="A204" s="35" t="n">
        <v>202</v>
      </c>
      <c r="B204" s="34" t="inlineStr">
        <is>
          <t>ในสูตรตำรับยาครีม หากตำรับมีลักษณะเหลวควรเพิ่มสารใดในตำรับ</t>
        </is>
      </c>
      <c r="C204" s="35" t="n"/>
      <c r="D204" s="34" t="inlineStr">
        <is>
          <t>Mineral oil</t>
        </is>
      </c>
      <c r="E204" s="34" t="inlineStr">
        <is>
          <t>Propylene glycol</t>
        </is>
      </c>
      <c r="F204" s="34" t="inlineStr">
        <is>
          <t>Cetyl alcohol</t>
        </is>
      </c>
      <c r="G204" s="34" t="inlineStr">
        <is>
          <t>Sodium lauryl sulfate</t>
        </is>
      </c>
      <c r="H204" s="34" t="inlineStr">
        <is>
          <t>Triethanolamine</t>
        </is>
      </c>
      <c r="I204" s="35" t="n">
        <v>1</v>
      </c>
      <c r="J204" s="34"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35" t="n"/>
      <c r="L204" s="34" t="inlineStr">
        <is>
          <t>Liquid &amp; Semisolid Dosage Forms</t>
        </is>
      </c>
      <c r="M204" s="35" t="inlineStr">
        <is>
          <t>Product</t>
        </is>
      </c>
      <c r="N204" s="34" t="inlineStr">
        <is>
          <t>ข้อสอบจริง Product ปี 2564 ข้อ 161</t>
        </is>
      </c>
      <c r="O204" s="35" t="inlineStr">
        <is>
          <t>ข้อสอบจริง</t>
        </is>
      </c>
      <c r="P204" s="35" t="inlineStr">
        <is>
          <t>ปี 2564</t>
        </is>
      </c>
    </row>
    <row r="205" ht="409.6" customHeight="1" s="49">
      <c r="A205" s="35" t="n">
        <v>203</v>
      </c>
      <c r="B205" s="34"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35" t="n"/>
      <c r="D205" s="34" t="inlineStr">
        <is>
          <t>BHT ❌ Antioxidant ป้องกัน oxidation</t>
        </is>
      </c>
      <c r="E205" s="34" t="inlineStr">
        <is>
          <t>Glycerin ❌ Humectant (แต่ไม่มีในสูตรที่ให้)</t>
        </is>
      </c>
      <c r="F205" s="34" t="inlineStr">
        <is>
          <t>Cetyl alcohol ✅ Stiffening agent / viscosity enhancer</t>
        </is>
      </c>
      <c r="G205" s="34" t="inlineStr">
        <is>
          <t>Propylene glycol ❌ Humectant / cosolvent</t>
        </is>
      </c>
      <c r="H205" s="34" t="inlineStr">
        <is>
          <t>Sodium lauryl sulphate ❌ Emulsifier / surfactant</t>
        </is>
      </c>
      <c r="I205" s="35" t="n">
        <v>1</v>
      </c>
      <c r="J205" s="34"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35" t="n"/>
      <c r="L205" s="34" t="inlineStr">
        <is>
          <t>Liquid &amp; Semisolid Dosage Forms</t>
        </is>
      </c>
      <c r="M205" s="35" t="inlineStr">
        <is>
          <t>Product</t>
        </is>
      </c>
      <c r="N205" s="34" t="inlineStr">
        <is>
          <t>ข้อสอบจริง Product ปี 2564 ข้อ 166</t>
        </is>
      </c>
      <c r="O205" s="35" t="inlineStr">
        <is>
          <t>ข้อสอบจริง</t>
        </is>
      </c>
      <c r="P205" s="35" t="inlineStr">
        <is>
          <t>ปี 2564</t>
        </is>
      </c>
    </row>
    <row r="206" ht="409.6" customHeight="1" s="49">
      <c r="A206" s="35" t="n">
        <v>204</v>
      </c>
      <c r="B206" s="34" t="inlineStr">
        <is>
          <t>ตำรับ calamine lotion ตัวยาเป็นน้ำแขวนตะกอน เขย่ายาแล้วไม่คืนกลับเมื่อตั้งทิ้งไว้ ลักษณะดังกล่าวเรียกว่า</t>
        </is>
      </c>
      <c r="C206" s="35" t="n"/>
      <c r="D206" s="34" t="inlineStr">
        <is>
          <t>Caking ✅ ตะกอนจับแน่น กลับคืนไม่ได้</t>
        </is>
      </c>
      <c r="E206" s="34" t="inlineStr">
        <is>
          <t>Cracking ❌ รอยแตกของเม็ดยาหรือฟิล์มเคลือบ</t>
        </is>
      </c>
      <c r="F206" s="34" t="inlineStr">
        <is>
          <t>Breaking ❌ การแยกตัวของ emulsion อย่างถาวร</t>
        </is>
      </c>
      <c r="G206" s="34" t="inlineStr">
        <is>
          <t>Creaming ❌ หยดของเหลวใน emulsion ลอยขึ้น/ตกลง แต่ยังกลับคืนได้เมื่อเขย่า</t>
        </is>
      </c>
      <c r="H206" s="34" t="inlineStr">
        <is>
          <t>Coalescence ❌ หยด emulsion รวมตัวกันเป็นหยดใหญ่ (นำไปสู่ breaking)</t>
        </is>
      </c>
      <c r="I206" s="35" t="n">
        <v>1</v>
      </c>
      <c r="J206" s="34"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35" t="n"/>
      <c r="L206" s="34" t="inlineStr">
        <is>
          <t>Liquid &amp; Semisolid Dosage Forms</t>
        </is>
      </c>
      <c r="M206" s="35" t="inlineStr">
        <is>
          <t>Product</t>
        </is>
      </c>
      <c r="N206" s="34" t="inlineStr">
        <is>
          <t>ข้อสอบจริง Product ปี 2564 ข้อ 167</t>
        </is>
      </c>
      <c r="O206" s="35" t="inlineStr">
        <is>
          <t>ข้อสอบจริง</t>
        </is>
      </c>
      <c r="P206" s="35" t="inlineStr">
        <is>
          <t>ปี 2564</t>
        </is>
      </c>
    </row>
    <row r="207" ht="409.6" customHeight="1" s="49">
      <c r="A207" s="35" t="n">
        <v>205</v>
      </c>
      <c r="B207" s="34" t="inlineStr">
        <is>
          <t>Topical steroid รูปแบบไหนดูดซึมทางผิวหนังได้มากที่สุด ต้นฉบับ: Day 2 ข้อ 87</t>
        </is>
      </c>
      <c r="C207" s="35" t="n"/>
      <c r="D207" s="34" t="inlineStr">
        <is>
          <t>Solution</t>
        </is>
      </c>
      <c r="E207" s="34" t="inlineStr">
        <is>
          <t>Gel</t>
        </is>
      </c>
      <c r="F207" s="34" t="inlineStr">
        <is>
          <t>Suspension</t>
        </is>
      </c>
      <c r="G207" s="34" t="inlineStr">
        <is>
          <t>Ointment</t>
        </is>
      </c>
      <c r="H207" s="34" t="inlineStr">
        <is>
          <t>Cream</t>
        </is>
      </c>
      <c r="I207" s="35" t="n">
        <v>4</v>
      </c>
      <c r="J207" s="34"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35" t="n"/>
      <c r="L207" s="34" t="inlineStr">
        <is>
          <t>Liquid &amp; Semisolid Dosage Forms</t>
        </is>
      </c>
      <c r="M207" s="35" t="inlineStr">
        <is>
          <t>Product</t>
        </is>
      </c>
      <c r="N207" s="34" t="inlineStr">
        <is>
          <t>ข้อสอบจริง Product ปี 2563 ข้อ 15</t>
        </is>
      </c>
      <c r="O207" s="35" t="inlineStr">
        <is>
          <t>ข้อสอบจริง</t>
        </is>
      </c>
      <c r="P207" s="35" t="inlineStr">
        <is>
          <t>ปี 2563</t>
        </is>
      </c>
    </row>
    <row r="208" ht="409.6" customHeight="1" s="49">
      <c r="A208" s="35" t="n">
        <v>206</v>
      </c>
      <c r="B208" s="34" t="inlineStr">
        <is>
          <t>ข้อใดไม่จำเป็นในการควบคุมคุณภาพการผลิต soft capsule ต้นฉบับ: Day 1 ข้อ 115</t>
        </is>
      </c>
      <c r="C208" s="35" t="n"/>
      <c r="D208" s="34" t="inlineStr">
        <is>
          <t>Pregelatinized starch</t>
        </is>
      </c>
      <c r="E208" s="34" t="inlineStr">
        <is>
          <t>Lactose monohydrate</t>
        </is>
      </c>
      <c r="F208" s="34" t="inlineStr">
        <is>
          <t>Microcrystalline cellulose</t>
        </is>
      </c>
      <c r="G208" s="34" t="inlineStr">
        <is>
          <t>Sodium starch glycolate</t>
        </is>
      </c>
      <c r="H208" s="34" t="inlineStr">
        <is>
          <t>Dibasic calcium phosphate | คำตอบที่น่าจะเป็น: a) Pregelatinized starch ใช้เป็น dry binder ได้ จึงเหมาะกับ dry granulation ที่ไม่เติมสารละลายยึดเกาะ</t>
        </is>
      </c>
      <c r="I208" s="35" t="n">
        <v>4</v>
      </c>
      <c r="J208" s="34"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35" t="n"/>
      <c r="L208" s="34" t="inlineStr">
        <is>
          <t>Liquid &amp; Semisolid Dosage Forms</t>
        </is>
      </c>
      <c r="M208" s="35" t="inlineStr">
        <is>
          <t>Product</t>
        </is>
      </c>
      <c r="N208" s="34" t="inlineStr">
        <is>
          <t>ข้อสอบจริง Product ปี 2563 ข้อ 25</t>
        </is>
      </c>
      <c r="O208" s="35" t="inlineStr">
        <is>
          <t>ข้อสอบจริง</t>
        </is>
      </c>
      <c r="P208" s="35" t="inlineStr">
        <is>
          <t>ปี 2563</t>
        </is>
      </c>
    </row>
    <row r="209" ht="409.6" customHeight="1" s="49">
      <c r="A209" s="35" t="n">
        <v>207</v>
      </c>
      <c r="B209" s="34" t="inlineStr">
        <is>
          <t>ข้อใดไม่ใช่ส่วนประกอบของ soft capsule ต้นฉบับ: Day 2 ข้อ 32</t>
        </is>
      </c>
      <c r="C209" s="35" t="n"/>
      <c r="D209" s="34" t="inlineStr">
        <is>
          <t>Glycerin</t>
        </is>
      </c>
      <c r="E209" s="34" t="inlineStr">
        <is>
          <t>Propylene glycol</t>
        </is>
      </c>
      <c r="F209" s="34" t="inlineStr">
        <is>
          <t>Lake color</t>
        </is>
      </c>
      <c r="G209" s="34" t="inlineStr">
        <is>
          <t>PEG 400</t>
        </is>
      </c>
      <c r="H209" s="34" t="inlineStr">
        <is>
          <t>Water</t>
        </is>
      </c>
      <c r="I209" s="35" t="n">
        <v>4</v>
      </c>
      <c r="J209" s="34"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35" t="n"/>
      <c r="L209" s="34" t="inlineStr">
        <is>
          <t>Liquid &amp; Semisolid Dosage Forms</t>
        </is>
      </c>
      <c r="M209" s="35" t="inlineStr">
        <is>
          <t>Product</t>
        </is>
      </c>
      <c r="N209" s="34" t="inlineStr">
        <is>
          <t>ข้อสอบจริง Product ปี 2563 ข้อ 32</t>
        </is>
      </c>
      <c r="O209" s="35" t="inlineStr">
        <is>
          <t>ข้อสอบจริง</t>
        </is>
      </c>
      <c r="P209" s="35" t="inlineStr">
        <is>
          <t>ปี 2563</t>
        </is>
      </c>
    </row>
    <row r="210" ht="409.6" customHeight="1" s="49">
      <c r="A210" s="35" t="n">
        <v>208</v>
      </c>
      <c r="B210" s="34" t="inlineStr">
        <is>
          <t>ข้อใดไม่ใช่วิธีการควบคุมคุณภาพของยา Ibuprofen ที่เป็น soft gelatin ต้นฉบับ: Day 2 ข้อ 33</t>
        </is>
      </c>
      <c r="C210" s="35" t="n"/>
      <c r="D210" s="34" t="inlineStr">
        <is>
          <t>ปริมาณการบรรจุ</t>
        </is>
      </c>
      <c r="E210" s="34" t="inlineStr">
        <is>
          <t>การละลาย</t>
        </is>
      </c>
      <c r="F210" s="34" t="inlineStr">
        <is>
          <t>การแตกตัว</t>
        </is>
      </c>
      <c r="G210" s="34" t="inlineStr">
        <is>
          <t>ระยะเวลาที่ปลดปล่อยนาน</t>
        </is>
      </c>
      <c r="H210" s="34" t="inlineStr">
        <is>
          <t>ความนิ่ม</t>
        </is>
      </c>
      <c r="I210" s="35" t="n">
        <v>4</v>
      </c>
      <c r="J210" s="34"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35" t="n"/>
      <c r="L210" s="34" t="inlineStr">
        <is>
          <t>Liquid &amp; Semisolid Dosage Forms</t>
        </is>
      </c>
      <c r="M210" s="35" t="inlineStr">
        <is>
          <t>Product</t>
        </is>
      </c>
      <c r="N210" s="34" t="inlineStr">
        <is>
          <t>ข้อสอบจริง Product ปี 2563 ข้อ 33</t>
        </is>
      </c>
      <c r="O210" s="35" t="inlineStr">
        <is>
          <t>ข้อสอบจริง</t>
        </is>
      </c>
      <c r="P210" s="35" t="inlineStr">
        <is>
          <t>ปี 2563</t>
        </is>
      </c>
    </row>
    <row r="211" ht="409.6" customHeight="1" s="49">
      <c r="A211" s="35" t="n">
        <v>209</v>
      </c>
      <c r="B211" s="34" t="inlineStr">
        <is>
          <t>ผลิตยาเม็ดด้วย wet granulation ควรใช้ binder ตัวไหน ต้นฉบับ: Day 2 ข้อ 70</t>
        </is>
      </c>
      <c r="C211" s="35" t="n"/>
      <c r="D211" s="34" t="inlineStr">
        <is>
          <t>Lactose</t>
        </is>
      </c>
      <c r="E211" s="34" t="inlineStr">
        <is>
          <t>Microcrystalline cellulose</t>
        </is>
      </c>
      <c r="F211" s="34" t="inlineStr">
        <is>
          <t>Pregelatinized starch</t>
        </is>
      </c>
      <c r="G211" s="34" t="inlineStr">
        <is>
          <t>Magnesium stearate</t>
        </is>
      </c>
      <c r="H211" s="34" t="inlineStr">
        <is>
          <t>Aerosil 200</t>
        </is>
      </c>
      <c r="I211" s="35" t="n">
        <v>3</v>
      </c>
      <c r="J211" s="34"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35" t="n"/>
      <c r="L211" s="34" t="inlineStr">
        <is>
          <t>Liquid &amp; Semisolid Dosage Forms</t>
        </is>
      </c>
      <c r="M211" s="35" t="inlineStr">
        <is>
          <t>Product</t>
        </is>
      </c>
      <c r="N211" s="34" t="inlineStr">
        <is>
          <t>ข้อสอบจริง Product ปี 2563 ข้อ 34</t>
        </is>
      </c>
      <c r="O211" s="35" t="inlineStr">
        <is>
          <t>ข้อสอบจริง</t>
        </is>
      </c>
      <c r="P211" s="35" t="inlineStr">
        <is>
          <t>ปี 2563</t>
        </is>
      </c>
    </row>
    <row r="212" ht="409.6" customHeight="1" s="49">
      <c r="A212" s="35" t="n">
        <v>210</v>
      </c>
      <c r="B212" s="34" t="inlineStr">
        <is>
          <t>สารเคลือบในข้อใดไม่ได้ช่วยให้เม็ดยามีคุณสมบัติ enteric coated tablets ต้นฉบับ: Day 2 ข้อ 90</t>
        </is>
      </c>
      <c r="C212" s="35" t="n"/>
      <c r="D212" s="34" t="inlineStr">
        <is>
          <t>Shellac</t>
        </is>
      </c>
      <c r="E212" s="34" t="inlineStr">
        <is>
          <t>PVP</t>
        </is>
      </c>
      <c r="F212" s="34" t="inlineStr">
        <is>
          <t>Diethyl phthalate</t>
        </is>
      </c>
      <c r="G212" s="34" t="inlineStr">
        <is>
          <t>Hydroxypropyl methylcellulose Acetate Succinate</t>
        </is>
      </c>
      <c r="H212" s="34" t="inlineStr">
        <is>
          <t>Methacrylic acid - methyl acrylate (2:1) copolymer</t>
        </is>
      </c>
      <c r="I212" s="35" t="n">
        <v>2</v>
      </c>
      <c r="J212" s="34"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35" t="n"/>
      <c r="L212" s="34" t="inlineStr">
        <is>
          <t>Liquid &amp; Semisolid Dosage Forms</t>
        </is>
      </c>
      <c r="M212" s="35" t="inlineStr">
        <is>
          <t>Product</t>
        </is>
      </c>
      <c r="N212" s="34" t="inlineStr">
        <is>
          <t>ข้อสอบจริง Product ปี 2563 ข้อ 36</t>
        </is>
      </c>
      <c r="O212" s="35" t="inlineStr">
        <is>
          <t>ข้อสอบจริง</t>
        </is>
      </c>
      <c r="P212" s="35" t="inlineStr">
        <is>
          <t>ปี 2563</t>
        </is>
      </c>
    </row>
    <row r="213" ht="409.6" customHeight="1" s="49">
      <c r="A213" s="35" t="n">
        <v>211</v>
      </c>
      <c r="B213" s="34" t="inlineStr">
        <is>
          <t>Freeze Thaw 3 Cycles แล้วพบว่า ครีมแยกชั้นกันจะแก้ปัญหาอย่างไร ต้นฉบับ: Day 1 ข้อ 77</t>
        </is>
      </c>
      <c r="C213" s="35" t="n"/>
      <c r="D213" s="34" t="inlineStr">
        <is>
          <t>เติม Tragacanth ใน O/W cream</t>
        </is>
      </c>
      <c r="E213" s="34" t="inlineStr">
        <is>
          <t>ใช้เครื่อง Ball mill</t>
        </is>
      </c>
      <c r="F213" s="34" t="inlineStr">
        <is>
          <t>เติม hydroxyethylcellulose ใน W/O cream</t>
        </is>
      </c>
      <c r="G213" s="34" t="inlineStr">
        <is>
          <t>เติม NaCl ใน W/O cream</t>
        </is>
      </c>
      <c r="H213" s="34" t="inlineStr">
        <is>
          <t>เติม Na benzoate ใน W/O cream</t>
        </is>
      </c>
      <c r="I213" s="35" t="n">
        <v>1</v>
      </c>
      <c r="J213" s="34"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35" t="n"/>
      <c r="L213" s="34" t="inlineStr">
        <is>
          <t>Liquid &amp; Semisolid Dosage Forms</t>
        </is>
      </c>
      <c r="M213" s="35" t="inlineStr">
        <is>
          <t>Product</t>
        </is>
      </c>
      <c r="N213" s="34" t="inlineStr">
        <is>
          <t>ข้อสอบจริง Product ปี 2563 ข้อ 42</t>
        </is>
      </c>
      <c r="O213" s="35" t="inlineStr">
        <is>
          <t>ข้อสอบจริง</t>
        </is>
      </c>
      <c r="P213" s="35" t="inlineStr">
        <is>
          <t>ปี 2563</t>
        </is>
      </c>
    </row>
    <row r="214" ht="409.6" customHeight="1" s="49">
      <c r="A214" s="35" t="n">
        <v>212</v>
      </c>
      <c r="B214" s="34" t="inlineStr">
        <is>
          <t>Magnesium aluminium silicate ในตำรับนี้ทำหน้าที่อะไร ต้นฉบับ: Day 1 ข้อ 90</t>
        </is>
      </c>
      <c r="C214" s="35" t="n"/>
      <c r="D214" s="34" t="inlineStr">
        <is>
          <t>flocculating agent</t>
        </is>
      </c>
      <c r="E214" s="34" t="inlineStr">
        <is>
          <t>viscosity-increasing agent</t>
        </is>
      </c>
      <c r="F214" s="34" t="inlineStr">
        <is>
          <t>suspending agent</t>
        </is>
      </c>
      <c r="G214" s="34" t="inlineStr">
        <is>
          <t>wetting agent</t>
        </is>
      </c>
      <c r="H214" s="34" t="inlineStr">
        <is>
          <t>dispersing agent</t>
        </is>
      </c>
      <c r="I214" s="35" t="n">
        <v>3</v>
      </c>
      <c r="J214" s="34"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35" t="n"/>
      <c r="L214" s="34" t="inlineStr">
        <is>
          <t>Liquid &amp; Semisolid Dosage Forms</t>
        </is>
      </c>
      <c r="M214" s="35" t="inlineStr">
        <is>
          <t>Product</t>
        </is>
      </c>
      <c r="N214" s="34" t="inlineStr">
        <is>
          <t>ข้อสอบจริง Product ปี 2563 ข้อ 44</t>
        </is>
      </c>
      <c r="O214" s="35" t="inlineStr">
        <is>
          <t>ข้อสอบจริง</t>
        </is>
      </c>
      <c r="P214" s="35" t="inlineStr">
        <is>
          <t>ปี 2563</t>
        </is>
      </c>
    </row>
    <row r="215" ht="409.6" customHeight="1" s="49">
      <c r="A215" s="35" t="n">
        <v>213</v>
      </c>
      <c r="B215" s="34" t="inlineStr">
        <is>
          <t>เตรียม 0.2% Atenolol extemporaneous oral suspension ปริมาตร 50 ml จากยาเม็ด Atenolol 25 mg จะต้องใช้ Atenolol กี่เม็ด ต้นฉบับ: Day 1 ข้อ 111</t>
        </is>
      </c>
      <c r="C215" s="35" t="n"/>
      <c r="D215" s="34" t="inlineStr">
        <is>
          <t>2 เม็ด</t>
        </is>
      </c>
      <c r="E215" s="34" t="inlineStr">
        <is>
          <t>3 เม็ด</t>
        </is>
      </c>
      <c r="F215" s="34" t="inlineStr">
        <is>
          <t>4 เม็ด</t>
        </is>
      </c>
      <c r="G215" s="34" t="inlineStr">
        <is>
          <t>5 เม็ด</t>
        </is>
      </c>
      <c r="H215" s="34" t="inlineStr">
        <is>
          <t>6 เม็ด</t>
        </is>
      </c>
      <c r="I215" s="35" t="n">
        <v>3</v>
      </c>
      <c r="J215" s="34"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35" t="n"/>
      <c r="L215" s="34" t="inlineStr">
        <is>
          <t>Liquid &amp; Semisolid Dosage Forms</t>
        </is>
      </c>
      <c r="M215" s="35" t="inlineStr">
        <is>
          <t>Product</t>
        </is>
      </c>
      <c r="N215" s="34" t="inlineStr">
        <is>
          <t>ข้อสอบจริง Product ปี 2563 ข้อ 45</t>
        </is>
      </c>
      <c r="O215" s="35" t="inlineStr">
        <is>
          <t>ข้อสอบจริง</t>
        </is>
      </c>
      <c r="P215" s="35" t="inlineStr">
        <is>
          <t>ปี 2563</t>
        </is>
      </c>
    </row>
    <row r="216" ht="409.6" customHeight="1" s="49">
      <c r="A216" s="35" t="n">
        <v>214</v>
      </c>
      <c r="B216" s="34" t="inlineStr">
        <is>
          <t>Suspensions sedimentation volume = 0.5 degree of flocculation = 1 ควรแก้ไขอย่างไร ต้นฉบับ: Day 1 ข้อ 112</t>
        </is>
      </c>
      <c r="C216" s="35" t="n"/>
      <c r="D216" s="34" t="inlineStr">
        <is>
          <t>เพิ่มความเข้มข้น SCMC</t>
        </is>
      </c>
      <c r="E216" s="34" t="inlineStr">
        <is>
          <t>เพิ่มความเข้มข้น benzyl alcohol</t>
        </is>
      </c>
      <c r="F216" s="34" t="inlineStr">
        <is>
          <t>เพิ่มความเข้มข้น sodium metabisulphite</t>
        </is>
      </c>
      <c r="G216" s="34" t="inlineStr">
        <is>
          <t>เปลี่ยนไปใช้ saccharin แทน syrup</t>
        </is>
      </c>
      <c r="H216" s="34" t="inlineStr">
        <is>
          <t>เพิ่มปริมาณ paraben</t>
        </is>
      </c>
      <c r="I216" s="35" t="n">
        <v>1</v>
      </c>
      <c r="J216" s="34"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35" t="n"/>
      <c r="L216" s="34" t="inlineStr">
        <is>
          <t>Liquid &amp; Semisolid Dosage Forms</t>
        </is>
      </c>
      <c r="M216" s="35" t="inlineStr">
        <is>
          <t>Product</t>
        </is>
      </c>
      <c r="N216" s="34" t="inlineStr">
        <is>
          <t>ข้อสอบจริง Product ปี 2563 ข้อ 46</t>
        </is>
      </c>
      <c r="O216" s="35" t="inlineStr">
        <is>
          <t>ข้อสอบจริง</t>
        </is>
      </c>
      <c r="P216" s="35" t="inlineStr">
        <is>
          <t>ปี 2563</t>
        </is>
      </c>
    </row>
    <row r="217" ht="409.6" customHeight="1" s="49">
      <c r="A217" s="35" t="n">
        <v>215</v>
      </c>
      <c r="B217" s="34" t="inlineStr">
        <is>
          <t>สูตรตำรับ Calamine lotion ต้นฉบับ: Day 1 ข้อ 113 Active Ingredient: Calamine Inactive ingredient: Hypromellose, xanthan gum, polysorbate 80, methyl paraben, propylparaben ข้อใดคือหน้าที่ของ Hypromellose</t>
        </is>
      </c>
      <c r="C217" s="35" t="n"/>
      <c r="D217" s="34" t="inlineStr">
        <is>
          <t>Emulsifier</t>
        </is>
      </c>
      <c r="E217" s="34" t="inlineStr">
        <is>
          <t>Diluent</t>
        </is>
      </c>
      <c r="F217" s="34" t="inlineStr">
        <is>
          <t>Viscosity enhancer</t>
        </is>
      </c>
      <c r="G217" s="34" t="inlineStr">
        <is>
          <t>Humectant</t>
        </is>
      </c>
      <c r="H217" s="34" t="inlineStr">
        <is>
          <t>Disintegrant</t>
        </is>
      </c>
      <c r="I217" s="35" t="n">
        <v>3</v>
      </c>
      <c r="J217" s="34"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35" t="n"/>
      <c r="L217" s="34" t="inlineStr">
        <is>
          <t>Liquid &amp; Semisolid Dosage Forms</t>
        </is>
      </c>
      <c r="M217" s="35" t="inlineStr">
        <is>
          <t>Product</t>
        </is>
      </c>
      <c r="N217" s="34" t="inlineStr">
        <is>
          <t>ข้อสอบจริง Product ปี 2563 ข้อ 47</t>
        </is>
      </c>
      <c r="O217" s="35" t="inlineStr">
        <is>
          <t>ข้อสอบจริง</t>
        </is>
      </c>
      <c r="P217" s="35" t="inlineStr">
        <is>
          <t>ปี 2563</t>
        </is>
      </c>
    </row>
    <row r="218" ht="409.6" customHeight="1" s="49">
      <c r="A218" s="35" t="n">
        <v>216</v>
      </c>
      <c r="B218" s="34" t="inlineStr">
        <is>
          <t>ยารูปแบบ topical suspension ควรมีการไหลแบบไหน ต้นฉบับ: Day 1 ข้อ 114</t>
        </is>
      </c>
      <c r="C218" s="35" t="n"/>
      <c r="D218" s="34" t="inlineStr">
        <is>
          <t>Plastic กับ thixotropic</t>
        </is>
      </c>
      <c r="E218" s="34" t="inlineStr">
        <is>
          <t>Plastic กับ dilatant</t>
        </is>
      </c>
      <c r="F218" s="34" t="inlineStr">
        <is>
          <t>Pseudoplastic กับ thixotropic</t>
        </is>
      </c>
      <c r="G218" s="34" t="inlineStr">
        <is>
          <t>Pseudoplastic กับ dilatant</t>
        </is>
      </c>
      <c r="H218" s="34" t="inlineStr">
        <is>
          <t>Pseudoplastic กับ plastic</t>
        </is>
      </c>
      <c r="I218" s="35" t="n">
        <v>3</v>
      </c>
      <c r="J218" s="34"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35" t="n"/>
      <c r="L218" s="34" t="inlineStr">
        <is>
          <t>Liquid &amp; Semisolid Dosage Forms</t>
        </is>
      </c>
      <c r="M218" s="35" t="inlineStr">
        <is>
          <t>Product</t>
        </is>
      </c>
      <c r="N218" s="34" t="inlineStr">
        <is>
          <t>ข้อสอบจริง Product ปี 2563 ข้อ 48</t>
        </is>
      </c>
      <c r="O218" s="35" t="inlineStr">
        <is>
          <t>ข้อสอบจริง</t>
        </is>
      </c>
      <c r="P218" s="35" t="inlineStr">
        <is>
          <t>ปี 2563</t>
        </is>
      </c>
    </row>
    <row r="219" ht="409.6" customHeight="1" s="49">
      <c r="A219" s="35" t="n">
        <v>217</v>
      </c>
      <c r="B219" s="34" t="inlineStr">
        <is>
          <t>ยาขี้ผึ้งชนิดใดเหมาะกับแผลติดเชื้อมีหนอง ต้นฉบับ: Day 2 ข้อ 39</t>
        </is>
      </c>
      <c r="C219" s="35" t="n"/>
      <c r="D219" s="34" t="inlineStr">
        <is>
          <t>Cream</t>
        </is>
      </c>
      <c r="E219" s="34" t="inlineStr">
        <is>
          <t>W/O ointment</t>
        </is>
      </c>
      <c r="F219" s="34" t="inlineStr">
        <is>
          <t>O/W ointment</t>
        </is>
      </c>
      <c r="G219" s="34" t="inlineStr">
        <is>
          <t>Absorption base</t>
        </is>
      </c>
      <c r="H219" s="34" t="inlineStr">
        <is>
          <t>Oleaginous base</t>
        </is>
      </c>
      <c r="I219" s="35" t="n">
        <v>2</v>
      </c>
      <c r="J219" s="34"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35" t="n"/>
      <c r="L219" s="34" t="inlineStr">
        <is>
          <t>Liquid &amp; Semisolid Dosage Forms</t>
        </is>
      </c>
      <c r="M219" s="35" t="inlineStr">
        <is>
          <t>Product</t>
        </is>
      </c>
      <c r="N219" s="34" t="inlineStr">
        <is>
          <t>ข้อสอบจริง Product ปี 2563 ข้อ 49</t>
        </is>
      </c>
      <c r="O219" s="35" t="inlineStr">
        <is>
          <t>ข้อสอบจริง</t>
        </is>
      </c>
      <c r="P219" s="35" t="inlineStr">
        <is>
          <t>ปี 2563</t>
        </is>
      </c>
    </row>
    <row r="220" ht="409.6" customHeight="1" s="49">
      <c r="A220" s="35" t="n">
        <v>218</v>
      </c>
      <c r="B220" s="34" t="inlineStr">
        <is>
          <t>เตรียมด้วยวิธีอะไร ต้นฉบับ: Day 2 ข้อ 41</t>
        </is>
      </c>
      <c r="C220" s="35" t="n"/>
      <c r="D220" s="34" t="inlineStr">
        <is>
          <t>Beaker method</t>
        </is>
      </c>
      <c r="E220" s="34" t="inlineStr">
        <is>
          <t>Levigation</t>
        </is>
      </c>
      <c r="F220" s="34" t="inlineStr">
        <is>
          <t>Dry gum method</t>
        </is>
      </c>
      <c r="G220" s="34" t="inlineStr">
        <is>
          <t>Wet gum method</t>
        </is>
      </c>
      <c r="H220" s="34" t="inlineStr">
        <is>
          <t>Bottle method</t>
        </is>
      </c>
      <c r="I220" s="35" t="n">
        <v>1</v>
      </c>
      <c r="J220" s="34"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35" t="n"/>
      <c r="L220" s="34" t="inlineStr">
        <is>
          <t>Liquid &amp; Semisolid Dosage Forms</t>
        </is>
      </c>
      <c r="M220" s="35" t="inlineStr">
        <is>
          <t>Product</t>
        </is>
      </c>
      <c r="N220" s="34" t="inlineStr">
        <is>
          <t>ข้อสอบจริง Product ปี 2563 ข้อ 51</t>
        </is>
      </c>
      <c r="O220" s="35" t="inlineStr">
        <is>
          <t>ข้อสอบจริง</t>
        </is>
      </c>
      <c r="P220" s="35" t="inlineStr">
        <is>
          <t>ปี 2563</t>
        </is>
      </c>
    </row>
    <row r="221" ht="409.6" customHeight="1" s="49">
      <c r="A221" s="35" t="n">
        <v>219</v>
      </c>
      <c r="B221" s="34" t="inlineStr">
        <is>
          <t>รูปแบบยาทาที่เหมาะสมสำหรับทาผิวหญิงที่หน้ามันเป็นสิว ต้นฉบับ: Day 2 ข้อ 45</t>
        </is>
      </c>
      <c r="C221" s="35" t="n"/>
      <c r="D221" s="34" t="inlineStr">
        <is>
          <t>Flocculated suspension</t>
        </is>
      </c>
      <c r="E221" s="34" t="inlineStr">
        <is>
          <t>Deflocculated suspension</t>
        </is>
      </c>
      <c r="F221" s="34" t="inlineStr">
        <is>
          <t>Flocculated suspension in vehicle</t>
        </is>
      </c>
      <c r="G221" s="34" t="inlineStr">
        <is>
          <t>Flocculated suspension in structure vehicle</t>
        </is>
      </c>
      <c r="H221" s="34" t="inlineStr">
        <is>
          <t>Deflocculated suspension in structured vehicle</t>
        </is>
      </c>
      <c r="I221" s="35" t="n">
        <v>1</v>
      </c>
      <c r="J221" s="34"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35" t="n"/>
      <c r="L221" s="34" t="inlineStr">
        <is>
          <t>Liquid &amp; Semisolid Dosage Forms</t>
        </is>
      </c>
      <c r="M221" s="35" t="inlineStr">
        <is>
          <t>Product</t>
        </is>
      </c>
      <c r="N221" s="34" t="inlineStr">
        <is>
          <t>ข้อสอบจริง Product ปี 2563 ข้อ 52</t>
        </is>
      </c>
      <c r="O221" s="35" t="inlineStr">
        <is>
          <t>ข้อสอบจริง</t>
        </is>
      </c>
      <c r="P221" s="35" t="inlineStr">
        <is>
          <t>ปี 2563</t>
        </is>
      </c>
    </row>
    <row r="222" ht="409.6" customHeight="1" s="49">
      <c r="A222" s="35" t="n">
        <v>220</v>
      </c>
      <c r="B222" s="34" t="inlineStr">
        <is>
          <t>น้ำที่ใช้ในกระบวนการผลิตยาทาเฉพาะที่แบบเจล คือข้อใด ต้นฉบับ: Day 2 ข้อ 48</t>
        </is>
      </c>
      <c r="C222" s="35" t="n"/>
      <c r="D222" s="34" t="inlineStr">
        <is>
          <t>Potable water</t>
        </is>
      </c>
      <c r="E222" s="34" t="inlineStr">
        <is>
          <t>Purified water</t>
        </is>
      </c>
      <c r="F222" s="34" t="inlineStr">
        <is>
          <t>Sterile purified water</t>
        </is>
      </c>
      <c r="G222" s="34" t="inlineStr">
        <is>
          <t>Sterile water for irrigation</t>
        </is>
      </c>
      <c r="H222" s="34" t="inlineStr">
        <is>
          <t>Bacteriostatic water for injection</t>
        </is>
      </c>
      <c r="I222" s="35" t="n">
        <v>2</v>
      </c>
      <c r="J222" s="34"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35" t="n"/>
      <c r="L222" s="34" t="inlineStr">
        <is>
          <t>Liquid &amp; Semisolid Dosage Forms</t>
        </is>
      </c>
      <c r="M222" s="35" t="inlineStr">
        <is>
          <t>Product</t>
        </is>
      </c>
      <c r="N222" s="34" t="inlineStr">
        <is>
          <t>ข้อสอบจริง Product ปี 2563 ข้อ 54</t>
        </is>
      </c>
      <c r="O222" s="35" t="inlineStr">
        <is>
          <t>ข้อสอบจริง</t>
        </is>
      </c>
      <c r="P222" s="35" t="inlineStr">
        <is>
          <t>ปี 2563</t>
        </is>
      </c>
    </row>
    <row r="223" ht="409.6" customHeight="1" s="49">
      <c r="A223" s="35" t="n">
        <v>221</v>
      </c>
      <c r="B223" s="34"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35" t="n"/>
      <c r="D223" s="34" t="inlineStr">
        <is>
          <t>ตำรับ A มีแนวโน้มคงตัวดีกว่าตำรับ B</t>
        </is>
      </c>
      <c r="E223" s="34" t="inlineStr">
        <is>
          <t>ตำรับ B มีแนวโน้มคงตัวดีกว่าตำรับ C</t>
        </is>
      </c>
      <c r="F223" s="34" t="inlineStr">
        <is>
          <t>เพิ่มความคงตัวของตำรับ C ได้โดยการเพิ่มปริมาณ wetting agent</t>
        </is>
      </c>
      <c r="G223" s="34" t="inlineStr">
        <is>
          <t>เพิ่ม flocculating agent ให้ตำรับ B เพื่อเพิ่มความคงตัว</t>
        </is>
      </c>
      <c r="H223" s="34" t="inlineStr">
        <is>
          <t>เมื่อเขย่า ตำรับ A จะมีการกลับมากระจายได้ดีที่สุด</t>
        </is>
      </c>
      <c r="I223" s="35" t="n">
        <v>2</v>
      </c>
      <c r="J223" s="34"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35" t="n"/>
      <c r="L223" s="34" t="inlineStr">
        <is>
          <t>Liquid &amp; Semisolid Dosage Forms</t>
        </is>
      </c>
      <c r="M223" s="35" t="inlineStr">
        <is>
          <t>Product</t>
        </is>
      </c>
      <c r="N223" s="34" t="inlineStr">
        <is>
          <t>ข้อสอบจริง Product ปี 2563 ข้อ 55</t>
        </is>
      </c>
      <c r="O223" s="35" t="inlineStr">
        <is>
          <t>ข้อสอบจริง</t>
        </is>
      </c>
      <c r="P223" s="35" t="inlineStr">
        <is>
          <t>ปี 2563</t>
        </is>
      </c>
    </row>
    <row r="224" ht="409.6" customHeight="1" s="49">
      <c r="A224" s="35" t="n">
        <v>222</v>
      </c>
      <c r="B224" s="34" t="inlineStr">
        <is>
          <t>ตัวยาประกอบด้วย sodium alginate, calcium carbonate,sodium bicarbonate ข้อใดถูกต้อง ต้นฉบับ: Day 2 ข้อ 94</t>
        </is>
      </c>
      <c r="C224" s="35" t="n"/>
      <c r="D224" s="34" t="inlineStr">
        <is>
          <t>ทำให้ตำรับออกฤทธิ์เร็ว</t>
        </is>
      </c>
      <c r="E224" s="34" t="inlineStr">
        <is>
          <t>Sodium alginate จับกับกรดในทางเดินอาหาร แล้วเป็นเจลกันไม่ให้อาหารขึ้นไปยังหลอดอาหาร</t>
        </is>
      </c>
      <c r="F224" s="34" t="inlineStr">
        <is>
          <t>Sodium alginate เพิ่ม pH ในตำรับ</t>
        </is>
      </c>
      <c r="G224" s="34" t="inlineStr">
        <is>
          <t>Sodium bicarbonate ดูดซึมได้ดี</t>
        </is>
      </c>
      <c r="H224" s="34" t="inlineStr">
        <is>
          <t>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t>
        </is>
      </c>
      <c r="I224" s="35" t="n">
        <v>1</v>
      </c>
      <c r="J224" s="34"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35" t="n"/>
      <c r="L224" s="34" t="inlineStr">
        <is>
          <t>Liquid &amp; Semisolid Dosage Forms</t>
        </is>
      </c>
      <c r="M224" s="35" t="inlineStr">
        <is>
          <t>Product</t>
        </is>
      </c>
      <c r="N224" s="34" t="inlineStr">
        <is>
          <t>ข้อสอบจริง Product ปี 2563 ข้อ 57</t>
        </is>
      </c>
      <c r="O224" s="35" t="inlineStr">
        <is>
          <t>ข้อสอบจริง</t>
        </is>
      </c>
      <c r="P224" s="35" t="inlineStr">
        <is>
          <t>ปี 2563</t>
        </is>
      </c>
    </row>
    <row r="225" ht="409.6" customHeight="1" s="49">
      <c r="A225" s="35" t="n">
        <v>223</v>
      </c>
      <c r="B225" s="34"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35" t="n"/>
      <c r="D225" s="34" t="inlineStr">
        <is>
          <t>Citric acid, sodium bicarbonate</t>
        </is>
      </c>
      <c r="E225" s="34" t="inlineStr">
        <is>
          <t>Citric acid, sodium benzoate</t>
        </is>
      </c>
      <c r="F225" s="34" t="inlineStr">
        <is>
          <t>Tartaric acid, PVP K30</t>
        </is>
      </c>
      <c r="G225" s="34" t="inlineStr">
        <is>
          <t>Tartaric acid, sodium saccharin</t>
        </is>
      </c>
      <c r="H225" s="34" t="inlineStr">
        <is>
          <t>Sodium saccharin, PVP K30 |</t>
        </is>
      </c>
      <c r="I225" s="35" t="n">
        <v>1</v>
      </c>
      <c r="J225" s="34"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35" t="n"/>
      <c r="L225" s="34" t="inlineStr">
        <is>
          <t>Liquid &amp; Semisolid Dosage Forms</t>
        </is>
      </c>
      <c r="M225" s="35" t="inlineStr">
        <is>
          <t>Product</t>
        </is>
      </c>
      <c r="N225" s="34" t="inlineStr">
        <is>
          <t>ข้อสอบจริง Product ปี 2562 ข้อ 3</t>
        </is>
      </c>
      <c r="O225" s="35" t="inlineStr">
        <is>
          <t>ข้อสอบจริง</t>
        </is>
      </c>
      <c r="P225" s="35" t="inlineStr">
        <is>
          <t>ปี 2562</t>
        </is>
      </c>
    </row>
    <row r="226" ht="409.6" customHeight="1" s="49">
      <c r="A226" s="35" t="n">
        <v>224</v>
      </c>
      <c r="B226" s="34"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35" t="n"/>
      <c r="D226" s="34" t="inlineStr">
        <is>
          <t>Lactose</t>
        </is>
      </c>
      <c r="E226" s="34" t="inlineStr">
        <is>
          <t>PEG 8000</t>
        </is>
      </c>
      <c r="F226" s="34" t="inlineStr">
        <is>
          <t>PVP K30</t>
        </is>
      </c>
      <c r="G226" s="34" t="inlineStr">
        <is>
          <t>Colloidal silica dioxide</t>
        </is>
      </c>
      <c r="H226" s="34" t="inlineStr">
        <is>
          <t>Croscarmellose sodium |</t>
        </is>
      </c>
      <c r="I226" s="35" t="n">
        <v>1</v>
      </c>
      <c r="J226" s="34"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35" t="n"/>
      <c r="L226" s="34" t="inlineStr">
        <is>
          <t>Liquid &amp; Semisolid Dosage Forms</t>
        </is>
      </c>
      <c r="M226" s="35" t="inlineStr">
        <is>
          <t>Product</t>
        </is>
      </c>
      <c r="N226" s="34" t="inlineStr">
        <is>
          <t>ข้อสอบจริง Product ปี 2562 ข้อ 4</t>
        </is>
      </c>
      <c r="O226" s="35" t="inlineStr">
        <is>
          <t>ข้อสอบจริง</t>
        </is>
      </c>
      <c r="P226" s="35" t="inlineStr">
        <is>
          <t>ปี 2562</t>
        </is>
      </c>
    </row>
    <row r="227" ht="409.6" customHeight="1" s="49">
      <c r="A227" s="35" t="n">
        <v>225</v>
      </c>
      <c r="B227" s="34" t="inlineStr">
        <is>
          <t>สารใดไม่ใช้เป็น stiffening agent ของสูตรตำรับยาครีม</t>
        </is>
      </c>
      <c r="C227" s="35" t="n"/>
      <c r="D227" s="34" t="inlineStr">
        <is>
          <t>Beeswax</t>
        </is>
      </c>
      <c r="E227" s="34" t="inlineStr">
        <is>
          <t>PEG-4000</t>
        </is>
      </c>
      <c r="F227" s="34" t="inlineStr">
        <is>
          <t>Paraffin wax</t>
        </is>
      </c>
      <c r="G227" s="34" t="inlineStr">
        <is>
          <t>Isopropyl myristate</t>
        </is>
      </c>
      <c r="H227" s="34" t="inlineStr">
        <is>
          <t>Cytostearyl alcohol</t>
        </is>
      </c>
      <c r="I227" s="35" t="n">
        <v>1</v>
      </c>
      <c r="J227" s="34"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35" t="n"/>
      <c r="L227" s="34" t="inlineStr">
        <is>
          <t>Liquid &amp; Semisolid Dosage Forms</t>
        </is>
      </c>
      <c r="M227" s="35" t="inlineStr">
        <is>
          <t>Product</t>
        </is>
      </c>
      <c r="N227" s="34" t="inlineStr">
        <is>
          <t>ข้อสอบจริง Product ปี 2561 ข้อ 8</t>
        </is>
      </c>
      <c r="O227" s="35" t="inlineStr">
        <is>
          <t>ข้อสอบจริง</t>
        </is>
      </c>
      <c r="P227" s="35" t="inlineStr">
        <is>
          <t>ปี 2561</t>
        </is>
      </c>
    </row>
    <row r="228" ht="409.6" customHeight="1" s="49">
      <c r="A228" s="35" t="n">
        <v>226</v>
      </c>
      <c r="B228" s="34"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35" t="inlineStr">
        <is>
          <t>[แนบรูป: ข้อสอบ Product ปี 2561 รหัสรูปภาพ image103]</t>
        </is>
      </c>
      <c r="D228" s="34" t="inlineStr">
        <is>
          <t>เติม tragacanth ในตำรับ O/W</t>
        </is>
      </c>
      <c r="E228" s="34" t="inlineStr">
        <is>
          <t>เติม sodium chloride ในตำรับ O/W</t>
        </is>
      </c>
      <c r="F228" s="34" t="inlineStr">
        <is>
          <t>เติม sodium benzoate ในตำรับ O/W</t>
        </is>
      </c>
      <c r="G228" s="34" t="inlineStr">
        <is>
          <t>ใช้เครื่อง ball mill ในการเตรียมตำรับ O/W</t>
        </is>
      </c>
      <c r="H228" s="34" t="inlineStr">
        <is>
          <t>เติม hydroxyethyl cellulose ในตำรับ O/W</t>
        </is>
      </c>
      <c r="I228" s="35" t="n">
        <v>1</v>
      </c>
      <c r="J228" s="34"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35" t="n"/>
      <c r="L228" s="34" t="inlineStr">
        <is>
          <t>Liquid &amp; Semisolid Dosage Forms</t>
        </is>
      </c>
      <c r="M228" s="35" t="inlineStr">
        <is>
          <t>Product</t>
        </is>
      </c>
      <c r="N228" s="34" t="inlineStr">
        <is>
          <t>ข้อสอบจริง Product ปี 2561 ข้อ 10</t>
        </is>
      </c>
      <c r="O228" s="35" t="inlineStr">
        <is>
          <t>ข้อสอบจริง</t>
        </is>
      </c>
      <c r="P228" s="35" t="inlineStr">
        <is>
          <t>ปี 2561</t>
        </is>
      </c>
    </row>
    <row r="229" ht="409.6" customHeight="1" s="49">
      <c r="A229" s="35" t="n">
        <v>227</v>
      </c>
      <c r="B229" s="34" t="inlineStr">
        <is>
          <t>ส่วนประกอบของ isotretinoinจากตำรับเป็นยาในรูปแบบใด [แนบรูป: ข้อสอบ Product ปี 2561 รหัสรูปภาพ image105]</t>
        </is>
      </c>
      <c r="C229" s="35" t="inlineStr">
        <is>
          <t>[แนบรูป: ข้อสอบ Product ปี 2561 รหัสรูปภาพ image105]</t>
        </is>
      </c>
      <c r="D229" s="34" t="inlineStr">
        <is>
          <t>Cream</t>
        </is>
      </c>
      <c r="E229" s="34" t="inlineStr">
        <is>
          <t>Ointment</t>
        </is>
      </c>
      <c r="F229" s="34" t="inlineStr">
        <is>
          <t>Enteric capsule</t>
        </is>
      </c>
      <c r="G229" s="34" t="inlineStr">
        <is>
          <t>Hard gelatin capsule</t>
        </is>
      </c>
      <c r="H229" s="34" t="inlineStr">
        <is>
          <t>Soft gelatin capsule</t>
        </is>
      </c>
      <c r="I229" s="35" t="n">
        <v>1</v>
      </c>
      <c r="J229" s="34"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35" t="n"/>
      <c r="L229" s="34" t="inlineStr">
        <is>
          <t>Liquid &amp; Semisolid Dosage Forms</t>
        </is>
      </c>
      <c r="M229" s="35" t="inlineStr">
        <is>
          <t>Product</t>
        </is>
      </c>
      <c r="N229" s="34" t="inlineStr">
        <is>
          <t>ข้อสอบจริง Product ปี 2561 ข้อ 16</t>
        </is>
      </c>
      <c r="O229" s="35" t="inlineStr">
        <is>
          <t>ข้อสอบจริง</t>
        </is>
      </c>
      <c r="P229" s="35" t="inlineStr">
        <is>
          <t>ปี 2561</t>
        </is>
      </c>
    </row>
    <row r="230" ht="409.6" customHeight="1" s="49">
      <c r="A230" s="35" t="n">
        <v>228</v>
      </c>
      <c r="B230" s="34" t="inlineStr">
        <is>
          <t>HCTZ suspension 50 ml ตั้งทิ้งไว้ 4 สัปดาห์ได้ F = 0.5 และ β=1 ต้องแก้ไขตำรับอย่างไร</t>
        </is>
      </c>
      <c r="C230" s="35" t="n"/>
      <c r="D230" s="34" t="inlineStr">
        <is>
          <t>เพิ่ม sodium metabisulfite</t>
        </is>
      </c>
      <c r="E230" s="34" t="inlineStr">
        <is>
          <t>เพิ่ม paraben concentration</t>
        </is>
      </c>
      <c r="F230" s="34" t="inlineStr">
        <is>
          <t>เปลี่ยน saccharin sodium เป็น syrup</t>
        </is>
      </c>
      <c r="G230" s="34" t="inlineStr">
        <is>
          <t>เพิ่ม sodium carboxyl methyl cellulose</t>
        </is>
      </c>
      <c r="H230" s="34" t="inlineStr">
        <is>
          <t>เป็นตำรับที่มีความคงตัวอยู่แล้ว ไม่ต้องแก้ไขสูตรตำรับแต่อย่างใด</t>
        </is>
      </c>
      <c r="I230" s="35" t="n">
        <v>1</v>
      </c>
      <c r="J230" s="34"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35" t="n"/>
      <c r="L230" s="34" t="inlineStr">
        <is>
          <t>Liquid &amp; Semisolid Dosage Forms</t>
        </is>
      </c>
      <c r="M230" s="35" t="inlineStr">
        <is>
          <t>Product</t>
        </is>
      </c>
      <c r="N230" s="34" t="inlineStr">
        <is>
          <t>ข้อสอบจริง Product ปี 2561 ข้อ 45</t>
        </is>
      </c>
      <c r="O230" s="35" t="inlineStr">
        <is>
          <t>ข้อสอบจริง</t>
        </is>
      </c>
      <c r="P230" s="35" t="inlineStr">
        <is>
          <t>ปี 2561</t>
        </is>
      </c>
    </row>
    <row r="231" ht="409.6" customHeight="1" s="49">
      <c r="A231" s="35" t="n">
        <v>229</v>
      </c>
      <c r="B231" s="34" t="inlineStr">
        <is>
          <t>จากสูตรตำรับข้อใดถูกต้อง (สูตรตำรับยา A ประกอบไปด้วย Glycerin, Lanolin, White wax, Stearic acid, Purified water, Triethanolamine, Isopropyl myristate, Cetostearyl alcohol)</t>
        </is>
      </c>
      <c r="C231" s="35" t="n"/>
      <c r="D231" s="34" t="inlineStr">
        <is>
          <t>Glycerin ทำหน้าที่เป็น humectant</t>
        </is>
      </c>
      <c r="E231" s="34" t="inlineStr">
        <is>
          <t>Lanolin ทำหน้าที่เป็น stiffening agent</t>
        </is>
      </c>
      <c r="F231" s="34" t="inlineStr">
        <is>
          <t>Isopropyl myristate ทำหน้าที่เป็น humectant</t>
        </is>
      </c>
      <c r="G231" s="34" t="inlineStr">
        <is>
          <t>Triethanolamine ทำหน้าที่เป็น emulsifying agent</t>
        </is>
      </c>
      <c r="H231" s="34" t="inlineStr">
        <is>
          <t>Cetosteryl alcohol ทำหน้าที่เป็น suspending agent</t>
        </is>
      </c>
      <c r="I231" s="35" t="n">
        <v>1</v>
      </c>
      <c r="J231" s="34"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35" t="n"/>
      <c r="L231" s="34" t="inlineStr">
        <is>
          <t>Liquid &amp; Semisolid Dosage Forms</t>
        </is>
      </c>
      <c r="M231" s="35" t="inlineStr">
        <is>
          <t>Product</t>
        </is>
      </c>
      <c r="N231" s="34" t="inlineStr">
        <is>
          <t>ข้อสอบจริง Product ปี 2561 ข้อ 48</t>
        </is>
      </c>
      <c r="O231" s="35" t="inlineStr">
        <is>
          <t>ข้อสอบจริง</t>
        </is>
      </c>
      <c r="P231" s="35" t="inlineStr">
        <is>
          <t>ปี 2561</t>
        </is>
      </c>
    </row>
    <row r="232" ht="409.6" customHeight="1" s="49">
      <c r="A232" s="35" t="n">
        <v>230</v>
      </c>
      <c r="B232" s="34" t="inlineStr">
        <is>
          <t>หากต้องการเตรียมยา suspension โดยที่ผงยามีประจุ \+ flocculation agent และ suspending agent ควรจะมีประจุอะไร</t>
        </is>
      </c>
      <c r="C232" s="35" t="n"/>
      <c r="D232" s="34" t="inlineStr">
        <is>
          <t>\+,+</t>
        </is>
      </c>
      <c r="E232" s="34" t="inlineStr">
        <is>
          <t>\+,-</t>
        </is>
      </c>
      <c r="F232" s="34" t="inlineStr">
        <is>
          <t>-,+</t>
        </is>
      </c>
      <c r="G232" s="34" t="inlineStr">
        <is>
          <t>-,-</t>
        </is>
      </c>
      <c r="H232" s="34" t="inlineStr">
        <is>
          <t>\+, ไม่มีประจุ</t>
        </is>
      </c>
      <c r="I232" s="35" t="n">
        <v>1</v>
      </c>
      <c r="J232" s="34"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35" t="n"/>
      <c r="L232" s="34" t="inlineStr">
        <is>
          <t>Liquid &amp; Semisolid Dosage Forms</t>
        </is>
      </c>
      <c r="M232" s="35" t="inlineStr">
        <is>
          <t>Product</t>
        </is>
      </c>
      <c r="N232" s="34" t="inlineStr">
        <is>
          <t>ข้อสอบจริง Product ปี 2561 ข้อ 56</t>
        </is>
      </c>
      <c r="O232" s="35" t="inlineStr">
        <is>
          <t>ข้อสอบจริง</t>
        </is>
      </c>
      <c r="P232" s="35" t="inlineStr">
        <is>
          <t>ปี 2561</t>
        </is>
      </c>
    </row>
    <row r="233" ht="409.6" customHeight="1" s="49">
      <c r="A233" s="35" t="n">
        <v>231</v>
      </c>
      <c r="B233" s="34" t="inlineStr">
        <is>
          <t>จากสูตรตำรับข้างต้นใช้วิธีการเตรียมแบบใด (สูตรตำรับ: Isopropyl myristate, Cetostearyl alcohol, Lanolin, Stearic acid, White wax, NaOH, Glycerin, Purified water qs to 100 ml)</t>
        </is>
      </c>
      <c r="C233" s="35" t="n"/>
      <c r="D233" s="34" t="inlineStr">
        <is>
          <t>In situ</t>
        </is>
      </c>
      <c r="E233" s="34" t="inlineStr">
        <is>
          <t>Bottle method</t>
        </is>
      </c>
      <c r="F233" s="34" t="inlineStr">
        <is>
          <t>Beaker method</t>
        </is>
      </c>
      <c r="G233" s="34" t="inlineStr">
        <is>
          <t>Dry gum method</t>
        </is>
      </c>
      <c r="H233" s="34" t="inlineStr">
        <is>
          <t>Wet gum method</t>
        </is>
      </c>
      <c r="I233" s="35" t="n">
        <v>1</v>
      </c>
      <c r="J233" s="34"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35" t="n"/>
      <c r="L233" s="34" t="inlineStr">
        <is>
          <t>Liquid &amp; Semisolid Dosage Forms</t>
        </is>
      </c>
      <c r="M233" s="35" t="inlineStr">
        <is>
          <t>Product</t>
        </is>
      </c>
      <c r="N233" s="34" t="inlineStr">
        <is>
          <t>ข้อสอบจริง Product ปี 2561 ข้อ 59</t>
        </is>
      </c>
      <c r="O233" s="35" t="inlineStr">
        <is>
          <t>ข้อสอบจริง</t>
        </is>
      </c>
      <c r="P233" s="35" t="inlineStr">
        <is>
          <t>ปี 2561</t>
        </is>
      </c>
    </row>
    <row r="234" ht="409.6" customHeight="1" s="49">
      <c r="A234" s="35" t="n">
        <v>232</v>
      </c>
      <c r="B234" s="34" t="inlineStr">
        <is>
          <t>กรณีถ้าส่องด้วยกล้องจุลทรรศน์ (optical microscope) จะเห็นลักษณะของอนุภาคอย่างไร</t>
        </is>
      </c>
      <c r="C234" s="35" t="n"/>
      <c r="D234" s="34" t="inlineStr">
        <is>
          <t>อนุภาค colloidal</t>
        </is>
      </c>
      <c r="E234" s="34" t="inlineStr">
        <is>
          <t>อนุภาค oil phase</t>
        </is>
      </c>
      <c r="F234" s="34" t="inlineStr">
        <is>
          <t>อนุภาค suspension</t>
        </is>
      </c>
      <c r="G234" s="34" t="inlineStr">
        <is>
          <t>อนุภาค water phase</t>
        </is>
      </c>
      <c r="H234" s="34" t="inlineStr">
        <is>
          <t>ไม่เห็นอนุภาคเพราะเป็น molecular dispersion</t>
        </is>
      </c>
      <c r="I234" s="35" t="n">
        <v>1</v>
      </c>
      <c r="J234" s="34"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35" t="n"/>
      <c r="L234" s="34" t="inlineStr">
        <is>
          <t>Liquid &amp; Semisolid Dosage Forms</t>
        </is>
      </c>
      <c r="M234" s="35" t="inlineStr">
        <is>
          <t>Product</t>
        </is>
      </c>
      <c r="N234" s="34" t="inlineStr">
        <is>
          <t>ข้อสอบจริง Product ปี 2561 ข้อ 60</t>
        </is>
      </c>
      <c r="O234" s="35" t="inlineStr">
        <is>
          <t>ข้อสอบจริง</t>
        </is>
      </c>
      <c r="P234" s="35" t="inlineStr">
        <is>
          <t>ปี 2561</t>
        </is>
      </c>
    </row>
    <row r="235" ht="409.6" customHeight="1" s="49">
      <c r="A235" s="35" t="n">
        <v>233</v>
      </c>
      <c r="B235" s="34" t="inlineStr">
        <is>
          <t>ข้อใดผิดเกี่ยวกับ aerosol</t>
        </is>
      </c>
      <c r="C235" s="35" t="n"/>
      <c r="D235" s="34" t="inlineStr">
        <is>
          <t>สารขับดันมีผลต่อลักษณะของขนาดอนุภาค</t>
        </is>
      </c>
      <c r="E235" s="34" t="inlineStr">
        <is>
          <t>ผลิตภัณฑ์มีในลักษณะปิดสนิท สามารถเก็บที่ใดก็ได้</t>
        </is>
      </c>
      <c r="F235" s="34" t="inlineStr">
        <is>
          <t>เลือก valve ให้เหมาะสมเพื่อกำหนดลักษณะของผงยา</t>
        </is>
      </c>
      <c r="G235" s="34" t="inlineStr">
        <is>
          <t>ขนาดอนุภาคมีผลต่อตำแหน่งเป้าหมายในการออกฤทธิ์</t>
        </is>
      </c>
      <c r="H235" s="34" t="inlineStr">
        <is>
          <t>เตรียมอยู่ในรูป solution หรือ suspension หรือ emulsion</t>
        </is>
      </c>
      <c r="I235" s="35" t="n">
        <v>1</v>
      </c>
      <c r="J235" s="34"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35" t="n"/>
      <c r="L235" s="34" t="inlineStr">
        <is>
          <t>Liquid &amp; Semisolid Dosage Forms</t>
        </is>
      </c>
      <c r="M235" s="35" t="inlineStr">
        <is>
          <t>Product</t>
        </is>
      </c>
      <c r="N235" s="34" t="inlineStr">
        <is>
          <t>ข้อสอบจริง Product ปี 2561 ข้อ 75</t>
        </is>
      </c>
      <c r="O235" s="35" t="inlineStr">
        <is>
          <t>ข้อสอบจริง</t>
        </is>
      </c>
      <c r="P235" s="35" t="inlineStr">
        <is>
          <t>ปี 2561</t>
        </is>
      </c>
    </row>
    <row r="236" ht="409.6" customHeight="1" s="49">
      <c r="A236" s="35" t="n">
        <v>234</v>
      </c>
      <c r="B236" s="34" t="inlineStr">
        <is>
          <t>ตำรับเกิด creaming rate เร็ว เกิดจากอะไร เมื่อพิจารณาจาก Stroke's law</t>
        </is>
      </c>
      <c r="C236" s="35" t="n"/>
      <c r="D236" s="34" t="inlineStr">
        <is>
          <t>นำตำรับไปไว้ที่อุณหภูมิสูง</t>
        </is>
      </c>
      <c r="E236" s="34" t="inlineStr">
        <is>
          <t>เพิ่มความหนืดของอนุภาคภายใน</t>
        </is>
      </c>
      <c r="F236" s="34" t="inlineStr">
        <is>
          <t>ลดความแตกต่างระหว่างอนุภาค</t>
        </is>
      </c>
      <c r="G236" s="34" t="inlineStr">
        <is>
          <t>ใช้ emulsifier ที่มีคุณสมบัติช่วยลดขนาดอนุภาคอิมัลชันได้</t>
        </is>
      </c>
      <c r="H236" s="34" t="inlineStr">
        <is>
          <t>นำตำรับไปลดขนาดอนุภาคด้วย High pressure homogenizer</t>
        </is>
      </c>
      <c r="I236" s="35" t="n">
        <v>1</v>
      </c>
      <c r="J236" s="34"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35" t="n"/>
      <c r="L236" s="34" t="inlineStr">
        <is>
          <t>Liquid &amp; Semisolid Dosage Forms</t>
        </is>
      </c>
      <c r="M236" s="35" t="inlineStr">
        <is>
          <t>Product</t>
        </is>
      </c>
      <c r="N236" s="34" t="inlineStr">
        <is>
          <t>ข้อสอบจริง Product ปี 2561 ข้อ 89</t>
        </is>
      </c>
      <c r="O236" s="35" t="inlineStr">
        <is>
          <t>ข้อสอบจริง</t>
        </is>
      </c>
      <c r="P236" s="35" t="inlineStr">
        <is>
          <t>ปี 2561</t>
        </is>
      </c>
    </row>
    <row r="237" ht="409.6" customHeight="1" s="49">
      <c r="A237" s="35" t="n">
        <v>235</v>
      </c>
      <c r="B237" s="34" t="inlineStr">
        <is>
          <t>ถ้าเตรียมตำรับ piroxicam gel ควรใช้ gelling agent ตัวใดที่เมื่อใช้ด่างแล้วจะทำให้เจลที่ได้มีลักษณะใส</t>
        </is>
      </c>
      <c r="C237" s="35" t="n"/>
      <c r="D237" s="34" t="inlineStr">
        <is>
          <t>Carbomer</t>
        </is>
      </c>
      <c r="E237" s="34" t="inlineStr">
        <is>
          <t>Sodium alginate</t>
        </is>
      </c>
      <c r="F237" s="34" t="inlineStr">
        <is>
          <t>Methylcellulose</t>
        </is>
      </c>
      <c r="G237" s="34" t="inlineStr">
        <is>
          <t>Hydroxypropyl methylcellulose</t>
        </is>
      </c>
      <c r="H237" s="34" t="inlineStr">
        <is>
          <t>Sodium carboxyl methylcellulose</t>
        </is>
      </c>
      <c r="I237" s="35" t="n">
        <v>1</v>
      </c>
      <c r="J237" s="34"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35" t="n"/>
      <c r="L237" s="34" t="inlineStr">
        <is>
          <t>Liquid &amp; Semisolid Dosage Forms</t>
        </is>
      </c>
      <c r="M237" s="35" t="inlineStr">
        <is>
          <t>Product</t>
        </is>
      </c>
      <c r="N237" s="34" t="inlineStr">
        <is>
          <t>ข้อสอบจริง Product ปี 2561 ข้อ 95</t>
        </is>
      </c>
      <c r="O237" s="35" t="inlineStr">
        <is>
          <t>ข้อสอบจริง</t>
        </is>
      </c>
      <c r="P237" s="35" t="inlineStr">
        <is>
          <t>ปี 2561</t>
        </is>
      </c>
    </row>
    <row r="238" ht="409.6" customHeight="1" s="49">
      <c r="A238" s="35" t="n">
        <v>236</v>
      </c>
      <c r="B238" s="34"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35" t="n"/>
      <c r="D238" s="34" t="inlineStr">
        <is>
          <t>Polysorbate 80</t>
        </is>
      </c>
      <c r="E238" s="34" t="inlineStr">
        <is>
          <t>Disodium edetate</t>
        </is>
      </c>
      <c r="F238" s="34" t="inlineStr">
        <is>
          <t>Dextrose anhydrous</t>
        </is>
      </c>
      <c r="G238" s="34" t="inlineStr">
        <is>
          <t>Microcrystalline cellulose</t>
        </is>
      </c>
      <c r="H238" s="34" t="inlineStr">
        <is>
          <t>Carboxymethyl cellulose sodium</t>
        </is>
      </c>
      <c r="I238" s="35" t="n">
        <v>1</v>
      </c>
      <c r="J238" s="34"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35" t="n"/>
      <c r="L238" s="34" t="inlineStr">
        <is>
          <t>Liquid &amp; Semisolid Dosage Forms</t>
        </is>
      </c>
      <c r="M238" s="35" t="inlineStr">
        <is>
          <t>Product</t>
        </is>
      </c>
      <c r="N238" s="34" t="inlineStr">
        <is>
          <t>ข้อสอบจริง Product ปี 2561 ข้อ 112</t>
        </is>
      </c>
      <c r="O238" s="35" t="inlineStr">
        <is>
          <t>ข้อสอบจริง</t>
        </is>
      </c>
      <c r="P238" s="35" t="inlineStr">
        <is>
          <t>ปี 2561</t>
        </is>
      </c>
    </row>
    <row r="239" ht="409.6" customHeight="1" s="49">
      <c r="A239" s="35" t="n">
        <v>237</v>
      </c>
      <c r="B239" s="34"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35" t="n"/>
      <c r="D239" s="34" t="inlineStr">
        <is>
          <t>Silicon dioxide</t>
        </is>
      </c>
      <c r="E239" s="34" t="inlineStr">
        <is>
          <t>Microcrystalline cellulose</t>
        </is>
      </c>
      <c r="F239" s="34" t="inlineStr">
        <is>
          <t>Starch</t>
        </is>
      </c>
      <c r="G239" s="34" t="inlineStr">
        <is>
          <t>Gelatin</t>
        </is>
      </c>
      <c r="H239" s="34" t="inlineStr">
        <is>
          <t>Polyvinyl pyrrolidone</t>
        </is>
      </c>
      <c r="I239" s="35" t="n">
        <v>1</v>
      </c>
      <c r="J239" s="34"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35" t="n"/>
      <c r="L239" s="34" t="inlineStr">
        <is>
          <t>Liquid &amp; Semisolid Dosage Forms</t>
        </is>
      </c>
      <c r="M239" s="35" t="inlineStr">
        <is>
          <t>Product</t>
        </is>
      </c>
      <c r="N239" s="34" t="inlineStr">
        <is>
          <t>ข้อสอบจริง Product ปี 2559 ข้อ 7</t>
        </is>
      </c>
      <c r="O239" s="35" t="inlineStr">
        <is>
          <t>ข้อสอบจริง</t>
        </is>
      </c>
      <c r="P239" s="35" t="inlineStr">
        <is>
          <t>ปี 2559</t>
        </is>
      </c>
    </row>
    <row r="240" ht="409.6" customHeight="1" s="49">
      <c r="A240" s="35" t="n">
        <v>238</v>
      </c>
      <c r="B240" s="34" t="inlineStr">
        <is>
          <t>สารเพิ่มความยืดหยุ่น (plasticizer) ใน soft gelatin capsule คือสารใด</t>
        </is>
      </c>
      <c r="C240" s="35" t="n"/>
      <c r="D240" s="34" t="inlineStr">
        <is>
          <t>HPMC</t>
        </is>
      </c>
      <c r="E240" s="34" t="inlineStr">
        <is>
          <t>Shellac</t>
        </is>
      </c>
      <c r="F240" s="34" t="inlineStr">
        <is>
          <t>Eudragit L</t>
        </is>
      </c>
      <c r="G240" s="34" t="inlineStr">
        <is>
          <t>Cellulose acetate phthalate</t>
        </is>
      </c>
      <c r="H240" s="34" t="inlineStr">
        <is>
          <t>PEG</t>
        </is>
      </c>
      <c r="I240" s="35" t="n">
        <v>1</v>
      </c>
      <c r="J240" s="34"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35" t="n"/>
      <c r="L240" s="34" t="inlineStr">
        <is>
          <t>Liquid &amp; Semisolid Dosage Forms</t>
        </is>
      </c>
      <c r="M240" s="35" t="inlineStr">
        <is>
          <t>Product</t>
        </is>
      </c>
      <c r="N240" s="34" t="inlineStr">
        <is>
          <t>ข้อสอบจริง Product ปี 2559 ข้อ 5</t>
        </is>
      </c>
      <c r="O240" s="35" t="inlineStr">
        <is>
          <t>ข้อสอบจริง</t>
        </is>
      </c>
      <c r="P240" s="35" t="inlineStr">
        <is>
          <t>ปี 2559</t>
        </is>
      </c>
    </row>
    <row r="241" ht="409.6" customHeight="1" s="49">
      <c r="A241" s="35" t="n">
        <v>239</v>
      </c>
      <c r="B241" s="34"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35" t="n"/>
      <c r="D241" s="34" t="inlineStr">
        <is>
          <t>Eudragit L</t>
        </is>
      </c>
      <c r="E241" s="34" t="inlineStr">
        <is>
          <t>Shellac</t>
        </is>
      </c>
      <c r="F241" s="34" t="inlineStr">
        <is>
          <t>HPMC (Hydroxypropyl methylcellulose)</t>
        </is>
      </c>
      <c r="G241" s="34" t="inlineStr">
        <is>
          <t>HPMCP (Hydroxypropyl methylcellulose phthalate)</t>
        </is>
      </c>
      <c r="H241" s="34" t="inlineStr">
        <is>
          <t>EC (Ethylcellulose)</t>
        </is>
      </c>
      <c r="I241" s="35" t="n">
        <v>1</v>
      </c>
      <c r="J241" s="34"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35" t="n"/>
      <c r="L241" s="34" t="inlineStr">
        <is>
          <t>Liquid &amp; Semisolid Dosage Forms</t>
        </is>
      </c>
      <c r="M241" s="35" t="inlineStr">
        <is>
          <t>Product</t>
        </is>
      </c>
      <c r="N241" s="34" t="inlineStr">
        <is>
          <t>ข้อสอบจริง Product ปี 2558 ข้อ 17</t>
        </is>
      </c>
      <c r="O241" s="35" t="inlineStr">
        <is>
          <t>ข้อสอบจริง</t>
        </is>
      </c>
      <c r="P241" s="35" t="inlineStr">
        <is>
          <t>ปี 2558</t>
        </is>
      </c>
    </row>
    <row r="242" ht="409.6" customHeight="1" s="49">
      <c r="A242" s="35" t="n">
        <v>240</v>
      </c>
      <c r="B242" s="34"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35" t="n"/>
      <c r="D242" s="34" t="inlineStr">
        <is>
          <t>Acacia</t>
        </is>
      </c>
      <c r="E242" s="34" t="inlineStr">
        <is>
          <t>Alginate</t>
        </is>
      </c>
      <c r="F242" s="34" t="inlineStr">
        <is>
          <t>Gelatin</t>
        </is>
      </c>
      <c r="G242" s="34" t="inlineStr">
        <is>
          <t>Xanthan gum</t>
        </is>
      </c>
      <c r="H242" s="34" t="inlineStr">
        <is>
          <t>Pectin</t>
        </is>
      </c>
      <c r="I242" s="35" t="n">
        <v>1</v>
      </c>
      <c r="J242" s="34"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35" t="n"/>
      <c r="L242" s="34" t="inlineStr">
        <is>
          <t>Liquid &amp; Semisolid Dosage Forms</t>
        </is>
      </c>
      <c r="M242" s="35" t="inlineStr">
        <is>
          <t>Product</t>
        </is>
      </c>
      <c r="N242" s="34" t="inlineStr">
        <is>
          <t>ข้อสอบจริง Product ปี 2558 ข้อ 24</t>
        </is>
      </c>
      <c r="O242" s="35" t="inlineStr">
        <is>
          <t>ข้อสอบจริง</t>
        </is>
      </c>
      <c r="P242" s="35" t="inlineStr">
        <is>
          <t>ปี 2558</t>
        </is>
      </c>
    </row>
    <row r="243" ht="409.6" customHeight="1" s="49">
      <c r="A243" s="35" t="n">
        <v>241</v>
      </c>
      <c r="B243" s="34"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35" t="n"/>
      <c r="D243" s="34" t="inlineStr">
        <is>
          <t>Carageenan</t>
        </is>
      </c>
      <c r="E243" s="34" t="inlineStr">
        <is>
          <t>Chitosan</t>
        </is>
      </c>
      <c r="F243" s="34" t="inlineStr">
        <is>
          <t>Gelatin B</t>
        </is>
      </c>
      <c r="G243" s="34" t="inlineStr">
        <is>
          <t>Tragacanth</t>
        </is>
      </c>
      <c r="H243" s="34" t="inlineStr">
        <is>
          <t>Veegum</t>
        </is>
      </c>
      <c r="I243" s="35" t="n">
        <v>1</v>
      </c>
      <c r="J243" s="34"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35" t="n"/>
      <c r="L243" s="34" t="inlineStr">
        <is>
          <t>Liquid &amp; Semisolid Dosage Forms</t>
        </is>
      </c>
      <c r="M243" s="35" t="inlineStr">
        <is>
          <t>Product</t>
        </is>
      </c>
      <c r="N243" s="34" t="inlineStr">
        <is>
          <t>ข้อสอบจริง Product ปี 2558 ข้อ 25</t>
        </is>
      </c>
      <c r="O243" s="35" t="inlineStr">
        <is>
          <t>ข้อสอบจริง</t>
        </is>
      </c>
      <c r="P243" s="35" t="inlineStr">
        <is>
          <t>ปี 2558</t>
        </is>
      </c>
    </row>
    <row r="244" ht="409.6" customHeight="1" s="49">
      <c r="A244" s="35" t="n">
        <v>242</v>
      </c>
      <c r="B244" s="34"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35" t="n"/>
      <c r="D244" s="34" t="inlineStr">
        <is>
          <t>2.00 g</t>
        </is>
      </c>
      <c r="E244" s="34" t="inlineStr">
        <is>
          <t>2.38 g</t>
        </is>
      </c>
      <c r="F244" s="34" t="inlineStr">
        <is>
          <t>2.40 g</t>
        </is>
      </c>
      <c r="G244" s="34" t="inlineStr">
        <is>
          <t>2.42 g</t>
        </is>
      </c>
      <c r="H244" s="34" t="inlineStr">
        <is>
          <t>2.50 g</t>
        </is>
      </c>
      <c r="I244" s="35" t="n">
        <v>1</v>
      </c>
      <c r="J244" s="34"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35" t="n"/>
      <c r="L244" s="34" t="inlineStr">
        <is>
          <t>Liquid &amp; Semisolid Dosage Forms</t>
        </is>
      </c>
      <c r="M244" s="35" t="inlineStr">
        <is>
          <t>Product</t>
        </is>
      </c>
      <c r="N244" s="34" t="inlineStr">
        <is>
          <t>ข้อสอบจริง Product ปี 2558 ข้อ 26</t>
        </is>
      </c>
      <c r="O244" s="35" t="inlineStr">
        <is>
          <t>ข้อสอบจริง</t>
        </is>
      </c>
      <c r="P244" s="35" t="inlineStr">
        <is>
          <t>ปี 2558</t>
        </is>
      </c>
    </row>
    <row r="245" ht="409.6" customHeight="1" s="49">
      <c r="A245" s="35" t="n">
        <v>243</v>
      </c>
      <c r="B245" s="34"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35" t="n"/>
      <c r="D245" s="34" t="inlineStr">
        <is>
          <t>Aerosol Suspension</t>
        </is>
      </c>
      <c r="E245" s="34" t="inlineStr">
        <is>
          <t>Aerosol Emulsion</t>
        </is>
      </c>
      <c r="F245" s="34" t="inlineStr">
        <is>
          <t>Aerosol Solution</t>
        </is>
      </c>
      <c r="G245" s="34" t="inlineStr">
        <is>
          <t>Aerosol Powder</t>
        </is>
      </c>
      <c r="H245" s="34" t="inlineStr">
        <is>
          <t>Liposomal Aerosol</t>
        </is>
      </c>
      <c r="I245" s="35" t="n">
        <v>1</v>
      </c>
      <c r="J245" s="34"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35" t="n"/>
      <c r="L245" s="34" t="inlineStr">
        <is>
          <t>Liquid &amp; Semisolid Dosage Forms</t>
        </is>
      </c>
      <c r="M245" s="35" t="inlineStr">
        <is>
          <t>Product</t>
        </is>
      </c>
      <c r="N245" s="34" t="inlineStr">
        <is>
          <t>ข้อสอบจริง Product ปี 2558 ข้อ 38</t>
        </is>
      </c>
      <c r="O245" s="35" t="inlineStr">
        <is>
          <t>ข้อสอบจริง</t>
        </is>
      </c>
      <c r="P245" s="35" t="inlineStr">
        <is>
          <t>ปี 2558</t>
        </is>
      </c>
    </row>
    <row r="246" ht="13.2" customHeight="1" s="49">
      <c r="A246" t="n">
        <v>244</v>
      </c>
      <c r="B246" t="inlineStr">
        <is>
          <t>Brown mixture 60 ml ขายได้ในร้านขายยาหรือไม่</t>
        </is>
      </c>
      <c r="D246" t="inlineStr">
        <is>
          <t>ขายไม่ได้เนื่องจากเป็นวัตถุออกฤทธิ์ต่อจิตและประสาท</t>
        </is>
      </c>
      <c r="E246" t="inlineStr">
        <is>
          <t>ขายได้แต่ต้องมีใบสั่งแพทย์เท่านั้น</t>
        </is>
      </c>
      <c r="F246" t="inlineStr">
        <is>
          <t>ขายได้โดยเภสัชกรเท่านั้น</t>
        </is>
      </c>
      <c r="G246" t="inlineStr">
        <is>
          <t>[NEED_REVIEW]</t>
        </is>
      </c>
      <c r="H246" t="inlineStr">
        <is>
          <t>ขายได้โดยเป็นยาที่ไม่ใช่ยาอันตรายและยาบรรจุเสร็จ</t>
        </is>
      </c>
      <c r="I246" t="inlineStr">
        <is>
          <t>4</t>
        </is>
      </c>
      <c r="J246"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6" t="inlineStr">
        <is>
          <t>Hypertension</t>
        </is>
      </c>
      <c r="M246" t="inlineStr">
        <is>
          <t>Clinic</t>
        </is>
      </c>
      <c r="N246" t="inlineStr">
        <is>
          <t>ข้อ 7 (PLE_CC1_2554 SET2.md)</t>
        </is>
      </c>
    </row>
    <row r="247" ht="13.2" customHeight="1" s="49">
      <c r="A247" t="n">
        <v>245</v>
      </c>
      <c r="B247" t="inlineStr">
        <is>
          <t>เภสัชภัณฑ์รูปแบบกึ่งแข็ง (Semisolid dosage form)</t>
        </is>
      </c>
      <c r="D247" t="inlineStr">
        <is>
          <t>ลักษณะความไม่คงสภาพที่พบส่วนใหญ่ของยาขี้ผึ้ง ยกเว้นข้อใด</t>
        </is>
      </c>
      <c r="E247" t="inlineStr">
        <is>
          <t>น้ำหนักลดลง</t>
        </is>
      </c>
      <c r="F247" t="inlineStr">
        <is>
          <t>มีการเปลี่ยนแปลงของสีและกลิ่น</t>
        </is>
      </c>
      <c r="G247" t="inlineStr">
        <is>
          <t>ความข้นหนืดเปลี่ยนไป</t>
        </is>
      </c>
      <c r="H247" t="inlineStr">
        <is>
          <t>มีน้ำมันออกมาจากยาขี้ผึ้ง</t>
        </is>
      </c>
      <c r="I247" t="inlineStr">
        <is>
          <t>1</t>
        </is>
      </c>
      <c r="J247"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7" t="inlineStr">
        <is>
          <t>Hypertension</t>
        </is>
      </c>
      <c r="M247" t="inlineStr">
        <is>
          <t>Clinic</t>
        </is>
      </c>
      <c r="N247" t="inlineStr">
        <is>
          <t>ข้อ 15 (PLE_CC1_Practice_Exam.md)</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87"/>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49">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NaHCO3 ไม่ตรงกับข้อบ่งใช้หรือกลไกการออกฤทธิ์ที่ถูกต้องตาม USP &lt;711&gt; / Biopharmaceutics Classification System (BCS)
• ข้อ ค. (HCl): HCl ไม่ตรงกับข้อบ่งใช้หรือกลไกการออกฤทธิ์ที่ถูกต้องตาม USP &lt;711&gt; / Biopharmaceutics Classification System (BCS)
• ข้อ ง. (NaCl): NaCl ไม่ตรงกับข้อบ่งใช้หรือกลไกการออกฤทธิ์ที่ถูกต้องตาม USP &lt;711&gt; / Biopharmaceutics Classification System (BCS)
• ข้อ จ. (สารชื่อยาวหน่อย bu สักอย่าง มั้ง): สารชื่อยาวหน่อย bu สักอย่าง มั้ง ไม่ตรงกับข้อบ่งใช้หรือกลไกการออกฤทธิ์ที่ถูกต้องตาม USP &lt;711&gt; / Biopharmaceutics Classification System (BCS)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49">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ค. Active Transport โดยอาศัย Reduced Folate Carrier 1 (RFC1)
💡 Background: Methotrexate (MTX) เป็นยาต้านมะเร็งและยากดภูมิคุ้มกันกลุ่ม Antifolate มีโครงสร้างคล้าย Folic acid และมีประจุไอออนที่สภาวะสรีรวิทยา
🎯 ทำไมข้อนี้ถึงถูก: เนื่องจากมีสภาพขั้วสูงและแตกตัวเป็นประจุ MTX ไม่สามารถซึมผ่านเยื่อหุ้มเซลล์ด้วย Passive diffusion ได้ดี จึงต้องเข้าสู่เซลล์เป้าหมายผ่านกระบวนการ Active transport โดยอาศัยตัวขนส่ง Reduced Folate Carrier (RFC1 / SLC19A1)
🔍 ข้ออื่นผิดเพราะอะไร:
- ข้อ ก. Simple passive diffusion: เม็ดเลือดและเซลล์เยื่อบุไม่ยอมให้สารที่มีประจุขั้วสูงผ่าน lipid bilayer ได้เอง
- ข้อ ข. Paracellular transport: ช่องว่างระหว่างเซลล์มีขนาดเล็กเกินไปสำหรับโมเลกุลยาขนาดนี้
- ข้อ ง. Receptor-mediated endocytosis: เกิดขึ้นเฉพาะกับ Folate receptor บางชนิดแต่ไม่ใช่ทางผ่านหลักของ MTX เข้าเซลล์มะเร็งส่วนใหญ่
- ข้อ จ. Efflux transport: เช่น P-glycoprotein ทำหน้าที่ปั๊มยาออกจากเซลล์ ไม่ใช่การนำยาเข้าเซลล์
📖 Guideline อ้างอิง: Goodman &amp; Gilman's: The Pharmacological Basis of Therapeutics (14th Edition)
📌 จุดจำก่อนสอบ: Methotrexate เป็น Antifolate มีขั้วสูง เข้าเซลล์ผ่านตัวขนส่ง RFC1 (Active transport) และเกิด Polyglutamation ภายในเซลล์</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49">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49">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49">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49">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49">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49">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49">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49">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49">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49">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49">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49">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49">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49">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49">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49">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49">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49">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49">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49">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49">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49">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49">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49">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49">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49">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49">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ข. ปริมาณยารูปอิสระ (Free drug concentration) จะเพิ่มขึ้นแบบไม่เป็นสัดส่วนตรงกับขนาดยา (Non-linear)
💡 Background: การกระจายตัวของยาที่มีการจับกับโปรตีนในพลาสมาสูง (High protein binding เช่น &gt; 90%) เมื่อความเข้มข้นของยาเพิ่มขึ้นจนเกินความจุของโปรตีน (Saturable binding)
🎯 ทำไมข้อนี้ถึงถูก: เมื่อจุดจับบน Albumin หรือ Alpha-1-acid glycoprotein อิ่มตัว ตัวยาที่ให้เพิ่มขึ้นจะไม่สามารถจับกับโปรตีนได้อีกต่อไป ส่งผลให้สัดส่วนยารูปอิสระ (Unbound fraction / fu) และความเข้มข้นของ Free drug ในพลาสมาพุ่งสูงขึ้นอย่างรวดเร็วแบบ Non-linear เสี่ยงต่อการเกิดพิษ
🔍 ข้ออื่นผิดเพราะอะไร:
- ข้อ ก. ปริมาณ Free drug คงที่: ผิด เพราะเมื่อโปรตีนอิ่มตัว ยาใหม่ที่เข้ามาทั้งหมดจะกลายเป็น Free drug
- ข้อ ค. Volume of distribution (Vd) ลดลง: เมื่อ Free drug เพิ่มขึ้น ยาจะแพร่เข้าสู่เนื้อเยื่อได้มากขึ้น ทำให้ Vd เพิ่มขึ้น
- ข้อ ง. ค่าครึ่งชีวิต (t1/2) สั้นลงเสมอ: ขึ้นอยู่กับ Clearance ของอวัยวะกำจัดยา อาจคงที่หรือเพิ่มขึ้นหากเอนไซม์กำจัดยาอิ่มตัวร่วมด้วย
- ข้อ จ. ยาจะหยุดออกฤทธิ์ทางเภสัชวิทยา: ยารูปอิสระคือรูปที่ออกฤทธิ์ทางเภสัชวิทยา เมื่อ Free drug เพิ่ม ฤทธิ์และพิษจะเพิ่มขึ้น
📖 Guideline อ้างอิง: Applied Biopharmaceutics &amp; Pharmacokinetics (8th Edition, Shargel &amp; Yu)
📌 จุดจำก่อนสอบ: เมื่อ Protein binding อิ่มตัว Free drug concentration จะเพิ่มขึ้นก้าวกระโดด (Non-linear) เพิ่มความเสี่ยง ADR</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49">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49">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49">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49">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49">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49">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49">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49">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ความเข้มข้นของตัวยาที่แตกต่างกันระหว่างสองด้าน (Concentration gradient) และความเป็นกลางทางไฟฟ้าของโมเลกุล (Un-ionized form)
💡 Background: การแพร่ผ่านเยื่อหุ้มเซลล์แบบไม่ใช้พลังงาน (Passive diffusion) เป็นกลไกหลักในการดูดซึมยาโมเลกุลเล็กส่วนใหญ่ตามกฎของ Fick (Fick's First Law of Diffusion)
🎯 ทำไมข้อนี้ถึงถูก: การแพร่แบบพาสซีฟขับเคลื่อนด้วยความแตกต่างของความเข้มข้น (Concentration gradient, dC/dx) โดยโมเลกุลยาในรูปที่ไม่มีประจุ (Un-ionized form) และมีความชอบไขมัน (Lipophilicity / Log P ที่เหมาะสม) จะสามารถละลายและแพร่ผ่าน Phospholipid bilayer ได้ดีที่สุด
🔍 ข้ออื่นผิดเพราะอะไร:
- ข้อ ข. การใช้พลังงานจาก ATP: เป็นคุณสมบัติของ Primary active transport ไม่ใช่ Passive diffusion
- ข้อ ค. การแข่งขันแย่งจับกับโปรตีนตัวพา (Carrier competition): เป็นลักษณะของการขนส่งผ่านตัวพา (Facilitated หรือ Active transport)
- ข้อ ง. ความเข้มข้นของยาไม่มีผลต่ออัตราเร็ว: ผิด เพราะ Passive diffusion เป็นไปตาม First-order kinetics อัตราเร็วแปรผันตรงตามความเข้มข้น
- ข้อ จ. เกิดขึ้นเฉพาะในทิศทางย้อนความเข้มข้น (Against gradient): การแพร่ย้อนเกรเดียนต์เป็นคุณลักษณะของ Active transport
📖 Guideline อ้างอิง: Applied Biopharmaceutics &amp; Pharmacokinetics (8th Edition, Shargel &amp; Yu)
📌 จุดจำก่อนสอบ: Passive diffusion เป็นไปตามกฎของ Fick: อาศัย Concentration gradient, ไม่ใช้พลังงาน, ไม่เกิดการอิ่มตัว, ชอบโมเลกุลเล็ก ไม่มีประจุ (Un-ionized) และละลายในไขมันได้ดี</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49">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49">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49">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ht="409.6" customHeight="1" s="49">
      <c r="A44" s="35" t="n">
        <v>42</v>
      </c>
      <c r="B44" s="34" t="inlineStr">
        <is>
          <t>ตำรับ hard gelatin capsule ไม่ต้องทำการทดสอบอะไร</t>
        </is>
      </c>
      <c r="C44" s="35" t="n"/>
      <c r="D44" s="34" t="inlineStr">
        <is>
          <t>Dissolution</t>
        </is>
      </c>
      <c r="E44" s="34" t="inlineStr">
        <is>
          <t>Friability</t>
        </is>
      </c>
      <c r="F44" s="34" t="inlineStr">
        <is>
          <t>Microbial enumeration test</t>
        </is>
      </c>
      <c r="G44" s="34" t="inlineStr">
        <is>
          <t>Uniformity of dosage units</t>
        </is>
      </c>
      <c r="H44" s="34" t="inlineStr">
        <is>
          <t>Disintegration</t>
        </is>
      </c>
      <c r="I44" s="35" t="n">
        <v>1</v>
      </c>
      <c r="J44" s="34"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35" t="n"/>
      <c r="L44" s="34" t="inlineStr">
        <is>
          <t>Biopharmaceutics &amp; Dissolution</t>
        </is>
      </c>
      <c r="M44" s="35" t="inlineStr">
        <is>
          <t>Product</t>
        </is>
      </c>
      <c r="N44" s="34" t="inlineStr">
        <is>
          <t>ข้อสอบจริง Product ปี 2567 ข้อ 14</t>
        </is>
      </c>
      <c r="O44" s="35" t="inlineStr">
        <is>
          <t>ข้อสอบจริง</t>
        </is>
      </c>
      <c r="P44" s="35" t="inlineStr">
        <is>
          <t>ปี 2567</t>
        </is>
      </c>
    </row>
    <row r="45" ht="409.6" customHeight="1" s="49">
      <c r="A45" s="35" t="n">
        <v>43</v>
      </c>
      <c r="B45" s="34" t="inlineStr">
        <is>
          <t>การทดอบข้อใดต่อไปนี้ ไม่ได้มีข้อกำหนดเกณฑ์ผ่านที่ชัดเจนใน USP</t>
        </is>
      </c>
      <c r="C45" s="35" t="n"/>
      <c r="D45" s="34" t="inlineStr">
        <is>
          <t>Hardness</t>
        </is>
      </c>
      <c r="E45" s="34" t="inlineStr">
        <is>
          <t>friability</t>
        </is>
      </c>
      <c r="F45" s="34" t="inlineStr">
        <is>
          <t>uniformity of dosage units</t>
        </is>
      </c>
      <c r="G45" s="34" t="inlineStr">
        <is>
          <t>Assay</t>
        </is>
      </c>
      <c r="H45" s="34" t="inlineStr">
        <is>
          <t>dissolution</t>
        </is>
      </c>
      <c r="I45" s="35" t="n">
        <v>1</v>
      </c>
      <c r="J45" s="34"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35" t="n"/>
      <c r="L45" s="34" t="inlineStr">
        <is>
          <t>Biopharmaceutics &amp; Dissolution</t>
        </is>
      </c>
      <c r="M45" s="35" t="inlineStr">
        <is>
          <t>Product</t>
        </is>
      </c>
      <c r="N45" s="34" t="inlineStr">
        <is>
          <t>ข้อสอบจริง Product ปี 2567 ข้อ 31</t>
        </is>
      </c>
      <c r="O45" s="35" t="inlineStr">
        <is>
          <t>ข้อสอบจริง</t>
        </is>
      </c>
      <c r="P45" s="35" t="inlineStr">
        <is>
          <t>ปี 2567</t>
        </is>
      </c>
    </row>
    <row r="46" ht="409.6" customHeight="1" s="49">
      <c r="A46" s="35" t="n">
        <v>44</v>
      </c>
      <c r="B46" s="34" t="inlineStr">
        <is>
          <t>(ปี 2566, Day 1 ข้อ 34\) (เรื่อง: สารเคลือบฟิล์ม Enteric-coated) ⚠️ สารที่ใช้ทำ film เคลือบยา enteric-coated คือข้อใด</t>
        </is>
      </c>
      <c r="C46" s="35" t="n"/>
      <c r="D46" s="34" t="inlineStr">
        <is>
          <t>Ethyl cellulose</t>
        </is>
      </c>
      <c r="E46" s="34" t="n"/>
      <c r="F46" s="34" t="n"/>
      <c r="G46" s="34" t="inlineStr">
        <is>
          <t>Enteric-coated tablet ละลายที่ลำไส้เล็ก</t>
        </is>
      </c>
      <c r="H46" s="34" t="n"/>
      <c r="I46" s="35" t="n">
        <v>2</v>
      </c>
      <c r="J46" s="34"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35" t="n"/>
      <c r="L46" s="34" t="inlineStr">
        <is>
          <t>Biopharmaceutics &amp; Dissolution</t>
        </is>
      </c>
      <c r="M46" s="35" t="inlineStr">
        <is>
          <t>Product</t>
        </is>
      </c>
      <c r="N46" s="34" t="inlineStr">
        <is>
          <t>ข้อสอบจริง Product ปี 2566 ข้อ 6</t>
        </is>
      </c>
      <c r="O46" s="35" t="inlineStr">
        <is>
          <t>ข้อสอบจริง</t>
        </is>
      </c>
      <c r="P46" s="35" t="inlineStr">
        <is>
          <t>ปี 2566</t>
        </is>
      </c>
    </row>
    <row r="47" ht="409.6" customHeight="1" s="49">
      <c r="A47" s="35" t="n">
        <v>45</v>
      </c>
      <c r="B47" s="34" t="inlineStr">
        <is>
          <t>(ปี 2566, Day 1 ข้อ 46\) (เรื่อง: การทดสอบยาเม็ดเคลือบน้ำตาล - Sugar-coated) ยาสักอย่าง เป็น sugar-coated ไม่ต้องทดสอบอะไร</t>
        </is>
      </c>
      <c r="C47" s="35" t="n"/>
      <c r="D47" s="34" t="inlineStr">
        <is>
          <t>dissolution</t>
        </is>
      </c>
      <c r="E47" s="34" t="inlineStr">
        <is>
          <t>disintegration</t>
        </is>
      </c>
      <c r="F47" s="34" t="inlineStr">
        <is>
          <t>weight variation</t>
        </is>
      </c>
      <c r="G47" s="34" t="inlineStr">
        <is>
          <t>-</t>
        </is>
      </c>
      <c r="H47" s="34" t="n"/>
      <c r="I47" s="35" t="n">
        <v>1</v>
      </c>
      <c r="J47" s="34"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35" t="n"/>
      <c r="L47" s="34" t="inlineStr">
        <is>
          <t>Biopharmaceutics &amp; Dissolution</t>
        </is>
      </c>
      <c r="M47" s="35" t="inlineStr">
        <is>
          <t>Product</t>
        </is>
      </c>
      <c r="N47" s="34" t="inlineStr">
        <is>
          <t>ข้อสอบจริง Product ปี 2566 ข้อ 8</t>
        </is>
      </c>
      <c r="O47" s="35" t="inlineStr">
        <is>
          <t>ข้อสอบจริง</t>
        </is>
      </c>
      <c r="P47" s="35" t="inlineStr">
        <is>
          <t>ปี 2566</t>
        </is>
      </c>
    </row>
    <row r="48" ht="409.6" customHeight="1" s="49">
      <c r="A48" s="35" t="n">
        <v>46</v>
      </c>
      <c r="B48" s="34" t="inlineStr">
        <is>
          <t>(ปี 2566, Day 2 ข้อ 89\) (เรื่อง: Dissolution S1 Acceptance - Acetaminophen) Performance test ของ Acetaminophen tablet (ไม่ใช่ chewable) ขั้น S1 acceptance criteria คือเท่าไหร่</t>
        </is>
      </c>
      <c r="C48" s="35" t="n"/>
      <c r="D48" s="34" t="inlineStr">
        <is>
          <t>75%</t>
        </is>
      </c>
      <c r="E48" s="34" t="inlineStr">
        <is>
          <t>80%</t>
        </is>
      </c>
      <c r="F48" s="34" t="inlineStr">
        <is>
          <t>85%</t>
        </is>
      </c>
      <c r="G48" s="34" t="inlineStr">
        <is>
          <t>90%</t>
        </is>
      </c>
      <c r="H48" s="34" t="n"/>
      <c r="I48" s="35" t="n">
        <v>1</v>
      </c>
      <c r="J48" s="34"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35" t="n"/>
      <c r="L48" s="34" t="inlineStr">
        <is>
          <t>Biopharmaceutics &amp; Dissolution</t>
        </is>
      </c>
      <c r="M48" s="35" t="inlineStr">
        <is>
          <t>Product</t>
        </is>
      </c>
      <c r="N48" s="34" t="inlineStr">
        <is>
          <t>ข้อสอบจริง Product ปี 2566 ข้อ 35</t>
        </is>
      </c>
      <c r="O48" s="35" t="inlineStr">
        <is>
          <t>ข้อสอบจริง</t>
        </is>
      </c>
      <c r="P48" s="35" t="inlineStr">
        <is>
          <t>ปี 2566</t>
        </is>
      </c>
    </row>
    <row r="49" ht="409.6" customHeight="1" s="49">
      <c r="A49" s="35" t="n">
        <v>47</v>
      </c>
      <c r="B49" s="34" t="inlineStr">
        <is>
          <t>ISDN Sublingual ไม่ต้องทดสอบเรื่องอะไร</t>
        </is>
      </c>
      <c r="C49" s="35" t="n"/>
      <c r="D49" s="34" t="inlineStr">
        <is>
          <t>friability</t>
        </is>
      </c>
      <c r="E49" s="34" t="inlineStr">
        <is>
          <t>Disintegration</t>
        </is>
      </c>
      <c r="F49" s="34" t="inlineStr">
        <is>
          <t>Dissolution time</t>
        </is>
      </c>
      <c r="G49" s="34" t="inlineStr">
        <is>
          <t>Thickness</t>
        </is>
      </c>
      <c r="H49" s="34" t="inlineStr">
        <is>
          <t>Content uniformity</t>
        </is>
      </c>
      <c r="I49" s="35" t="n">
        <v>1</v>
      </c>
      <c r="J49" s="34"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35" t="n"/>
      <c r="L49" s="34" t="inlineStr">
        <is>
          <t>Biopharmaceutics &amp; Dissolution</t>
        </is>
      </c>
      <c r="M49" s="35" t="inlineStr">
        <is>
          <t>Product</t>
        </is>
      </c>
      <c r="N49" s="34" t="inlineStr">
        <is>
          <t>ข้อสอบจริง Product ปี 2565 ข้อ 4</t>
        </is>
      </c>
      <c r="O49" s="35" t="inlineStr">
        <is>
          <t>ข้อสอบจริง</t>
        </is>
      </c>
      <c r="P49" s="35" t="inlineStr">
        <is>
          <t>ปี 2565</t>
        </is>
      </c>
    </row>
    <row r="50" ht="409.6" customHeight="1" s="49">
      <c r="A50" s="35" t="n">
        <v>48</v>
      </c>
      <c r="B50" s="34"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35" t="n"/>
      <c r="D50" s="34" t="inlineStr">
        <is>
          <t>dissolution</t>
        </is>
      </c>
      <c r="E50" s="34" t="inlineStr">
        <is>
          <t>hardness</t>
        </is>
      </c>
      <c r="F50" s="34" t="inlineStr">
        <is>
          <t>microbial limit</t>
        </is>
      </c>
      <c r="G50" s="34" t="inlineStr">
        <is>
          <t>particle size กรณีที่ 2 ผู้ป่วยชาย 50 ปีสูบบุหรี่ 25 มวนต่อวัน ติดต่อกัน 20 ปี</t>
        </is>
      </c>
      <c r="H50" s="34" t="n"/>
      <c r="I50" s="35" t="n">
        <v>1</v>
      </c>
      <c r="J50" s="34"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35" t="n"/>
      <c r="L50" s="34" t="inlineStr">
        <is>
          <t>Biopharmaceutics &amp; Dissolution</t>
        </is>
      </c>
      <c r="M50" s="35" t="inlineStr">
        <is>
          <t>Product</t>
        </is>
      </c>
      <c r="N50" s="34" t="inlineStr">
        <is>
          <t>ข้อสอบจริง Product ปี 2565 ข้อ 5</t>
        </is>
      </c>
      <c r="O50" s="35" t="inlineStr">
        <is>
          <t>ข้อสอบจริง</t>
        </is>
      </c>
      <c r="P50" s="35" t="inlineStr">
        <is>
          <t>ปี 2565</t>
        </is>
      </c>
    </row>
    <row r="51" ht="409.6" customHeight="1" s="49">
      <c r="A51" s="35" t="n">
        <v>49</v>
      </c>
      <c r="B51" s="34" t="inlineStr">
        <is>
          <t>ข้อใดเป็นเกณฑ์ dissolution ของ enteric coated tablet ที acid stage 1</t>
        </is>
      </c>
      <c r="C51" s="35" t="n"/>
      <c r="D51" s="34" t="inlineStr">
        <is>
          <t>ยาแต่ละเม็ดต้องละลายไม่เกิน 10%</t>
        </is>
      </c>
      <c r="E51" s="34" t="inlineStr">
        <is>
          <t>ยาแต่ละเม็ดละลายไม่น้อยกว่า Q+5</t>
        </is>
      </c>
      <c r="F51" s="34" t="inlineStr">
        <is>
          <t>ยาแต่ละเม็ดละลายไม่น้อยกว่า Q ???</t>
        </is>
      </c>
      <c r="G51" s="34" t="inlineStr">
        <is>
          <t>[NEED_REVIEW]</t>
        </is>
      </c>
      <c r="H51" s="34" t="inlineStr">
        <is>
          <t>[NEED_REVIEW]</t>
        </is>
      </c>
      <c r="I51" s="35" t="n">
        <v>1</v>
      </c>
      <c r="J51" s="34"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35" t="n"/>
      <c r="L51" s="34" t="inlineStr">
        <is>
          <t>Biopharmaceutics &amp; Dissolution</t>
        </is>
      </c>
      <c r="M51" s="35" t="inlineStr">
        <is>
          <t>Product</t>
        </is>
      </c>
      <c r="N51" s="34" t="inlineStr">
        <is>
          <t>ข้อสอบจริง Product ปี 2565 ข้อ 76</t>
        </is>
      </c>
      <c r="O51" s="35" t="inlineStr">
        <is>
          <t>ข้อสอบจริง</t>
        </is>
      </c>
      <c r="P51" s="35" t="inlineStr">
        <is>
          <t>ปี 2565</t>
        </is>
      </c>
    </row>
    <row r="52" ht="409.6" customHeight="1" s="49">
      <c r="A52" s="35" t="n">
        <v>50</v>
      </c>
      <c r="B52" s="34" t="inlineStr">
        <is>
          <t>ยา A เป็นยา BCS class 2 ข้อใดกล่าวถูกต้องเกี่ยวกับคุณสมบัติของยา A</t>
        </is>
      </c>
      <c r="C52" s="35" t="n"/>
      <c r="D52" s="34" t="inlineStr">
        <is>
          <t>การละลายสูง การซึมผ่านสูง</t>
        </is>
      </c>
      <c r="E52" s="34" t="inlineStr">
        <is>
          <t>การละลายสูง การแตกตัวสูง</t>
        </is>
      </c>
      <c r="F52" s="34" t="inlineStr">
        <is>
          <t>การละลายต่ำ การซึมผ่านต่ำ</t>
        </is>
      </c>
      <c r="G52" s="34" t="inlineStr">
        <is>
          <t>การละลายต่ำ แต่การซึมผ่านสูง</t>
        </is>
      </c>
      <c r="H52" s="34" t="inlineStr">
        <is>
          <t>[NEED_REVIEW]</t>
        </is>
      </c>
      <c r="I52" s="35" t="n">
        <v>1</v>
      </c>
      <c r="J52" s="34"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35" t="n"/>
      <c r="L52" s="34" t="inlineStr">
        <is>
          <t>Biopharmaceutics &amp; Dissolution</t>
        </is>
      </c>
      <c r="M52" s="35" t="inlineStr">
        <is>
          <t>Product</t>
        </is>
      </c>
      <c r="N52" s="34" t="inlineStr">
        <is>
          <t>ข้อสอบจริง Product ปี 2565 ข้อ 80</t>
        </is>
      </c>
      <c r="O52" s="35" t="inlineStr">
        <is>
          <t>ข้อสอบจริง</t>
        </is>
      </c>
      <c r="P52" s="35" t="inlineStr">
        <is>
          <t>ปี 2565</t>
        </is>
      </c>
    </row>
    <row r="53" ht="409.6" customHeight="1" s="49">
      <c r="A53" s="35" t="n">
        <v>51</v>
      </c>
      <c r="B53" s="34" t="inlineStr">
        <is>
          <t>ทําการทดสอบ Bioequivalence (BE) ของ Naproxen tablet ต้องทดสอบอะไร</t>
        </is>
      </c>
      <c r="C53" s="35" t="n"/>
      <c r="D53" s="34" t="inlineStr">
        <is>
          <t>Cmax และ AUC</t>
        </is>
      </c>
      <c r="E53" s="34" t="inlineStr">
        <is>
          <t>Vd และ Half-life  เป็นค่าทางเภสัชจลนศาสตร์ ไม่ใช่เกณฑ์หลักของ BE</t>
        </is>
      </c>
      <c r="F53" s="34" t="inlineStr">
        <is>
          <t>Clearance และ AUC  Clearance ไม่ใช้เป็นเกณฑ์เปรียบเทียบ BE</t>
        </is>
      </c>
      <c r="G53" s="34" t="inlineStr">
        <is>
          <t>Clearance และ Cmax  Clearance ไม่ใช่ตัวชี้วัด BE</t>
        </is>
      </c>
      <c r="H53" s="34" t="inlineStr">
        <is>
          <t>Vd และ AUC  Vd ไม่ใช่เกณฑ์ของ BE</t>
        </is>
      </c>
      <c r="I53" s="35" t="n">
        <v>1</v>
      </c>
      <c r="J53" s="34"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35" t="n"/>
      <c r="L53" s="34" t="inlineStr">
        <is>
          <t>Biopharmaceutics &amp; Dissolution</t>
        </is>
      </c>
      <c r="M53" s="35" t="inlineStr">
        <is>
          <t>Product</t>
        </is>
      </c>
      <c r="N53" s="34" t="inlineStr">
        <is>
          <t>ข้อสอบจริง Product ปี 2564 ข้อ 15</t>
        </is>
      </c>
      <c r="O53" s="35" t="inlineStr">
        <is>
          <t>ข้อสอบจริง</t>
        </is>
      </c>
      <c r="P53" s="35" t="inlineStr">
        <is>
          <t>ปี 2564</t>
        </is>
      </c>
    </row>
    <row r="54" ht="409.6" customHeight="1" s="49">
      <c r="A54" s="35" t="n">
        <v>52</v>
      </c>
      <c r="B54" s="34" t="inlineStr">
        <is>
          <t>ข้อมูลด้านประสิทธิภาพและประสิทธิผลใด จําเป็นต้องใช้ในการขึ้นทะเบียนตํารับยา orlistat capsule</t>
        </is>
      </c>
      <c r="C54" s="35" t="n"/>
      <c r="D54" s="34" t="inlineStr">
        <is>
          <t>Assay  เป็นการทดสอบปริมาณตัวยา (Quality control)</t>
        </is>
      </c>
      <c r="E54" s="34" t="inlineStr">
        <is>
          <t>Uniformity of dosage  เป็นการทดสอบความสม่ำเสมอของปริมาณยา</t>
        </is>
      </c>
      <c r="F54" s="34" t="inlineStr">
        <is>
          <t>Comparative dissolution  ใช้สนับสนุนหรือบางกรณีใช้ขอ Biowaiver แต่ไม่ใช่หลักฐานประสิทธิภาพหลักของ BE</t>
        </is>
      </c>
      <c r="G54" s="34" t="inlineStr">
        <is>
          <t>95%CI ของ AUC และ Cmax ของการทดสอบชีวสมมูล</t>
        </is>
      </c>
      <c r="H54" s="34" t="inlineStr">
        <is>
          <t>รายงานอาการไม่พึงประสงค์ เป็นข้อมูลด้านความปลอดภัย ไม่ใช่หลักฐานการแสดงชีวสมมูล</t>
        </is>
      </c>
      <c r="I54" s="35" t="n">
        <v>1</v>
      </c>
      <c r="J54" s="34"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35" t="n"/>
      <c r="L54" s="34" t="inlineStr">
        <is>
          <t>Biopharmaceutics &amp; Dissolution</t>
        </is>
      </c>
      <c r="M54" s="35" t="inlineStr">
        <is>
          <t>Product</t>
        </is>
      </c>
      <c r="N54" s="34" t="inlineStr">
        <is>
          <t>ข้อสอบจริง Product ปี 2564 ข้อ 22</t>
        </is>
      </c>
      <c r="O54" s="35" t="inlineStr">
        <is>
          <t>ข้อสอบจริง</t>
        </is>
      </c>
      <c r="P54" s="35" t="inlineStr">
        <is>
          <t>ปี 2564</t>
        </is>
      </c>
    </row>
    <row r="55" ht="409.6" customHeight="1" s="49">
      <c r="A55" s="35" t="n">
        <v>53</v>
      </c>
      <c r="B55" s="34" t="inlineStr">
        <is>
          <t>ข้อกำหนดยา A ในหัวข้อ dissolution กำหนดไว้วา “not less than 80% (Q) of labeled amount of A is dissolved in 30 minutes” ข้อใดถือว่าผ่านเกณฑ์</t>
        </is>
      </c>
      <c r="C55" s="35" t="inlineStr">
        <is>
          <t>[แนบรูป: ข้อสอบ Product ปี 2564 รหัสรูปภาพ image75]</t>
        </is>
      </c>
      <c r="D55" s="34" t="inlineStr">
        <is>
          <t>ค่าเฉลี่ยของการละลายทั้ง 6 เม็ด มากกวาหรือเท่ากับ 80% labeled amount ภายใน 30 นาที</t>
        </is>
      </c>
      <c r="E55" s="34" t="inlineStr">
        <is>
          <t>ค่าเฉลี่ยของการละลายทั้ง 6 เม็ด มากกวาหรือเท่ากับ 85% labeled amount ภายใน 30 นาที</t>
        </is>
      </c>
      <c r="F55" s="34" t="inlineStr">
        <is>
          <t>ค่าละลายของยาแต่ละเม็ด มากกวาหรือเท่ากับ 80% labeled amount ภายใน 30 นาที</t>
        </is>
      </c>
      <c r="G55" s="34" t="inlineStr">
        <is>
          <t>ค่าละลายของยาแต่ละเม็ด มากกวาหรือเท่ากับ 85% labeled amount ภายใน 30 นาที</t>
        </is>
      </c>
      <c r="H55" s="34" t="inlineStr">
        <is>
          <t>ค่าละลายของยาแต่ละเม็ด และค่าเฉลี่ยของการละลายทั้ง 6 เม็ด มากกว่าหรือเทากับ 80% labeled amount ภายใน 30 นาที</t>
        </is>
      </c>
      <c r="I55" s="35" t="n">
        <v>1</v>
      </c>
      <c r="J55" s="34"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35" t="n"/>
      <c r="L55" s="34" t="inlineStr">
        <is>
          <t>Biopharmaceutics &amp; Dissolution</t>
        </is>
      </c>
      <c r="M55" s="35" t="inlineStr">
        <is>
          <t>Product</t>
        </is>
      </c>
      <c r="N55" s="34" t="inlineStr">
        <is>
          <t>ข้อสอบจริง Product ปี 2564 ข้อ 38</t>
        </is>
      </c>
      <c r="O55" s="35" t="inlineStr">
        <is>
          <t>ข้อสอบจริง</t>
        </is>
      </c>
      <c r="P55" s="35" t="inlineStr">
        <is>
          <t>ปี 2564</t>
        </is>
      </c>
    </row>
    <row r="56" ht="409.6" customHeight="1" s="49">
      <c r="A56" s="35" t="n">
        <v>54</v>
      </c>
      <c r="B56" s="34" t="inlineStr">
        <is>
          <t>ไม่ต้องทดสอบคุณภาพ CPM Tablets</t>
        </is>
      </c>
      <c r="C56" s="35" t="n"/>
      <c r="D56" s="34" t="inlineStr">
        <is>
          <t>friability</t>
        </is>
      </c>
      <c r="E56" s="34" t="inlineStr">
        <is>
          <t>hardness</t>
        </is>
      </c>
      <c r="F56" s="34" t="inlineStr">
        <is>
          <t>%label amount</t>
        </is>
      </c>
      <c r="G56" s="34" t="inlineStr">
        <is>
          <t>%moisture content</t>
        </is>
      </c>
      <c r="H56" s="34" t="n"/>
      <c r="I56" s="35" t="n">
        <v>1</v>
      </c>
      <c r="J56" s="34"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35" t="n"/>
      <c r="L56" s="34" t="inlineStr">
        <is>
          <t>Biopharmaceutics &amp; Dissolution</t>
        </is>
      </c>
      <c r="M56" s="35" t="inlineStr">
        <is>
          <t>Product</t>
        </is>
      </c>
      <c r="N56" s="34" t="inlineStr">
        <is>
          <t>ข้อสอบจริง Product ปี 2564 ข้อ 49</t>
        </is>
      </c>
      <c r="O56" s="35" t="inlineStr">
        <is>
          <t>ข้อสอบจริง</t>
        </is>
      </c>
      <c r="P56" s="35" t="inlineStr">
        <is>
          <t>ปี 2564</t>
        </is>
      </c>
    </row>
    <row r="57" ht="409.6" customHeight="1" s="49">
      <c r="A57" s="35" t="n">
        <v>55</v>
      </c>
      <c r="B57" s="34"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35" t="n"/>
      <c r="D57" s="34" t="inlineStr">
        <is>
          <t>1 ปี</t>
        </is>
      </c>
      <c r="E57" s="34" t="inlineStr">
        <is>
          <t>2 ปี</t>
        </is>
      </c>
      <c r="F57" s="34" t="inlineStr">
        <is>
          <t>3 ปี</t>
        </is>
      </c>
      <c r="G57" s="34" t="inlineStr">
        <is>
          <t>4 ปี</t>
        </is>
      </c>
      <c r="H57" s="34" t="inlineStr">
        <is>
          <t>5 ปี</t>
        </is>
      </c>
      <c r="I57" s="35" t="n">
        <v>1</v>
      </c>
      <c r="J57" s="34"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35" t="n"/>
      <c r="L57" s="34" t="inlineStr">
        <is>
          <t>Biopharmaceutics &amp; Dissolution</t>
        </is>
      </c>
      <c r="M57" s="35" t="inlineStr">
        <is>
          <t>Product</t>
        </is>
      </c>
      <c r="N57" s="34" t="inlineStr">
        <is>
          <t>ข้อสอบจริง Product ปี 2564 ข้อ 103</t>
        </is>
      </c>
      <c r="O57" s="35" t="inlineStr">
        <is>
          <t>ข้อสอบจริง</t>
        </is>
      </c>
      <c r="P57" s="35" t="inlineStr">
        <is>
          <t>ปี 2564</t>
        </is>
      </c>
    </row>
    <row r="58" ht="409.6" customHeight="1" s="49">
      <c r="A58" s="35" t="n">
        <v>56</v>
      </c>
      <c r="B58" s="34" t="inlineStr">
        <is>
          <t>หากต้องการเปิดหนังสือเพื่อค้นคว้า เรื่อง bioequivalence ควรเปิดหนังสือเล่มใด</t>
        </is>
      </c>
      <c r="C58" s="35" t="n"/>
      <c r="D58" s="34" t="inlineStr">
        <is>
          <t>USP</t>
        </is>
      </c>
      <c r="E58" s="34" t="inlineStr">
        <is>
          <t>Drug fact and comparison</t>
        </is>
      </c>
      <c r="F58" s="34" t="inlineStr">
        <is>
          <t>Drug information handbook</t>
        </is>
      </c>
      <c r="G58" s="34" t="inlineStr">
        <is>
          <t>Drug interaction fact</t>
        </is>
      </c>
      <c r="H58" s="34" t="inlineStr">
        <is>
          <t>Pharmacotherapy</t>
        </is>
      </c>
      <c r="I58" s="35" t="n">
        <v>1</v>
      </c>
      <c r="J58" s="34"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35" t="n"/>
      <c r="L58" s="34" t="inlineStr">
        <is>
          <t>Biopharmaceutics &amp; Dissolution</t>
        </is>
      </c>
      <c r="M58" s="35" t="inlineStr">
        <is>
          <t>Product</t>
        </is>
      </c>
      <c r="N58" s="34" t="inlineStr">
        <is>
          <t>ข้อสอบจริง Product ปี 2564 ข้อ 121</t>
        </is>
      </c>
      <c r="O58" s="35" t="inlineStr">
        <is>
          <t>ข้อสอบจริง</t>
        </is>
      </c>
      <c r="P58" s="35" t="inlineStr">
        <is>
          <t>ปี 2564</t>
        </is>
      </c>
    </row>
    <row r="59" ht="409.6" customHeight="1" s="49">
      <c r="A59" s="35" t="n">
        <v>57</v>
      </c>
      <c r="B59" s="34" t="inlineStr">
        <is>
          <t>ยา B มีคุณสมบัติละลายน้ำไม่ดี หากต้องการเตรียมเป็นยา capsule ควรเลือก diluent แบบใด</t>
        </is>
      </c>
      <c r="C59" s="35" t="n"/>
      <c r="D59" s="34" t="inlineStr">
        <is>
          <t>ยาผ่าน การวิเคราะห์ ในทุกหัวข้อ</t>
        </is>
      </c>
      <c r="E59" s="34" t="inlineStr">
        <is>
          <t>การแตกตัวไม่ผ่าน เพราะได้น้อยกว่า 15 นาที</t>
        </is>
      </c>
      <c r="F59" s="34" t="inlineStr">
        <is>
          <t>Weight variation ไม่ผ่าน ได้น้อยกว่า 75%</t>
        </is>
      </c>
      <c r="G59" s="34" t="inlineStr">
        <is>
          <t>dissolution ไม่ผ่าน ได้น้อยกว่า 85% ต้องทดสอบเพิ่ม</t>
        </is>
      </c>
      <c r="H59" s="34" t="inlineStr">
        <is>
          <t>การวิเคราะห์ตัวยาสำคัญไม่ผ่าน เพราะได้เป็น กว่า 90%</t>
        </is>
      </c>
      <c r="I59" s="35" t="n">
        <v>1</v>
      </c>
      <c r="J59" s="34"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35" t="n"/>
      <c r="L59" s="34" t="inlineStr">
        <is>
          <t>Biopharmaceutics &amp; Dissolution</t>
        </is>
      </c>
      <c r="M59" s="35" t="inlineStr">
        <is>
          <t>Product</t>
        </is>
      </c>
      <c r="N59" s="34" t="inlineStr">
        <is>
          <t>ข้อสอบจริง Product ปี 2564 ข้อ 134</t>
        </is>
      </c>
      <c r="O59" s="35" t="inlineStr">
        <is>
          <t>ข้อสอบจริง</t>
        </is>
      </c>
      <c r="P59" s="35" t="inlineStr">
        <is>
          <t>ปี 2564</t>
        </is>
      </c>
    </row>
    <row r="60" ht="409.6" customHeight="1" s="49">
      <c r="A60" s="35" t="n">
        <v>58</v>
      </c>
      <c r="B60" s="34" t="inlineStr">
        <is>
          <t>สารใดใช้สำหรับการเตรียม matrix sustained release tablets</t>
        </is>
      </c>
      <c r="C60" s="35" t="n"/>
      <c r="D60" s="34" t="inlineStr">
        <is>
          <t>PEG 400</t>
        </is>
      </c>
      <c r="E60" s="34" t="inlineStr">
        <is>
          <t>Lactose</t>
        </is>
      </c>
      <c r="F60" s="34" t="inlineStr">
        <is>
          <t>Sucralose</t>
        </is>
      </c>
      <c r="G60" s="34" t="inlineStr">
        <is>
          <t>Polysorbate</t>
        </is>
      </c>
      <c r="H60" s="34" t="inlineStr">
        <is>
          <t>Hypromellose</t>
        </is>
      </c>
      <c r="I60" s="35" t="n">
        <v>1</v>
      </c>
      <c r="J60" s="34"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35" t="n"/>
      <c r="L60" s="34" t="inlineStr">
        <is>
          <t>Biopharmaceutics &amp; Dissolution</t>
        </is>
      </c>
      <c r="M60" s="35" t="inlineStr">
        <is>
          <t>Product</t>
        </is>
      </c>
      <c r="N60" s="34" t="inlineStr">
        <is>
          <t>ข้อสอบจริง Product ปี 2564 ข้อ 156</t>
        </is>
      </c>
      <c r="O60" s="35" t="inlineStr">
        <is>
          <t>ข้อสอบจริง</t>
        </is>
      </c>
      <c r="P60" s="35" t="inlineStr">
        <is>
          <t>ปี 2564</t>
        </is>
      </c>
    </row>
    <row r="61" ht="409.6" customHeight="1" s="49">
      <c r="A61" s="35" t="n">
        <v>59</v>
      </c>
      <c r="B61" s="34" t="inlineStr">
        <is>
          <t>ชีวสมมูลเปรียบเทียบยาต้นแบบกับยาใหม่ที่ขับออกทางไตคือข้อใด</t>
        </is>
      </c>
      <c r="C61" s="35" t="n"/>
      <c r="D61" s="34" t="inlineStr">
        <is>
          <t>T1/2 ❌ เป็นพารามิเตอร์การกำจัดยา ไม่ใช่ตัวหลักในการเปรียบเทียบ BE</t>
        </is>
      </c>
      <c r="E61" s="34" t="inlineStr">
        <is>
          <t>Urine excretion ✅ ใช้ได้เมื่อยาถูกขับออกทางไตเป็นหลัก</t>
        </is>
      </c>
      <c r="F61" s="34" t="inlineStr">
        <is>
          <t>AUC vs time curve ❌ เป็นวิธีหลักของ BE ทั่วไป แต่ใช้จาก plasma concentration ไม่ใช่ urine ในกรณีนี้</t>
        </is>
      </c>
      <c r="G61" s="34" t="inlineStr">
        <is>
          <t>Drug plasma concentration ❌ ใช้บ่อยที่สุด แต่โจทย์ระบุ "ขับออกทางไต" → ใช้ urine ได้</t>
        </is>
      </c>
      <c r="H61" s="34" t="inlineStr">
        <is>
          <t>Time to peak drug concentration (Tmax) ❌ บอกอัตราการดูดซึม ไม่ใช่ปริมาณยาเข้าสู่ร่างกาย</t>
        </is>
      </c>
      <c r="I61" s="35" t="n">
        <v>1</v>
      </c>
      <c r="J61" s="34"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35" t="n"/>
      <c r="L61" s="34" t="inlineStr">
        <is>
          <t>Biopharmaceutics &amp; Dissolution</t>
        </is>
      </c>
      <c r="M61" s="35" t="inlineStr">
        <is>
          <t>Product</t>
        </is>
      </c>
      <c r="N61" s="34" t="inlineStr">
        <is>
          <t>ข้อสอบจริง Product ปี 2564 ข้อ 165</t>
        </is>
      </c>
      <c r="O61" s="35" t="inlineStr">
        <is>
          <t>ข้อสอบจริง</t>
        </is>
      </c>
      <c r="P61" s="35" t="inlineStr">
        <is>
          <t>ปี 2564</t>
        </is>
      </c>
    </row>
    <row r="62" ht="409.6" customHeight="1" s="49">
      <c r="A62" s="35" t="n">
        <v>60</v>
      </c>
      <c r="B62" s="34"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35" t="n"/>
      <c r="D62" s="34" t="inlineStr">
        <is>
          <t>1 ปี</t>
        </is>
      </c>
      <c r="E62" s="34" t="inlineStr">
        <is>
          <t>2 ปี</t>
        </is>
      </c>
      <c r="F62" s="34" t="inlineStr">
        <is>
          <t>3 ปี</t>
        </is>
      </c>
      <c r="G62" s="34" t="inlineStr">
        <is>
          <t>4 ปี</t>
        </is>
      </c>
      <c r="H62" s="34" t="inlineStr">
        <is>
          <t>5 ปี</t>
        </is>
      </c>
      <c r="I62" s="35" t="n">
        <v>5</v>
      </c>
      <c r="J62" s="34"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35" t="n"/>
      <c r="L62" s="34" t="inlineStr">
        <is>
          <t>Biopharmaceutics &amp; Dissolution</t>
        </is>
      </c>
      <c r="M62" s="35" t="inlineStr">
        <is>
          <t>Product</t>
        </is>
      </c>
      <c r="N62" s="34" t="inlineStr">
        <is>
          <t>ข้อสอบจริง Product ปี 2563 ข้อ 14</t>
        </is>
      </c>
      <c r="O62" s="35" t="inlineStr">
        <is>
          <t>ข้อสอบจริง</t>
        </is>
      </c>
      <c r="P62" s="35" t="inlineStr">
        <is>
          <t>ปี 2563</t>
        </is>
      </c>
    </row>
    <row r="63" ht="409.6" customHeight="1" s="49">
      <c r="A63" s="35" t="n">
        <v>61</v>
      </c>
      <c r="B63" s="34" t="inlineStr">
        <is>
          <t>ตามเภสัชตำรับ celecoxib 200 mg ไม่ต้องทดสอบอะไร ต้นฉบับ: Day 1 ข้อ 4</t>
        </is>
      </c>
      <c r="C63" s="35" t="n"/>
      <c r="D63" s="34" t="inlineStr">
        <is>
          <t>Particle size distribution</t>
        </is>
      </c>
      <c r="E63" s="34" t="inlineStr">
        <is>
          <t>Dissolution</t>
        </is>
      </c>
      <c r="F63" s="34" t="inlineStr">
        <is>
          <t>Disintegration</t>
        </is>
      </c>
      <c r="G63" s="34" t="inlineStr">
        <is>
          <t>Weight variation</t>
        </is>
      </c>
      <c r="H63" s="34" t="inlineStr">
        <is>
          <t>Assay | คำตอบที่ข้อสอบน่าจะต้องการ: c) Disintegration เมื่อกำหนดการทดสอบ dissolution แล้ว มักไม่จำเป็นต้องทดสอบ disintegration แยกอีก</t>
        </is>
      </c>
      <c r="I63" s="35" t="n">
        <v>1</v>
      </c>
      <c r="J63" s="34"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35" t="n"/>
      <c r="L63" s="34" t="inlineStr">
        <is>
          <t>Biopharmaceutics &amp; Dissolution</t>
        </is>
      </c>
      <c r="M63" s="35" t="inlineStr">
        <is>
          <t>Product</t>
        </is>
      </c>
      <c r="N63" s="34" t="inlineStr">
        <is>
          <t>ข้อสอบจริง Product ปี 2563 ข้อ 16</t>
        </is>
      </c>
      <c r="O63" s="35" t="inlineStr">
        <is>
          <t>ข้อสอบจริง</t>
        </is>
      </c>
      <c r="P63" s="35" t="inlineStr">
        <is>
          <t>ปี 2563</t>
        </is>
      </c>
    </row>
    <row r="64" ht="409.6" customHeight="1" s="49">
      <c r="A64" s="35" t="n">
        <v>62</v>
      </c>
      <c r="B64" s="34" t="inlineStr">
        <is>
          <t>ข้อใดถูกต้อง ต้นฉบับ: Day 1 ข้อ 45</t>
        </is>
      </c>
      <c r="C64" s="35" t="n"/>
      <c r="D64" s="34" t="inlineStr">
        <is>
          <t>ทำเป็น granule ใส่ในแคปซูลแบบนิ่มได้</t>
        </is>
      </c>
      <c r="E64" s="34" t="inlineStr">
        <is>
          <t>แคปซูลเบอร์ใหญ่จะขนาดใหญ่</t>
        </is>
      </c>
      <c r="F64" s="34" t="inlineStr">
        <is>
          <t>แคปซูล bioavailability น้อยกว่ายาเม็ด</t>
        </is>
      </c>
      <c r="G64" s="34" t="inlineStr">
        <is>
          <t>แคปซูลเป็น solid dosage form จะมียาสารสำคัญมากกว่า1 ตัวขึ้นไป</t>
        </is>
      </c>
      <c r="H64" s="34" t="inlineStr">
        <is>
          <t>แคปซูลแบบนิ่มสามารถใส่ของแข็งได้</t>
        </is>
      </c>
      <c r="I64" s="35" t="n">
        <v>5</v>
      </c>
      <c r="J64" s="34"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35" t="n"/>
      <c r="L64" s="34" t="inlineStr">
        <is>
          <t>Biopharmaceutics &amp; Dissolution</t>
        </is>
      </c>
      <c r="M64" s="35" t="inlineStr">
        <is>
          <t>Product</t>
        </is>
      </c>
      <c r="N64" s="34" t="inlineStr">
        <is>
          <t>ข้อสอบจริง Product ปี 2563 ข้อ 23</t>
        </is>
      </c>
      <c r="O64" s="35" t="inlineStr">
        <is>
          <t>ข้อสอบจริง</t>
        </is>
      </c>
      <c r="P64" s="35" t="inlineStr">
        <is>
          <t>ปี 2563</t>
        </is>
      </c>
    </row>
    <row r="65" ht="409.6" customHeight="1" s="49">
      <c r="A65" s="35" t="n">
        <v>63</v>
      </c>
      <c r="B65" s="34" t="inlineStr">
        <is>
          <t>ตัวยา Isosorbide dinitrate รูปแบบใดออกฤทธิ์เร็วที่สุดในการบรรเทาอาการเจ็บหน้าอก ต้นฉบับ: Day 2 ข้อ 24</t>
        </is>
      </c>
      <c r="C65" s="35" t="n"/>
      <c r="D65" s="34" t="inlineStr">
        <is>
          <t>Sublingual tablets</t>
        </is>
      </c>
      <c r="E65" s="34" t="inlineStr">
        <is>
          <t>Immediate release tablets</t>
        </is>
      </c>
      <c r="F65" s="34" t="inlineStr">
        <is>
          <t>Sustained release tablets</t>
        </is>
      </c>
      <c r="G65" s="34" t="inlineStr">
        <is>
          <t>Enteric coated tablets</t>
        </is>
      </c>
      <c r="H65" s="34" t="inlineStr">
        <is>
          <t>Transdermal patches</t>
        </is>
      </c>
      <c r="I65" s="35" t="n">
        <v>1</v>
      </c>
      <c r="J65" s="34"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35" t="n"/>
      <c r="L65" s="34" t="inlineStr">
        <is>
          <t>Biopharmaceutics &amp; Dissolution</t>
        </is>
      </c>
      <c r="M65" s="35" t="inlineStr">
        <is>
          <t>Product</t>
        </is>
      </c>
      <c r="N65" s="34" t="inlineStr">
        <is>
          <t>ข้อสอบจริง Product ปี 2563 ข้อ 29</t>
        </is>
      </c>
      <c r="O65" s="35" t="inlineStr">
        <is>
          <t>ข้อสอบจริง</t>
        </is>
      </c>
      <c r="P65" s="35" t="inlineStr">
        <is>
          <t>ปี 2563</t>
        </is>
      </c>
    </row>
    <row r="66" ht="409.6" customHeight="1" s="49">
      <c r="A66" s="35" t="n">
        <v>64</v>
      </c>
      <c r="B66" s="34" t="inlineStr">
        <is>
          <t>จากตำรับแคปซูล celecoxib ไม่ต้องทำการทดสอบอะไร ต้นฉบับ: Day 2 ข้อ 113 (ซ้ำกับข้อ 16\)</t>
        </is>
      </c>
      <c r="C66" s="35" t="n"/>
      <c r="D66" s="34" t="inlineStr">
        <is>
          <t>Particle size distribution</t>
        </is>
      </c>
      <c r="E66" s="34" t="inlineStr">
        <is>
          <t>Dissolution</t>
        </is>
      </c>
      <c r="F66" s="34" t="inlineStr">
        <is>
          <t>Disintegration</t>
        </is>
      </c>
      <c r="G66" s="34" t="inlineStr">
        <is>
          <t>Percent label amount</t>
        </is>
      </c>
      <c r="H66" s="34" t="inlineStr">
        <is>
          <t>Weight variation | คำตอบที่ข้อสอบน่าจะต้องการ: c) Disintegration เมื่อมีเกณฑ์ dissolution อยู่แล้ว มักไม่จำเป็นต้องกำหนด disintegration แยก</t>
        </is>
      </c>
      <c r="I66" s="35" t="n">
        <v>1</v>
      </c>
      <c r="J66" s="34"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35" t="n"/>
      <c r="L66" s="34" t="inlineStr">
        <is>
          <t>Biopharmaceutics &amp; Dissolution</t>
        </is>
      </c>
      <c r="M66" s="35" t="inlineStr">
        <is>
          <t>Product</t>
        </is>
      </c>
      <c r="N66" s="34" t="inlineStr">
        <is>
          <t>ข้อสอบจริง Product ปี 2563 ข้อ 38</t>
        </is>
      </c>
      <c r="O66" s="35" t="inlineStr">
        <is>
          <t>ข้อสอบจริง</t>
        </is>
      </c>
      <c r="P66" s="35" t="inlineStr">
        <is>
          <t>ปี 2563</t>
        </is>
      </c>
    </row>
    <row r="67" ht="409.6" customHeight="1" s="49">
      <c r="A67" s="35" t="n">
        <v>65</v>
      </c>
      <c r="B67" s="34"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35" t="n"/>
      <c r="D67" s="34" t="inlineStr">
        <is>
          <t>Chipping</t>
        </is>
      </c>
      <c r="E67" s="34" t="inlineStr">
        <is>
          <t>Mottling</t>
        </is>
      </c>
      <c r="F67" s="34" t="inlineStr">
        <is>
          <t>Picking</t>
        </is>
      </c>
      <c r="G67" s="34" t="inlineStr">
        <is>
          <t>Sticking</t>
        </is>
      </c>
      <c r="H67" s="34" t="inlineStr">
        <is>
          <t>Orange peel |</t>
        </is>
      </c>
      <c r="I67" s="35" t="n">
        <v>1</v>
      </c>
      <c r="J67" s="34"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35" t="n"/>
      <c r="L67" s="34" t="inlineStr">
        <is>
          <t>Biopharmaceutics &amp; Dissolution</t>
        </is>
      </c>
      <c r="M67" s="35" t="inlineStr">
        <is>
          <t>Product</t>
        </is>
      </c>
      <c r="N67" s="34" t="inlineStr">
        <is>
          <t>ข้อสอบจริง Product ปี 2562 ข้อ 2</t>
        </is>
      </c>
      <c r="O67" s="35" t="inlineStr">
        <is>
          <t>ข้อสอบจริง</t>
        </is>
      </c>
      <c r="P67" s="35" t="inlineStr">
        <is>
          <t>ปี 2562</t>
        </is>
      </c>
    </row>
    <row r="68" ht="409.6" customHeight="1" s="49">
      <c r="A68" s="35" t="n">
        <v>66</v>
      </c>
      <c r="B68" s="34"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35" t="n"/>
      <c r="D68" s="34" t="inlineStr">
        <is>
          <t>Croscamellose sodium</t>
        </is>
      </c>
      <c r="E68" s="34" t="inlineStr">
        <is>
          <t>Colloidal silicon dioxide</t>
        </is>
      </c>
      <c r="F68" s="34" t="inlineStr">
        <is>
          <t>Sodium lauryl sulfate</t>
        </is>
      </c>
      <c r="G68" s="34" t="inlineStr">
        <is>
          <t>Microcrystalline cellulose</t>
        </is>
      </c>
      <c r="H68" s="34" t="inlineStr">
        <is>
          <t>Sodium starch glycolate |</t>
        </is>
      </c>
      <c r="I68" s="35" t="n">
        <v>1</v>
      </c>
      <c r="J68" s="34"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35" t="n"/>
      <c r="L68" s="34" t="inlineStr">
        <is>
          <t>Biopharmaceutics &amp; Dissolution</t>
        </is>
      </c>
      <c r="M68" s="35" t="inlineStr">
        <is>
          <t>Product</t>
        </is>
      </c>
      <c r="N68" s="34" t="inlineStr">
        <is>
          <t>ข้อสอบจริง Product ปี 2562 ข้อ 4</t>
        </is>
      </c>
      <c r="O68" s="35" t="inlineStr">
        <is>
          <t>ข้อสอบจริง</t>
        </is>
      </c>
      <c r="P68" s="35" t="inlineStr">
        <is>
          <t>ปี 2562</t>
        </is>
      </c>
    </row>
    <row r="69" ht="409.6" customHeight="1" s="49">
      <c r="A69" s="35" t="n">
        <v>67</v>
      </c>
      <c r="B69" s="34"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35" t="n"/>
      <c r="D69" s="34" t="inlineStr">
        <is>
          <t>Uniformity of dosage unit</t>
        </is>
      </c>
      <c r="E69" s="34" t="inlineStr">
        <is>
          <t>Disintegrant</t>
        </is>
      </c>
      <c r="F69" s="34" t="inlineStr">
        <is>
          <t>Dissolutions</t>
        </is>
      </c>
      <c r="G69" s="34" t="inlineStr">
        <is>
          <t>Assay</t>
        </is>
      </c>
      <c r="H69" s="34" t="inlineStr">
        <is>
          <t>Friability |</t>
        </is>
      </c>
      <c r="I69" s="35" t="n">
        <v>1</v>
      </c>
      <c r="J69" s="34"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35" t="n"/>
      <c r="L69" s="34" t="inlineStr">
        <is>
          <t>Biopharmaceutics &amp; Dissolution</t>
        </is>
      </c>
      <c r="M69" s="35" t="inlineStr">
        <is>
          <t>Product</t>
        </is>
      </c>
      <c r="N69" s="34" t="inlineStr">
        <is>
          <t>ข้อสอบจริง Product ปี 2562 ข้อ 3</t>
        </is>
      </c>
      <c r="O69" s="35" t="inlineStr">
        <is>
          <t>ข้อสอบจริง</t>
        </is>
      </c>
      <c r="P69" s="35" t="inlineStr">
        <is>
          <t>ปี 2562</t>
        </is>
      </c>
    </row>
    <row r="70" ht="409.6" customHeight="1" s="49">
      <c r="A70" s="35" t="n">
        <v>68</v>
      </c>
      <c r="B70" s="34" t="inlineStr">
        <is>
          <t>จาก monograph ของยา carvedilol ข้อใดคือเครื่องมือที่ใช้ในการทดสอบหัวข้อการละลาย [แนบรูป: ข้อสอบ Product ปี 2561 รหัสรูปภาพ image102]</t>
        </is>
      </c>
      <c r="C70" s="35" t="inlineStr">
        <is>
          <t>[แนบรูป: ข้อสอบ Product ปี 2561 รหัสรูปภาพ image102]</t>
        </is>
      </c>
      <c r="D70" s="34" t="inlineStr">
        <is>
          <t>Reciprocating cylinder</t>
        </is>
      </c>
      <c r="E70" s="34" t="inlineStr">
        <is>
          <t>Paddle apparatus</t>
        </is>
      </c>
      <c r="F70" s="34" t="inlineStr">
        <is>
          <t>Basket apparatus</t>
        </is>
      </c>
      <c r="G70" s="34" t="inlineStr">
        <is>
          <t>Flow-through cell</t>
        </is>
      </c>
      <c r="H70" s="34" t="inlineStr">
        <is>
          <t>Cell cylinder apparatus</t>
        </is>
      </c>
      <c r="I70" s="35" t="n">
        <v>1</v>
      </c>
      <c r="J70" s="34"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35" t="n"/>
      <c r="L70" s="34" t="inlineStr">
        <is>
          <t>Biopharmaceutics &amp; Dissolution</t>
        </is>
      </c>
      <c r="M70" s="35" t="inlineStr">
        <is>
          <t>Product</t>
        </is>
      </c>
      <c r="N70" s="34" t="inlineStr">
        <is>
          <t>ข้อสอบจริง Product ปี 2561 ข้อ 1</t>
        </is>
      </c>
      <c r="O70" s="35" t="inlineStr">
        <is>
          <t>ข้อสอบจริง</t>
        </is>
      </c>
      <c r="P70" s="35" t="inlineStr">
        <is>
          <t>ปี 2561</t>
        </is>
      </c>
    </row>
    <row r="71" ht="409.6" customHeight="1" s="49">
      <c r="A71" s="35" t="n">
        <v>69</v>
      </c>
      <c r="B71" s="34" t="inlineStr">
        <is>
          <t>จากข้อ 9 dissolution medium ควรจะมีอุณหภูมิเท่าใด</t>
        </is>
      </c>
      <c r="C71" s="35" t="n"/>
      <c r="D71" s="34" t="inlineStr">
        <is>
          <t>20°C ± 0.5</t>
        </is>
      </c>
      <c r="E71" s="34" t="inlineStr">
        <is>
          <t>20°C ± 2.0</t>
        </is>
      </c>
      <c r="F71" s="34" t="inlineStr">
        <is>
          <t>25°C ± 0.5</t>
        </is>
      </c>
      <c r="G71" s="34" t="inlineStr">
        <is>
          <t>25°C ± 2.0</t>
        </is>
      </c>
      <c r="H71" s="34" t="inlineStr">
        <is>
          <t>37°C ± 0.5</t>
        </is>
      </c>
      <c r="I71" s="35" t="n">
        <v>1</v>
      </c>
      <c r="J71" s="34"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35" t="n"/>
      <c r="L71" s="34" t="inlineStr">
        <is>
          <t>Biopharmaceutics &amp; Dissolution</t>
        </is>
      </c>
      <c r="M71" s="35" t="inlineStr">
        <is>
          <t>Product</t>
        </is>
      </c>
      <c r="N71" s="34" t="inlineStr">
        <is>
          <t>ข้อสอบจริง Product ปี 2561 ข้อ 2</t>
        </is>
      </c>
      <c r="O71" s="35" t="inlineStr">
        <is>
          <t>ข้อสอบจริง</t>
        </is>
      </c>
      <c r="P71" s="35" t="inlineStr">
        <is>
          <t>ปี 2561</t>
        </is>
      </c>
    </row>
    <row r="72" ht="409.6" customHeight="1" s="49">
      <c r="A72" s="35" t="n">
        <v>70</v>
      </c>
      <c r="B72" s="34" t="inlineStr">
        <is>
          <t>จากใบ COA ของยา cloxacillin ข้อใดถูก [แนบรูป: ข้อสอบ Product ปี 2561 รหัสรูปภาพ image108]</t>
        </is>
      </c>
      <c r="C72" s="35" t="inlineStr">
        <is>
          <t>[แนบรูป: ข้อสอบ Product ปี 2561 รหัสรูปภาพ image108]</t>
        </is>
      </c>
      <c r="D72" s="34" t="inlineStr">
        <is>
          <t>ยาผ่านการวิเคราะห์ในทุกหัวข้อ</t>
        </is>
      </c>
      <c r="E72" s="34" t="inlineStr">
        <is>
          <t>การแตกตัวไม่ผ่าน เพราะได้น้อยกว่า 15 นาที</t>
        </is>
      </c>
      <c r="F72" s="34" t="inlineStr">
        <is>
          <t>Weight variation ไม่ผ่าน ได้น้อยกว่า 15 นาที</t>
        </is>
      </c>
      <c r="G72" s="34" t="inlineStr">
        <is>
          <t>การวิเคราะห์ตัวยาสำคัญไม่ผ่าน เพราะได้เกิน 90%</t>
        </is>
      </c>
      <c r="H72" s="34" t="inlineStr">
        <is>
          <t>Dissolution ไม่ผ่าน เพราะได้น้อยกว่า 85% ต้องทดสอบเพิ่ม</t>
        </is>
      </c>
      <c r="I72" s="35" t="n">
        <v>1</v>
      </c>
      <c r="J72" s="34"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35" t="n"/>
      <c r="L72" s="34" t="inlineStr">
        <is>
          <t>Biopharmaceutics &amp; Dissolution</t>
        </is>
      </c>
      <c r="M72" s="35" t="inlineStr">
        <is>
          <t>Product</t>
        </is>
      </c>
      <c r="N72" s="34" t="inlineStr">
        <is>
          <t>ข้อสอบจริง Product ปี 2561 ข้อ 35</t>
        </is>
      </c>
      <c r="O72" s="35" t="inlineStr">
        <is>
          <t>ข้อสอบจริง</t>
        </is>
      </c>
      <c r="P72" s="35" t="inlineStr">
        <is>
          <t>ปี 2561</t>
        </is>
      </c>
    </row>
    <row r="73" ht="409.6" customHeight="1" s="49">
      <c r="A73" s="35" t="n">
        <v>71</v>
      </c>
      <c r="B73" s="34"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35" t="n"/>
      <c r="D73" s="34" t="inlineStr">
        <is>
          <t>ตำรับ A ผ่าน stage 1</t>
        </is>
      </c>
      <c r="E73" s="34" t="inlineStr">
        <is>
          <t>ตำรับ B ผ่าน stage 1</t>
        </is>
      </c>
      <c r="F73" s="34" t="inlineStr">
        <is>
          <t>ตำรับ C ผ่าน stage 1</t>
        </is>
      </c>
      <c r="G73" s="34" t="inlineStr">
        <is>
          <t>ตำรับ D ไม่ผ่าน stage 1 รอทดสอบ stage 2</t>
        </is>
      </c>
      <c r="H73" s="34" t="inlineStr">
        <is>
          <t>ตำรับ E ไม่ผ่าน stage 2 รอทดสอบ stage 3</t>
        </is>
      </c>
      <c r="I73" s="35" t="n">
        <v>1</v>
      </c>
      <c r="J73" s="34"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35" t="n"/>
      <c r="L73" s="34" t="inlineStr">
        <is>
          <t>Biopharmaceutics &amp; Dissolution</t>
        </is>
      </c>
      <c r="M73" s="35" t="inlineStr">
        <is>
          <t>Product</t>
        </is>
      </c>
      <c r="N73" s="34" t="inlineStr">
        <is>
          <t>ข้อสอบจริง Product ปี 2561 ข้อ 52</t>
        </is>
      </c>
      <c r="O73" s="35" t="inlineStr">
        <is>
          <t>ข้อสอบจริง</t>
        </is>
      </c>
      <c r="P73" s="35" t="inlineStr">
        <is>
          <t>ปี 2561</t>
        </is>
      </c>
    </row>
    <row r="74" ht="409.6" customHeight="1" s="49">
      <c r="A74" s="35" t="n">
        <v>72</v>
      </c>
      <c r="B74" s="34" t="inlineStr">
        <is>
          <t>Phenytoin capsule ไม่ต้องทดสอบอะไร</t>
        </is>
      </c>
      <c r="C74" s="35" t="n"/>
      <c r="D74" s="34" t="inlineStr">
        <is>
          <t>Microbial test</t>
        </is>
      </c>
      <c r="E74" s="34" t="inlineStr">
        <is>
          <t>Identification</t>
        </is>
      </c>
      <c r="F74" s="34" t="inlineStr">
        <is>
          <t>Loss and dying</t>
        </is>
      </c>
      <c r="G74" s="34" t="inlineStr">
        <is>
          <t>Dissolution test</t>
        </is>
      </c>
      <c r="H74" s="34" t="inlineStr">
        <is>
          <t>Uniformity content</t>
        </is>
      </c>
      <c r="I74" s="35" t="n">
        <v>1</v>
      </c>
      <c r="J74" s="34"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35" t="n"/>
      <c r="L74" s="34" t="inlineStr">
        <is>
          <t>Biopharmaceutics &amp; Dissolution</t>
        </is>
      </c>
      <c r="M74" s="35" t="inlineStr">
        <is>
          <t>Product</t>
        </is>
      </c>
      <c r="N74" s="34" t="inlineStr">
        <is>
          <t>ข้อสอบจริง Product ปี 2561 ข้อ 53</t>
        </is>
      </c>
      <c r="O74" s="35" t="inlineStr">
        <is>
          <t>ข้อสอบจริง</t>
        </is>
      </c>
      <c r="P74" s="35" t="inlineStr">
        <is>
          <t>ปี 2561</t>
        </is>
      </c>
    </row>
    <row r="75" ht="409.6" customHeight="1" s="49">
      <c r="A75" s="35" t="n">
        <v>73</v>
      </c>
      <c r="B75" s="34" t="inlineStr">
        <is>
          <t>Venlafaxine XR capsule ต้องทำ in vitro dissolution test ด้วยวิธีอะไร</t>
        </is>
      </c>
      <c r="C75" s="35" t="n"/>
      <c r="D75" s="34" t="inlineStr">
        <is>
          <t>Apparatus I basket</t>
        </is>
      </c>
      <c r="E75" s="34" t="inlineStr">
        <is>
          <t>Apparatus III cylinder</t>
        </is>
      </c>
      <c r="F75" s="34" t="inlineStr">
        <is>
          <t>Apparatus IV flow trough cell</t>
        </is>
      </c>
      <c r="G75" s="34" t="inlineStr">
        <is>
          <t>Apparatus V Paddle over disk</t>
        </is>
      </c>
      <c r="H75" s="34" t="inlineStr">
        <is>
          <t>Apparatus VII Reciprocating holder</t>
        </is>
      </c>
      <c r="I75" s="35" t="n">
        <v>1</v>
      </c>
      <c r="J75" s="34"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35" t="n"/>
      <c r="L75" s="34" t="inlineStr">
        <is>
          <t>Biopharmaceutics &amp; Dissolution</t>
        </is>
      </c>
      <c r="M75" s="35" t="inlineStr">
        <is>
          <t>Product</t>
        </is>
      </c>
      <c r="N75" s="34" t="inlineStr">
        <is>
          <t>ข้อสอบจริง Product ปี 2561 ข้อ 71</t>
        </is>
      </c>
      <c r="O75" s="35" t="inlineStr">
        <is>
          <t>ข้อสอบจริง</t>
        </is>
      </c>
      <c r="P75" s="35" t="inlineStr">
        <is>
          <t>ปี 2561</t>
        </is>
      </c>
    </row>
    <row r="76" ht="409.6" customHeight="1" s="49">
      <c r="A76" s="35" t="n">
        <v>74</v>
      </c>
      <c r="B76" s="34" t="inlineStr">
        <is>
          <t>เพราะเหตุใด phenytoin จึงต้องทำ bioavailability &amp; equivalent test</t>
        </is>
      </c>
      <c r="C76" s="35" t="n"/>
      <c r="D76" s="34" t="inlineStr">
        <is>
          <t>ไม่มียาในรูปแบบที่ละลายได้เร็วในปาก</t>
        </is>
      </c>
      <c r="E76" s="34" t="inlineStr">
        <is>
          <t>มีส่วนประกอบในตำรับที่ไม่มีผลต่อการดูดซึมหรือออกฤทธิ์</t>
        </is>
      </c>
      <c r="F76" s="34" t="inlineStr">
        <is>
          <t>ยาละลายเร็ว rapid solubility และ very rapid dissolution</t>
        </is>
      </c>
      <c r="G76" s="34" t="inlineStr">
        <is>
          <t>เพราะมีคุณสมบัติเป็น BCS class I เนื่องจาก high solubility high</t>
        </is>
      </c>
      <c r="H76" s="34" t="inlineStr">
        <is>
          <t>มีอัตราส่วน minimum toxic concentration (MTC) ต่อ minimum effective</t>
        </is>
      </c>
      <c r="I76" s="35" t="n">
        <v>1</v>
      </c>
      <c r="J76" s="34"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35" t="n"/>
      <c r="L76" s="34" t="inlineStr">
        <is>
          <t>Biopharmaceutics &amp; Dissolution</t>
        </is>
      </c>
      <c r="M76" s="35" t="inlineStr">
        <is>
          <t>Product</t>
        </is>
      </c>
      <c r="N76" s="34" t="inlineStr">
        <is>
          <t>ข้อสอบจริง Product ปี 2561 ข้อ 72</t>
        </is>
      </c>
      <c r="O76" s="35" t="inlineStr">
        <is>
          <t>ข้อสอบจริง</t>
        </is>
      </c>
      <c r="P76" s="35" t="inlineStr">
        <is>
          <t>ปี 2561</t>
        </is>
      </c>
    </row>
    <row r="77" ht="409.6" customHeight="1" s="49">
      <c r="A77" s="35" t="n">
        <v>75</v>
      </c>
      <c r="B77" s="34" t="inlineStr">
        <is>
          <t>Phenytoin 100 mg. capsule ไม่ต้องทดสอบในหัวข้อใด</t>
        </is>
      </c>
      <c r="C77" s="35" t="n"/>
      <c r="D77" s="34" t="inlineStr">
        <is>
          <t>Assay</t>
        </is>
      </c>
      <c r="E77" s="34" t="inlineStr">
        <is>
          <t>Dissolution</t>
        </is>
      </c>
      <c r="F77" s="34" t="inlineStr">
        <is>
          <t>Identification</t>
        </is>
      </c>
      <c r="G77" s="34" t="inlineStr">
        <is>
          <t>Disintegration</t>
        </is>
      </c>
      <c r="H77" s="34" t="inlineStr">
        <is>
          <t>Content uniformity</t>
        </is>
      </c>
      <c r="I77" s="35" t="n">
        <v>1</v>
      </c>
      <c r="J77" s="34"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35" t="n"/>
      <c r="L77" s="34" t="inlineStr">
        <is>
          <t>Biopharmaceutics &amp; Dissolution</t>
        </is>
      </c>
      <c r="M77" s="35" t="inlineStr">
        <is>
          <t>Product</t>
        </is>
      </c>
      <c r="N77" s="34" t="inlineStr">
        <is>
          <t>ข้อสอบจริง Product ปี 2561 ข้อ 73</t>
        </is>
      </c>
      <c r="O77" s="35" t="inlineStr">
        <is>
          <t>ข้อสอบจริง</t>
        </is>
      </c>
      <c r="P77" s="35" t="inlineStr">
        <is>
          <t>ปี 2561</t>
        </is>
      </c>
    </row>
    <row r="78" ht="409.6" customHeight="1" s="49">
      <c r="A78" s="35" t="n">
        <v>76</v>
      </c>
      <c r="B78" s="34"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35" t="n"/>
      <c r="D78" s="34" t="inlineStr">
        <is>
          <t>100</t>
        </is>
      </c>
      <c r="E78" s="34" t="inlineStr">
        <is>
          <t>120</t>
        </is>
      </c>
      <c r="F78" s="34" t="inlineStr">
        <is>
          <t>125</t>
        </is>
      </c>
      <c r="G78" s="34" t="inlineStr">
        <is>
          <t>130</t>
        </is>
      </c>
      <c r="H78" s="34" t="inlineStr">
        <is>
          <t>140</t>
        </is>
      </c>
      <c r="I78" s="35" t="n">
        <v>1</v>
      </c>
      <c r="J78" s="34"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35" t="n"/>
      <c r="L78" s="34" t="inlineStr">
        <is>
          <t>Biopharmaceutics &amp; Dissolution</t>
        </is>
      </c>
      <c r="M78" s="35" t="inlineStr">
        <is>
          <t>Product</t>
        </is>
      </c>
      <c r="N78" s="34" t="inlineStr">
        <is>
          <t>ข้อสอบจริง Product ปี 2561 ข้อ 83</t>
        </is>
      </c>
      <c r="O78" s="35" t="inlineStr">
        <is>
          <t>ข้อสอบจริง</t>
        </is>
      </c>
      <c r="P78" s="35" t="inlineStr">
        <is>
          <t>ปี 2561</t>
        </is>
      </c>
    </row>
    <row r="79" ht="409.6" customHeight="1" s="49">
      <c r="A79" s="35" t="n">
        <v>77</v>
      </c>
      <c r="B79" s="34"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35" t="n"/>
      <c r="D79" s="34" t="inlineStr">
        <is>
          <t>A</t>
        </is>
      </c>
      <c r="E79" s="34" t="inlineStr">
        <is>
          <t>B</t>
        </is>
      </c>
      <c r="F79" s="34" t="inlineStr">
        <is>
          <t>C</t>
        </is>
      </c>
      <c r="G79" s="34" t="inlineStr">
        <is>
          <t>D</t>
        </is>
      </c>
      <c r="H79" s="34" t="inlineStr">
        <is>
          <t>C+D</t>
        </is>
      </c>
      <c r="I79" s="35" t="n">
        <v>1</v>
      </c>
      <c r="J79" s="34"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35" t="n"/>
      <c r="L79" s="34" t="inlineStr">
        <is>
          <t>Biopharmaceutics &amp; Dissolution</t>
        </is>
      </c>
      <c r="M79" s="35" t="inlineStr">
        <is>
          <t>Product</t>
        </is>
      </c>
      <c r="N79" s="34" t="inlineStr">
        <is>
          <t>ข้อสอบจริง Product ปี 2559 ข้อ 13</t>
        </is>
      </c>
      <c r="O79" s="35" t="inlineStr">
        <is>
          <t>ข้อสอบจริง</t>
        </is>
      </c>
      <c r="P79" s="35" t="inlineStr">
        <is>
          <t>ปี 2559</t>
        </is>
      </c>
    </row>
    <row r="80" ht="409.6" customHeight="1" s="49">
      <c r="A80" s="35" t="n">
        <v>78</v>
      </c>
      <c r="B80" s="34" t="inlineStr">
        <is>
          <t>ข้อใดไม่จำเป็นใน certificate of analysis ของยา amoxicillin</t>
        </is>
      </c>
      <c r="C80" s="35" t="n"/>
      <c r="D80" s="34" t="inlineStr">
        <is>
          <t>Label amount</t>
        </is>
      </c>
      <c r="E80" s="34" t="inlineStr">
        <is>
          <t>Dissolution</t>
        </is>
      </c>
      <c r="F80" s="34" t="inlineStr">
        <is>
          <t>Uniformity of dosage</t>
        </is>
      </c>
      <c r="G80" s="34" t="inlineStr">
        <is>
          <t>Description</t>
        </is>
      </c>
      <c r="H80" s="34" t="inlineStr">
        <is>
          <t>Bioequivalent</t>
        </is>
      </c>
      <c r="I80" s="35" t="n">
        <v>1</v>
      </c>
      <c r="J80" s="34"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35" t="n"/>
      <c r="L80" s="34" t="inlineStr">
        <is>
          <t>Biopharmaceutics &amp; Dissolution</t>
        </is>
      </c>
      <c r="M80" s="35" t="inlineStr">
        <is>
          <t>Product</t>
        </is>
      </c>
      <c r="N80" s="34" t="inlineStr">
        <is>
          <t>ข้อสอบจริง Product ปี 2559 ข้อ 21</t>
        </is>
      </c>
      <c r="O80" s="35" t="inlineStr">
        <is>
          <t>ข้อสอบจริง</t>
        </is>
      </c>
      <c r="P80" s="35" t="inlineStr">
        <is>
          <t>ปี 2559</t>
        </is>
      </c>
    </row>
    <row r="81" ht="409.6" customHeight="1" s="49">
      <c r="A81" s="35" t="n">
        <v>79</v>
      </c>
      <c r="B81" s="34"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35" t="n"/>
      <c r="D81" s="34" t="inlineStr">
        <is>
          <t>F1</t>
        </is>
      </c>
      <c r="E81" s="34" t="inlineStr">
        <is>
          <t>F2</t>
        </is>
      </c>
      <c r="F81" s="34" t="inlineStr">
        <is>
          <t>F3</t>
        </is>
      </c>
      <c r="G81" s="34" t="inlineStr">
        <is>
          <t>F4</t>
        </is>
      </c>
      <c r="H81" s="34" t="inlineStr">
        <is>
          <t>F5</t>
        </is>
      </c>
      <c r="I81" s="35" t="n">
        <v>1</v>
      </c>
      <c r="J81" s="34"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35" t="n"/>
      <c r="L81" s="34" t="inlineStr">
        <is>
          <t>Biopharmaceutics &amp; Dissolution</t>
        </is>
      </c>
      <c r="M81" s="35" t="inlineStr">
        <is>
          <t>Product</t>
        </is>
      </c>
      <c r="N81" s="34" t="inlineStr">
        <is>
          <t>ข้อสอบจริง Product ปี 2559 ข้อ 24</t>
        </is>
      </c>
      <c r="O81" s="35" t="inlineStr">
        <is>
          <t>ข้อสอบจริง</t>
        </is>
      </c>
      <c r="P81" s="35" t="inlineStr">
        <is>
          <t>ปี 2559</t>
        </is>
      </c>
    </row>
    <row r="82" ht="409.6" customHeight="1" s="49">
      <c r="A82" s="35" t="n">
        <v>80</v>
      </c>
      <c r="B82" s="34"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35" t="n"/>
      <c r="D82" s="34" t="inlineStr">
        <is>
          <t>A</t>
        </is>
      </c>
      <c r="E82" s="34" t="inlineStr">
        <is>
          <t>B</t>
        </is>
      </c>
      <c r="F82" s="34" t="inlineStr">
        <is>
          <t>C</t>
        </is>
      </c>
      <c r="G82" s="34" t="inlineStr">
        <is>
          <t>D</t>
        </is>
      </c>
      <c r="H82" s="34" t="inlineStr">
        <is>
          <t>C และ D</t>
        </is>
      </c>
      <c r="I82" s="35" t="n">
        <v>1</v>
      </c>
      <c r="J82" s="34"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35" t="n"/>
      <c r="L82" s="34" t="inlineStr">
        <is>
          <t>Biopharmaceutics &amp; Dissolution</t>
        </is>
      </c>
      <c r="M82" s="35" t="inlineStr">
        <is>
          <t>Product</t>
        </is>
      </c>
      <c r="N82" s="34" t="inlineStr">
        <is>
          <t>ข้อสอบจริง Product ปี 2559 ข้อ 11</t>
        </is>
      </c>
      <c r="O82" s="35" t="inlineStr">
        <is>
          <t>ข้อสอบจริง</t>
        </is>
      </c>
      <c r="P82" s="35" t="inlineStr">
        <is>
          <t>ปี 2559</t>
        </is>
      </c>
    </row>
    <row r="83" ht="409.6" customHeight="1" s="49">
      <c r="A83" s="35" t="n">
        <v>81</v>
      </c>
      <c r="B83" s="34" t="inlineStr">
        <is>
          <t>ข้อใดไม่ได้อยู่ในการทดสอบมาตรฐานตาม USP</t>
        </is>
      </c>
      <c r="C83" s="35" t="n"/>
      <c r="D83" s="34" t="inlineStr">
        <is>
          <t>Disintegrations</t>
        </is>
      </c>
      <c r="E83" s="34" t="inlineStr">
        <is>
          <t>Dissolutions</t>
        </is>
      </c>
      <c r="F83" s="34" t="inlineStr">
        <is>
          <t>Hardness and Friability</t>
        </is>
      </c>
      <c r="G83" s="34" t="inlineStr">
        <is>
          <t>content uniformity</t>
        </is>
      </c>
      <c r="H83" s="34" t="inlineStr">
        <is>
          <t>Weight variations</t>
        </is>
      </c>
      <c r="I83" s="35" t="n">
        <v>1</v>
      </c>
      <c r="J83" s="34"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35" t="n"/>
      <c r="L83" s="34" t="inlineStr">
        <is>
          <t>Biopharmaceutics &amp; Dissolution</t>
        </is>
      </c>
      <c r="M83" s="35" t="inlineStr">
        <is>
          <t>Product</t>
        </is>
      </c>
      <c r="N83" s="34" t="inlineStr">
        <is>
          <t>ข้อสอบจริง Product ปี 2559 ข้อ 2</t>
        </is>
      </c>
      <c r="O83" s="35" t="inlineStr">
        <is>
          <t>ข้อสอบจริง</t>
        </is>
      </c>
      <c r="P83" s="35" t="inlineStr">
        <is>
          <t>ปี 2559</t>
        </is>
      </c>
    </row>
    <row r="84" ht="409.6" customHeight="1" s="49">
      <c r="A84" s="35" t="n">
        <v>82</v>
      </c>
      <c r="B84" s="34"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35" t="n"/>
      <c r="D84" s="34" t="inlineStr">
        <is>
          <t>ยาสูตรผสม Combination ให้ผลการรักษาโรคและป้องกันอวัยวะข้างเคียงได้ดีกว่าการใช้ยาเดี่ยวอย่างมีนัยสำคัญ</t>
        </is>
      </c>
      <c r="E84" s="34"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34" t="inlineStr">
        <is>
          <t>ยา Telmisartan ป้องกันการเกิดโรคไตเสื่อมได้ดีกว่า Ramipril อย่างมีนัยสำคัญ</t>
        </is>
      </c>
      <c r="G84" s="34" t="inlineStr">
        <is>
          <t>ยา Ramipril ช่วยเพิ่มระดับอัตราการอยู่รอดของหัวใจได้ดีกว่า Telmisartan อย่างเห็นได้ชัด</t>
        </is>
      </c>
      <c r="H84" s="34" t="inlineStr">
        <is>
          <t>ยาสูตรผสมช่วยลดอัตราการเกิดโรคหัวใจเฉียบพลันได้ดีและมีผลข้างเคียงต่ำสุด</t>
        </is>
      </c>
      <c r="I84" s="35" t="n">
        <v>1</v>
      </c>
      <c r="J84" s="34"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35" t="n"/>
      <c r="L84" s="34" t="inlineStr">
        <is>
          <t>Biopharmaceutics &amp; Dissolution</t>
        </is>
      </c>
      <c r="M84" s="35" t="inlineStr">
        <is>
          <t>Product</t>
        </is>
      </c>
      <c r="N84" s="34" t="inlineStr">
        <is>
          <t>ข้อสอบจริง Product ปี 2558 ข้อ 30</t>
        </is>
      </c>
      <c r="O84" s="35" t="inlineStr">
        <is>
          <t>ข้อสอบจริง</t>
        </is>
      </c>
      <c r="P84" s="35" t="inlineStr">
        <is>
          <t>ปี 2558</t>
        </is>
      </c>
    </row>
    <row r="85" ht="409.6" customHeight="1" s="49">
      <c r="A85" s="35" t="n">
        <v>83</v>
      </c>
      <c r="B85" s="34"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35" t="n"/>
      <c r="D85" s="34" t="inlineStr">
        <is>
          <t>การชะลอเวลาบีบตัวของกระเพาะอาหารลงสู่ลำไส้เล็ก (Increase gastric emptying time)</t>
        </is>
      </c>
      <c r="E85" s="34" t="inlineStr">
        <is>
          <t>การเร่งส่งยาลงสู่ลำไส้เล็กให้เร็วขึ้น (Decrease gastric emptying time)</t>
        </is>
      </c>
      <c r="F85" s="34" t="inlineStr">
        <is>
          <t>การเพิ่มเวลาที่ยาอยู่ในลำไส้เล็ก (Increase intestinal transit time)</t>
        </is>
      </c>
      <c r="G85" s="34" t="inlineStr">
        <is>
          <t>การลดเวลาที่ยาอยู่ในลำไส้เล็ก (Decrease intestinal transit time)</t>
        </is>
      </c>
      <c r="H85" s="34" t="inlineStr">
        <is>
          <t>อัตราการบีบตัวของทางเดินอาหารไม่มีผลต่อการดูดซึมของยากลุ่มนี้</t>
        </is>
      </c>
      <c r="I85" s="35" t="n">
        <v>1</v>
      </c>
      <c r="J85" s="34"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35" t="n"/>
      <c r="L85" s="34" t="inlineStr">
        <is>
          <t>Biopharmaceutics &amp; Dissolution</t>
        </is>
      </c>
      <c r="M85" s="35" t="inlineStr">
        <is>
          <t>Product</t>
        </is>
      </c>
      <c r="N85" s="34" t="inlineStr">
        <is>
          <t>ข้อสอบจริง Product ปี 2558 ข้อ 34</t>
        </is>
      </c>
      <c r="O85" s="35" t="inlineStr">
        <is>
          <t>ข้อสอบจริง</t>
        </is>
      </c>
      <c r="P85" s="35" t="inlineStr">
        <is>
          <t>ปี 2558</t>
        </is>
      </c>
    </row>
    <row r="86" ht="409.6" customHeight="1" s="49">
      <c r="A86" s="35" t="n">
        <v>84</v>
      </c>
      <c r="B86" s="34"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35" t="inlineStr">
        <is>
          <t>[แนบรูป: ข้อสอบ Product ปี 2558 รหัสรูปภาพ image124]</t>
        </is>
      </c>
      <c r="D86" s="34"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34"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34"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34"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34"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35" t="n">
        <v>1</v>
      </c>
      <c r="J86" s="34"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35" t="n"/>
      <c r="L86" s="34" t="inlineStr">
        <is>
          <t>Biopharmaceutics &amp; Dissolution</t>
        </is>
      </c>
      <c r="M86" s="35" t="inlineStr">
        <is>
          <t>Product</t>
        </is>
      </c>
      <c r="N86" s="34" t="inlineStr">
        <is>
          <t>ข้อสอบจริง Product ปี 2558 ข้อ 40</t>
        </is>
      </c>
      <c r="O86" s="35" t="inlineStr">
        <is>
          <t>ข้อสอบจริง</t>
        </is>
      </c>
      <c r="P86" s="35" t="inlineStr">
        <is>
          <t>ปี 2558</t>
        </is>
      </c>
    </row>
    <row r="87" ht="13.2" customHeight="1" s="49">
      <c r="A87" t="n">
        <v>85</v>
      </c>
      <c r="B87" t="inlineStr">
        <is>
          <t>ถ้าระดับ Albumin ในเลือดลดลง กระบวนการใดที่ไม่ได้รับผลกระทบจากการเปลี่ยนแปลงนี้</t>
        </is>
      </c>
      <c r="D87" t="inlineStr">
        <is>
          <t>Absorption</t>
        </is>
      </c>
      <c r="E87" t="inlineStr">
        <is>
          <t>Distribution</t>
        </is>
      </c>
      <c r="F87" t="inlineStr">
        <is>
          <t>Metabolism</t>
        </is>
      </c>
      <c r="G87" t="inlineStr">
        <is>
          <t>Elimination</t>
        </is>
      </c>
      <c r="H87" t="inlineStr">
        <is>
          <t>Biotransformation</t>
        </is>
      </c>
      <c r="I87" t="inlineStr">
        <is>
          <t>1</t>
        </is>
      </c>
      <c r="J87"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7" t="inlineStr">
        <is>
          <t>Hypertension</t>
        </is>
      </c>
      <c r="M87" t="inlineStr">
        <is>
          <t>Clinic</t>
        </is>
      </c>
      <c r="N87" t="inlineStr">
        <is>
          <t>ข้อ 11 (PLE_CC1_Practice_Exam.md)</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85"/>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49">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49">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49">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49">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49">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เหมาะกับยาที่ทนความร้อนไม่ได้</t>
        </is>
      </c>
      <c r="I8" s="8" t="inlineStr">
        <is>
          <t>1</t>
        </is>
      </c>
      <c r="J8" s="2" t="inlineStr">
        <is>
          <t>✅ คำตอบที่ถูกต้อง: ข้อ ก. ต้องทำใน clean room และใช้ aseptic techniques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49">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t>
        </is>
      </c>
      <c r="I9" s="8" t="inlineStr">
        <is>
          <t>1</t>
        </is>
      </c>
      <c r="J9" s="2" t="inlineStr">
        <is>
          <t>✅ คำตอบที่ถูกต้อง: ข้อ ก. Polyethylene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Polyethylene ไม่ตรงกับข้อบ่งใช้หรือกลไกการออกฤทธิ์ที่ถูกต้องตาม USP &lt;797&gt; / PIC/S PE 010 Sterile Manufacturing GMP
• ข้อ ค. (Polypropylene): Polypropylene ไม่ตรงกับข้อบ่งใช้หรือกลไกการออกฤทธิ์ที่ถูกต้องตาม USP &lt;797&gt; / PIC/S PE 010 Sterile Manufacturing GMP
• ข้อ ง. (Teflon): Teflon ไม่ตรงกับข้อบ่งใช้หรือกลไกการออกฤทธิ์ที่ถูกต้องตาม USP &lt;797&gt; / PIC/S PE 010 Sterile Manufacturing GMP
• ข้อ จ. (PVC): PVC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49">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Buffering agent ไม่ตรงกับข้อบ่งใช้หรือกลไกการออกฤทธิ์ที่ถูกต้องตาม USP &lt;797&gt; / PIC/S PE 010 Sterile Manufacturing GMP
• ข้อ ค. (Viscosity enhancer): Viscosity enhancer ไม่ตรงกับข้อบ่งใช้หรือกลไกการออกฤทธิ์ที่ถูกต้องตาม USP &lt;797&gt; / PIC/S PE 010 Sterile Manufacturing GMP
• ข้อ ง. (surface active agent): surface active agent ไม่ตรงกับข้อบ่งใช้หรือกลไกการออกฤทธิ์ที่ถูกต้องตาม USP &lt;797&gt; / PIC/S PE 010 Sterile Manufacturing GMP
• ข้อ จ. (isotonic agent): isotonic agent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49">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49">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49">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49">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Autoclave ไม่ตรงกับข้อบ่งใช้หรือกลไกการออกฤทธิ์ที่ถูกต้องตาม USP &lt;797&gt; / PIC/S PE 010 Sterile Manufacturing GMP
• ข้อ ค. (Hot air oven): IR (Infrared) spectroscopy วิเคราะห์ functional groups จาก stretching/bending vibrations C=O ~1700 cm-1, O-H ~3200-3550 cm-1
• ข้อ ง. (Gamma radiation): Gamma radiation ไม่ตรงกับข้อบ่งใช้หรือกลไกการออกฤทธิ์ที่ถูกต้องตาม USP &lt;797&gt; / PIC/S PE 010 Sterile Manufacturing GMP
• ข้อ จ. (Ethylene oxide): Ethylene oxide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49">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49">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49">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49">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49">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49">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49">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49">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49">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49">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49">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49">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49">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49">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49">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49">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49">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49">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49">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49">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49">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49">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49">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49">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49">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49">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49">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49">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49">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49">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49">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49">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49">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49">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49">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49">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49">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ht="409.6" customHeight="1" s="49">
      <c r="A52" s="35" t="n">
        <v>50</v>
      </c>
      <c r="B52" s="34" t="inlineStr">
        <is>
          <t>(ปี 2566, Day 1 ข้อ 35 - ยาหยอดตา) (เรื่อง: การทดสอบคุณภาพยาหยอดตา) ยาหยอดตาไม่ต้องทดสอบคุณภาพด้านใด</t>
        </is>
      </c>
      <c r="C52" s="35" t="n"/>
      <c r="D52" s="34" t="inlineStr">
        <is>
          <t>Bacterial endotoxin</t>
        </is>
      </c>
      <c r="E52" s="34" t="inlineStr">
        <is>
          <t>pH</t>
        </is>
      </c>
      <c r="F52" s="34" t="inlineStr">
        <is>
          <t>Sterility</t>
        </is>
      </c>
      <c r="G52" s="34" t="inlineStr">
        <is>
          <t>Tonicity</t>
        </is>
      </c>
      <c r="H52" s="34" t="n"/>
      <c r="I52" s="35" t="n">
        <v>2</v>
      </c>
      <c r="J52" s="34"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35" t="n"/>
      <c r="L52" s="34" t="inlineStr">
        <is>
          <t>Sterile Preparations &amp; Sterilization</t>
        </is>
      </c>
      <c r="M52" s="35" t="inlineStr">
        <is>
          <t>Product</t>
        </is>
      </c>
      <c r="N52" s="34" t="inlineStr">
        <is>
          <t>ข้อสอบจริง Product ปี 2566 ข้อ 7</t>
        </is>
      </c>
      <c r="O52" s="35" t="inlineStr">
        <is>
          <t>ข้อสอบจริง</t>
        </is>
      </c>
      <c r="P52" s="35" t="inlineStr">
        <is>
          <t>ปี 2566</t>
        </is>
      </c>
    </row>
    <row r="53" ht="409.6" customHeight="1" s="49">
      <c r="A53" s="35" t="n">
        <v>51</v>
      </c>
      <c r="B53" s="34" t="inlineStr">
        <is>
          <t>(ปี 2566, Day 2 ข้อ 43\) (เรื่อง: ตำรับยาหยอดตา - ข้อที่ผิด) เกี่ยวกับตำรับยาตา ข้อใดผิด</t>
        </is>
      </c>
      <c r="C53" s="35" t="n"/>
      <c r="D53" s="34" t="inlineStr">
        <is>
          <t>pH ต้องเท่ากับน้ำตาเท่านั้น</t>
        </is>
      </c>
      <c r="E53" s="34" t="inlineStr">
        <is>
          <t>ต้อง isotonic</t>
        </is>
      </c>
      <c r="F53" s="34" t="inlineStr">
        <is>
          <t>ต้องตรวจ particle size</t>
        </is>
      </c>
      <c r="G53" s="34" t="inlineStr">
        <is>
          <t>ต้องตรวจความปราศจากเชื้อ</t>
        </is>
      </c>
      <c r="H53" s="34" t="n"/>
      <c r="I53" s="35" t="n">
        <v>1</v>
      </c>
      <c r="J53" s="34"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35" t="n"/>
      <c r="L53" s="34" t="inlineStr">
        <is>
          <t>Sterile Preparations &amp; Sterilization</t>
        </is>
      </c>
      <c r="M53" s="35" t="inlineStr">
        <is>
          <t>Product</t>
        </is>
      </c>
      <c r="N53" s="34" t="inlineStr">
        <is>
          <t>ข้อสอบจริง Product ปี 2566 ข้อ 15</t>
        </is>
      </c>
      <c r="O53" s="35" t="inlineStr">
        <is>
          <t>ข้อสอบจริง</t>
        </is>
      </c>
      <c r="P53" s="35" t="inlineStr">
        <is>
          <t>ปี 2566</t>
        </is>
      </c>
    </row>
    <row r="54" ht="409.6" customHeight="1" s="49">
      <c r="A54" s="35" t="n">
        <v>52</v>
      </c>
      <c r="B54" s="34" t="inlineStr">
        <is>
          <t>(ปี 2566, Day 2 ข้อ 97\) (เรื่อง: เกรดห้องสะอาดสำหรับการผลิต Insulin) การผลิต insulin ต้องทำในพื้นที่ระดับไหน</t>
        </is>
      </c>
      <c r="C54" s="35" t="n"/>
      <c r="D54" s="34" t="inlineStr">
        <is>
          <t>Assemble Grade A, background Grade A</t>
        </is>
      </c>
      <c r="E54" s="34" t="inlineStr">
        <is>
          <t>Grade D</t>
        </is>
      </c>
      <c r="F54" s="34" t="inlineStr">
        <is>
          <t>Grade C</t>
        </is>
      </c>
      <c r="G54" s="34" t="inlineStr">
        <is>
          <t>Assemble Grade A, background Grade B</t>
        </is>
      </c>
      <c r="H54" s="34" t="n"/>
      <c r="I54" s="35" t="n">
        <v>1</v>
      </c>
      <c r="J54" s="34"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35" t="n"/>
      <c r="L54" s="34" t="inlineStr">
        <is>
          <t>Sterile Preparations &amp; Sterilization</t>
        </is>
      </c>
      <c r="M54" s="35" t="inlineStr">
        <is>
          <t>Product</t>
        </is>
      </c>
      <c r="N54" s="34" t="inlineStr">
        <is>
          <t>ข้อสอบจริง Product ปี 2566 ข้อ 41</t>
        </is>
      </c>
      <c r="O54" s="35" t="inlineStr">
        <is>
          <t>ข้อสอบจริง</t>
        </is>
      </c>
      <c r="P54" s="35" t="inlineStr">
        <is>
          <t>ปี 2566</t>
        </is>
      </c>
    </row>
    <row r="55" ht="409.6" customHeight="1" s="49">
      <c r="A55" s="35" t="n">
        <v>53</v>
      </c>
      <c r="B55" s="34" t="inlineStr">
        <is>
          <t>ข้อใดไม่จัดเป็น terminal sterilization</t>
        </is>
      </c>
      <c r="C55" s="35" t="n"/>
      <c r="D55" s="34" t="inlineStr">
        <is>
          <t>Dry heat sterilization</t>
        </is>
      </c>
      <c r="E55" s="34" t="inlineStr">
        <is>
          <t>Autoclave</t>
        </is>
      </c>
      <c r="F55" s="34" t="inlineStr">
        <is>
          <t>Stream sterilization</t>
        </is>
      </c>
      <c r="G55" s="34" t="inlineStr">
        <is>
          <t>Membrane filtration</t>
        </is>
      </c>
      <c r="H55" s="34" t="inlineStr">
        <is>
          <t>Gamma radiation ข้อสอบ PLE-CC1 ปี 2565 day 2</t>
        </is>
      </c>
      <c r="I55" s="35" t="n">
        <v>1</v>
      </c>
      <c r="J55" s="34"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35" t="n"/>
      <c r="L55" s="34" t="inlineStr">
        <is>
          <t>Sterile Preparations &amp; Sterilization</t>
        </is>
      </c>
      <c r="M55" s="35" t="inlineStr">
        <is>
          <t>Product</t>
        </is>
      </c>
      <c r="N55" s="34" t="inlineStr">
        <is>
          <t>ข้อสอบจริง Product ปี 2565 ข้อ 95</t>
        </is>
      </c>
      <c r="O55" s="35" t="inlineStr">
        <is>
          <t>ข้อสอบจริง</t>
        </is>
      </c>
      <c r="P55" s="35" t="inlineStr">
        <is>
          <t>ปี 2565</t>
        </is>
      </c>
    </row>
    <row r="56" ht="409.6" customHeight="1" s="49">
      <c r="A56" s="35" t="n">
        <v>54</v>
      </c>
      <c r="B56" s="34" t="inlineStr">
        <is>
          <t>Ketotifen 0.025% ประกอบด้วย ketotifen fumarate, glycerin, Hypromellose, NaOH/HCI, NaC, benzalkonium chloride, purified water และ solubility ของ ketotifen 10 mg/ml ข้อใดถูกต้อง</t>
        </is>
      </c>
      <c r="C56" s="35" t="n"/>
      <c r="D56" s="34" t="inlineStr">
        <is>
          <t>ยาเป็นรูปแบบ ophthalmic suspension</t>
        </is>
      </c>
      <c r="E56" s="34" t="inlineStr">
        <is>
          <t>ไม่จำเป็นต้องใส่ preservative เพราะยาตา sterile อยู่แล้ว</t>
        </is>
      </c>
      <c r="F56" s="34" t="inlineStr">
        <is>
          <t>ต้องปรับ pH ให้เท่ากับน้ำตา</t>
        </is>
      </c>
      <c r="G56" s="34" t="inlineStr">
        <is>
          <t>ต้องปรับ pH 7.4 เพื่อให้เป็น isotonic</t>
        </is>
      </c>
      <c r="H56" s="34" t="inlineStr">
        <is>
          <t>ใช้ NaCI ในการทำให้สารละลายเป็น isotonic solution</t>
        </is>
      </c>
      <c r="I56" s="35" t="n">
        <v>1</v>
      </c>
      <c r="J56" s="34"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35" t="n"/>
      <c r="L56" s="34" t="inlineStr">
        <is>
          <t>Sterile Preparations &amp; Sterilization</t>
        </is>
      </c>
      <c r="M56" s="35" t="inlineStr">
        <is>
          <t>Product</t>
        </is>
      </c>
      <c r="N56" s="34" t="inlineStr">
        <is>
          <t>ข้อสอบจริง Product ปี 2565 ข้อ 42</t>
        </is>
      </c>
      <c r="O56" s="35" t="inlineStr">
        <is>
          <t>ข้อสอบจริง</t>
        </is>
      </c>
      <c r="P56" s="35" t="inlineStr">
        <is>
          <t>ปี 2565</t>
        </is>
      </c>
    </row>
    <row r="57" ht="409.6" customHeight="1" s="49">
      <c r="A57" s="35" t="n">
        <v>55</v>
      </c>
      <c r="B57" s="34"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35" t="inlineStr">
        <is>
          <t>[แนบรูป: ข้อสอบ Product ปี 2565 รหัสรูปภาพ image51]</t>
        </is>
      </c>
      <c r="D57" s="34" t="inlineStr">
        <is>
          <t>Buffering agent → ควบคุม/ต้านการเปลี่ยนแปลงของ pH</t>
        </is>
      </c>
      <c r="E57" s="34" t="inlineStr">
        <is>
          <t>ไม่จำเป็นต้องใส่ preservative เพราะยาตา sterile อยู่แล้ว</t>
        </is>
      </c>
      <c r="F57" s="34" t="inlineStr">
        <is>
          <t>Surface active agent → ช่วยเรื่อง wetting, solubilization และคุณสมบัติของสารละลาย</t>
        </is>
      </c>
      <c r="G57" s="34" t="inlineStr">
        <is>
          <t>Isotonic agent → ปรับ tonicity เช่น NaCl</t>
        </is>
      </c>
      <c r="H57" s="34"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35" t="n">
        <v>5</v>
      </c>
      <c r="J57" s="34"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35" t="n"/>
      <c r="L57" s="34" t="inlineStr">
        <is>
          <t>Sterile Preparations &amp; Sterilization</t>
        </is>
      </c>
      <c r="M57" s="35" t="inlineStr">
        <is>
          <t>Product</t>
        </is>
      </c>
      <c r="N57" s="34" t="inlineStr">
        <is>
          <t>ข้อสอบจริง Product ปี 2565 ข้อ 42</t>
        </is>
      </c>
      <c r="O57" s="35" t="inlineStr">
        <is>
          <t>ข้อสอบจริง</t>
        </is>
      </c>
      <c r="P57" s="35" t="inlineStr">
        <is>
          <t>ปี 2565</t>
        </is>
      </c>
    </row>
    <row r="58" ht="409.6" customHeight="1" s="49">
      <c r="A58" s="35" t="n">
        <v>56</v>
      </c>
      <c r="B58" s="34"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35" t="n"/>
      <c r="D58" s="34" t="inlineStr">
        <is>
          <t>Solutions for injection  มีน้ำ เกิด hydrolysis ระหว่างเก็บ</t>
        </is>
      </c>
      <c r="E58" s="34" t="inlineStr">
        <is>
          <t>ละลายยาด้วยน้ำ แล้วทำเป็น powders for injection ด้วยวิธี lyophilization</t>
        </is>
      </c>
      <c r="F58" s="34" t="inlineStr">
        <is>
          <t>Spray drying  ใช้ความร้อน จึงไม่เหมาะกับยาที่ไม่ทนความร้อน</t>
        </is>
      </c>
      <c r="G58" s="34" t="inlineStr">
        <is>
          <t>Emulsion ในน้ำมัน  โจทย์บอกว่ายาละลายน้ำได้ดี และการทำอิมัลชันไม่ใช่วิธีแก้ปัญหา hydrolysis ในกรณีนี้</t>
        </is>
      </c>
      <c r="H58" s="34" t="n"/>
      <c r="I58" s="35" t="n">
        <v>1</v>
      </c>
      <c r="J58" s="34"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35" t="n"/>
      <c r="L58" s="34" t="inlineStr">
        <is>
          <t>Sterile Preparations &amp; Sterilization</t>
        </is>
      </c>
      <c r="M58" s="35" t="inlineStr">
        <is>
          <t>Product</t>
        </is>
      </c>
      <c r="N58" s="34" t="inlineStr">
        <is>
          <t>ข้อสอบจริง Product ปี 2564 ข้อ 42</t>
        </is>
      </c>
      <c r="O58" s="35" t="inlineStr">
        <is>
          <t>ข้อสอบจริง</t>
        </is>
      </c>
      <c r="P58" s="35" t="inlineStr">
        <is>
          <t>ปี 2564</t>
        </is>
      </c>
    </row>
    <row r="59" ht="409.6" customHeight="1" s="49">
      <c r="A59" s="35" t="n">
        <v>57</v>
      </c>
      <c r="B59" s="34" t="inlineStr">
        <is>
          <t>ทดสอบ chloramphenicol eye drop ไม่จำเป็นต้องทำข้อใด</t>
        </is>
      </c>
      <c r="C59" s="35" t="n"/>
      <c r="D59" s="34" t="inlineStr">
        <is>
          <t>Identification</t>
        </is>
      </c>
      <c r="E59" s="34" t="inlineStr">
        <is>
          <t>Isotonicity</t>
        </is>
      </c>
      <c r="F59" s="34" t="inlineStr">
        <is>
          <t>pH</t>
        </is>
      </c>
      <c r="G59" s="34" t="inlineStr">
        <is>
          <t>Sterile</t>
        </is>
      </c>
      <c r="H59" s="34" t="inlineStr">
        <is>
          <t>Assay</t>
        </is>
      </c>
      <c r="I59" s="35" t="n">
        <v>1</v>
      </c>
      <c r="J59" s="34"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35" t="n"/>
      <c r="L59" s="34" t="inlineStr">
        <is>
          <t>Sterile Preparations &amp; Sterilization</t>
        </is>
      </c>
      <c r="M59" s="35" t="inlineStr">
        <is>
          <t>Product</t>
        </is>
      </c>
      <c r="N59" s="34" t="inlineStr">
        <is>
          <t>ข้อสอบจริง Product ปี 2564 ข้อ 44</t>
        </is>
      </c>
      <c r="O59" s="35" t="inlineStr">
        <is>
          <t>ข้อสอบจริง</t>
        </is>
      </c>
      <c r="P59" s="35" t="inlineStr">
        <is>
          <t>ปี 2564</t>
        </is>
      </c>
    </row>
    <row r="60" ht="409.6" customHeight="1" s="49">
      <c r="A60" s="35" t="n">
        <v>58</v>
      </c>
      <c r="B60" s="34" t="inlineStr">
        <is>
          <t>สารละลายที่ใชในผลิต furosemide inj ในระดับอุตสาหกรรม (ฉลาก 10 ml, single dose syringe)</t>
        </is>
      </c>
      <c r="C60" s="35" t="n"/>
      <c r="D60" s="34" t="inlineStr">
        <is>
          <t>Purified water: ใช้ผลิตยาที่ไม่ใช่ยาปราศจากเชื้อ (non-sterile product)</t>
        </is>
      </c>
      <c r="E60" s="34" t="inlineStr">
        <is>
          <t>Sterile purified water: ใช้ผลิตยาที่ใช้ภายนอกหรือยาที่ไม่ใช่ยาฉีด (non-parenteral), ใช้ล้างเครื่องมือ</t>
        </is>
      </c>
      <c r="F60" s="34" t="inlineStr">
        <is>
          <t>Water for inj</t>
        </is>
      </c>
      <c r="G60" s="34" t="inlineStr">
        <is>
          <t>Sterile water for injection: ใช้ผสมยาที่เป็นยาผงสำหรับฉีด (powder for injection)</t>
        </is>
      </c>
      <c r="H60" s="34" t="inlineStr">
        <is>
          <t>Bacteriostatic water for injection: มีสารกันเสีย ไม่ใช้กับยาฉีดขนาดบรรจุครั้งเดียว (single dose)</t>
        </is>
      </c>
      <c r="I60" s="35" t="n">
        <v>1</v>
      </c>
      <c r="J60" s="34"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35" t="n"/>
      <c r="L60" s="34" t="inlineStr">
        <is>
          <t>Sterile Preparations &amp; Sterilization</t>
        </is>
      </c>
      <c r="M60" s="35" t="inlineStr">
        <is>
          <t>Product</t>
        </is>
      </c>
      <c r="N60" s="34" t="inlineStr">
        <is>
          <t>ข้อสอบจริง Product ปี 2564 ข้อ 46</t>
        </is>
      </c>
      <c r="O60" s="35" t="inlineStr">
        <is>
          <t>ข้อสอบจริง</t>
        </is>
      </c>
      <c r="P60" s="35" t="inlineStr">
        <is>
          <t>ปี 2564</t>
        </is>
      </c>
    </row>
    <row r="61" ht="409.6" customHeight="1" s="49">
      <c r="A61" s="35" t="n">
        <v>59</v>
      </c>
      <c r="B61" s="34" t="inlineStr">
        <is>
          <t>น้ำที่ใช้ในกระบวนการผลิตยาทาเฉพาะที่แบบเจล คือข้อใด</t>
        </is>
      </c>
      <c r="C61" s="35" t="n"/>
      <c r="D61" s="34" t="inlineStr">
        <is>
          <t>Potable water ❌ น้ำประปาที่ดื่มได้ ใช้ล้างอุปกรณ์หรือเป็นน้ำตั้งต้นในการผลิต Purified Water ไม่ใช้ผลิตยาโดยตรง</t>
        </is>
      </c>
      <c r="E61" s="34" t="inlineStr">
        <is>
          <t>Purified water ✅ ใช้ผลิตยาเจล ครีม ขี้ผึ้ง ยาน้ำรับประทาน และผลิตภัณฑ์ทาภายนอกทั่วไป</t>
        </is>
      </c>
      <c r="F61" s="34" t="inlineStr">
        <is>
          <t>Sterile purified water ❌ ไม่ใช่ชื่อมาตรฐานในเภสัชตำรับ</t>
        </is>
      </c>
      <c r="G61" s="34" t="inlineStr">
        <is>
          <t>Sterile water for irrigation ❌ ใช้สำหรับการล้าง (irrigation) ไม่ใช่การผลิตเจล</t>
        </is>
      </c>
      <c r="H61" s="34" t="inlineStr">
        <is>
          <t>Bacteriostatic water for injection ❌ ใช้เป็นตัวทำละลายสำหรับยาฉีดบางชนิด</t>
        </is>
      </c>
      <c r="I61" s="35" t="n">
        <v>1</v>
      </c>
      <c r="J61" s="34"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35" t="n"/>
      <c r="L61" s="34" t="inlineStr">
        <is>
          <t>Sterile Preparations &amp; Sterilization</t>
        </is>
      </c>
      <c r="M61" s="35" t="inlineStr">
        <is>
          <t>Product</t>
        </is>
      </c>
      <c r="N61" s="34" t="inlineStr">
        <is>
          <t>ข้อสอบจริง Product ปี 2564 ข้อ 75</t>
        </is>
      </c>
      <c r="O61" s="35" t="inlineStr">
        <is>
          <t>ข้อสอบจริง</t>
        </is>
      </c>
      <c r="P61" s="35" t="inlineStr">
        <is>
          <t>ปี 2564</t>
        </is>
      </c>
    </row>
    <row r="62" ht="409.6" customHeight="1" s="49">
      <c r="A62" s="35" t="n">
        <v>60</v>
      </c>
      <c r="B62" s="34" t="inlineStr">
        <is>
          <t>ข้อกำหนดมาตรฐานของวัคซีนข้อใดที่แตกต่างจากยาฉีดทั่วไป</t>
        </is>
      </c>
      <c r="C62" s="35" t="n"/>
      <c r="D62" s="34" t="inlineStr">
        <is>
          <t>Potency</t>
        </is>
      </c>
      <c r="E62" s="34" t="inlineStr">
        <is>
          <t>Minimum fill</t>
        </is>
      </c>
      <c r="F62" s="34" t="inlineStr">
        <is>
          <t>Deliverable volume</t>
        </is>
      </c>
      <c r="G62" s="34" t="inlineStr">
        <is>
          <t>Particulate matter</t>
        </is>
      </c>
      <c r="H62" s="34" t="inlineStr">
        <is>
          <t>Heavy metal</t>
        </is>
      </c>
      <c r="I62" s="35" t="n">
        <v>1</v>
      </c>
      <c r="J62" s="34"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35" t="n"/>
      <c r="L62" s="34" t="inlineStr">
        <is>
          <t>Sterile Preparations &amp; Sterilization</t>
        </is>
      </c>
      <c r="M62" s="35" t="inlineStr">
        <is>
          <t>Product</t>
        </is>
      </c>
      <c r="N62" s="34" t="inlineStr">
        <is>
          <t>ข้อสอบจริง Product ปี 2564 ข้อ 100</t>
        </is>
      </c>
      <c r="O62" s="35" t="inlineStr">
        <is>
          <t>ข้อสอบจริง</t>
        </is>
      </c>
      <c r="P62" s="35" t="inlineStr">
        <is>
          <t>ปี 2564</t>
        </is>
      </c>
    </row>
    <row r="63" ht="409.6" customHeight="1" s="49">
      <c r="A63" s="35" t="n">
        <v>61</v>
      </c>
      <c r="B63" s="34" t="inlineStr">
        <is>
          <t>ข้อใดไม่ใช่การควบคุมคุณภาพยาฉีดรูปแบบสารละลาย</t>
        </is>
      </c>
      <c r="C63" s="35" t="n"/>
      <c r="D63" s="34" t="inlineStr">
        <is>
          <t>Sterility test</t>
        </is>
      </c>
      <c r="E63" s="34" t="inlineStr">
        <is>
          <t>Microbial limit test</t>
        </is>
      </c>
      <c r="F63" s="34" t="inlineStr">
        <is>
          <t>Pyrogen test</t>
        </is>
      </c>
      <c r="G63" s="34" t="inlineStr">
        <is>
          <t>Particulate matter test</t>
        </is>
      </c>
      <c r="H63" s="34" t="inlineStr">
        <is>
          <t>Leaker test</t>
        </is>
      </c>
      <c r="I63" s="35" t="n">
        <v>1</v>
      </c>
      <c r="J63" s="34"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35" t="n"/>
      <c r="L63" s="34" t="inlineStr">
        <is>
          <t>Sterile Preparations &amp; Sterilization</t>
        </is>
      </c>
      <c r="M63" s="35" t="inlineStr">
        <is>
          <t>Product</t>
        </is>
      </c>
      <c r="N63" s="34" t="inlineStr">
        <is>
          <t>ข้อสอบจริง Product ปี 2564 ข้อ 105</t>
        </is>
      </c>
      <c r="O63" s="35" t="inlineStr">
        <is>
          <t>ข้อสอบจริง</t>
        </is>
      </c>
      <c r="P63" s="35" t="inlineStr">
        <is>
          <t>ปี 2564</t>
        </is>
      </c>
    </row>
    <row r="64" ht="409.6" customHeight="1" s="49">
      <c r="A64" s="35" t="n">
        <v>62</v>
      </c>
      <c r="B64" s="34" t="inlineStr">
        <is>
          <t>การวิเคราะห์คุณภาพยาตาที่เตรียมขึ้นในข้อใดมีความสำคัญที่สุด เพื่อให้ปลอดภัยต่อผู้ป่วย A. Microbial limit test</t>
        </is>
      </c>
      <c r="C64" s="35" t="n"/>
      <c r="D64" s="34"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34" t="inlineStr">
        <is>
          <t>Sterility test</t>
        </is>
      </c>
      <c r="F64" s="34" t="inlineStr">
        <is>
          <t>Dissolution test ❌ ใช้กับยาเม็ด/แคปซูล</t>
        </is>
      </c>
      <c r="G64" s="34" t="inlineStr">
        <is>
          <t>Disintegration test ❌ ใช้กับยาเม็ด/แคปซูล</t>
        </is>
      </c>
      <c r="H64" s="34" t="inlineStr">
        <is>
          <t>Pyrogen test ❌ สำคัญกับ ยาฉีด</t>
        </is>
      </c>
      <c r="I64" s="35" t="n">
        <v>1</v>
      </c>
      <c r="J64" s="34"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35" t="n"/>
      <c r="L64" s="34" t="inlineStr">
        <is>
          <t>Sterile Preparations &amp; Sterilization</t>
        </is>
      </c>
      <c r="M64" s="35" t="inlineStr">
        <is>
          <t>Product</t>
        </is>
      </c>
      <c r="N64" s="34" t="inlineStr">
        <is>
          <t>ข้อสอบจริง Product ปี 2564 ข้อ 110</t>
        </is>
      </c>
      <c r="O64" s="35" t="inlineStr">
        <is>
          <t>ข้อสอบจริง</t>
        </is>
      </c>
      <c r="P64" s="35" t="inlineStr">
        <is>
          <t>ปี 2564</t>
        </is>
      </c>
    </row>
    <row r="65" ht="409.6" customHeight="1" s="49">
      <c r="A65" s="35" t="n">
        <v>63</v>
      </c>
      <c r="B65" s="34" t="inlineStr">
        <is>
          <t>การทดสอบเพื่อควบคุมคุณภาพยาฉีด ข้อใดผิด</t>
        </is>
      </c>
      <c r="C65" s="35" t="n"/>
      <c r="D65" s="34" t="inlineStr">
        <is>
          <t>Sterility tests</t>
        </is>
      </c>
      <c r="E65" s="34" t="inlineStr">
        <is>
          <t>Particulate matter</t>
        </is>
      </c>
      <c r="F65" s="34" t="inlineStr">
        <is>
          <t>Pyrogen test</t>
        </is>
      </c>
      <c r="G65" s="34" t="inlineStr">
        <is>
          <t>Safety test</t>
        </is>
      </c>
      <c r="H65" s="34" t="inlineStr">
        <is>
          <t>Microbial limit test</t>
        </is>
      </c>
      <c r="I65" s="35" t="n">
        <v>1</v>
      </c>
      <c r="J65" s="34"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35" t="n"/>
      <c r="L65" s="34" t="inlineStr">
        <is>
          <t>Sterile Preparations &amp; Sterilization</t>
        </is>
      </c>
      <c r="M65" s="35" t="inlineStr">
        <is>
          <t>Product</t>
        </is>
      </c>
      <c r="N65" s="34" t="inlineStr">
        <is>
          <t>ข้อสอบจริง Product ปี 2564 ข้อ 139</t>
        </is>
      </c>
      <c r="O65" s="35" t="inlineStr">
        <is>
          <t>ข้อสอบจริง</t>
        </is>
      </c>
      <c r="P65" s="35" t="inlineStr">
        <is>
          <t>ปี 2564</t>
        </is>
      </c>
    </row>
    <row r="66" ht="409.6" customHeight="1" s="49">
      <c r="A66" s="35" t="n">
        <v>64</v>
      </c>
      <c r="B66" s="34" t="inlineStr">
        <is>
          <t>Diazepam IV ไม่จำเป็นต้องตรวจอะไร</t>
        </is>
      </c>
      <c r="C66" s="35" t="n"/>
      <c r="D66" s="34" t="inlineStr">
        <is>
          <t>pH</t>
        </is>
      </c>
      <c r="E66" s="34" t="inlineStr">
        <is>
          <t>Pyrogen</t>
        </is>
      </c>
      <c r="F66" s="34" t="inlineStr">
        <is>
          <t>Leakage test</t>
        </is>
      </c>
      <c r="G66" s="34" t="inlineStr">
        <is>
          <t>Safety test</t>
        </is>
      </c>
      <c r="H66" s="34" t="inlineStr">
        <is>
          <t>Deliverable volume</t>
        </is>
      </c>
      <c r="I66" s="35" t="n">
        <v>1</v>
      </c>
      <c r="J66" s="34"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35" t="n"/>
      <c r="L66" s="34" t="inlineStr">
        <is>
          <t>Sterile Preparations &amp; Sterilization</t>
        </is>
      </c>
      <c r="M66" s="35" t="inlineStr">
        <is>
          <t>Product</t>
        </is>
      </c>
      <c r="N66" s="34" t="inlineStr">
        <is>
          <t>ข้อสอบจริง Product ปี 2564 ข้อ 147</t>
        </is>
      </c>
      <c r="O66" s="35" t="inlineStr">
        <is>
          <t>ข้อสอบจริง</t>
        </is>
      </c>
      <c r="P66" s="35" t="inlineStr">
        <is>
          <t>ปี 2564</t>
        </is>
      </c>
    </row>
    <row r="67" ht="409.6" customHeight="1" s="49">
      <c r="A67" s="35" t="n">
        <v>65</v>
      </c>
      <c r="B67" s="34" t="inlineStr">
        <is>
          <t>ข้อใดไม่ใช่ terminal sterilization</t>
        </is>
      </c>
      <c r="C67" s="35" t="n"/>
      <c r="D67" s="34" t="inlineStr">
        <is>
          <t>Autoclave ✅ Terminal sterilization (moist heat)</t>
        </is>
      </c>
      <c r="E67" s="34" t="inlineStr">
        <is>
          <t>Gamma radiation ✅ Terminal sterilization</t>
        </is>
      </c>
      <c r="F67" s="34" t="inlineStr">
        <is>
          <t>Steam sterilization ✅ Terminal sterilization</t>
        </is>
      </c>
      <c r="G67" s="34" t="inlineStr">
        <is>
          <t>Membrane filtration ❌ ไม่ใช่ เป็น aseptic sterilization</t>
        </is>
      </c>
      <c r="H67" s="34" t="inlineStr">
        <is>
          <t>Dry heat sterilization ✅ Terminal sterilization</t>
        </is>
      </c>
      <c r="I67" s="35" t="n">
        <v>1</v>
      </c>
      <c r="J67" s="34"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35" t="n"/>
      <c r="L67" s="34" t="inlineStr">
        <is>
          <t>Sterile Preparations &amp; Sterilization</t>
        </is>
      </c>
      <c r="M67" s="35" t="inlineStr">
        <is>
          <t>Product</t>
        </is>
      </c>
      <c r="N67" s="34" t="inlineStr">
        <is>
          <t>ข้อสอบจริง Product ปี 2564 ข้อ 157</t>
        </is>
      </c>
      <c r="O67" s="35" t="inlineStr">
        <is>
          <t>ข้อสอบจริง</t>
        </is>
      </c>
      <c r="P67" s="35" t="inlineStr">
        <is>
          <t>ปี 2564</t>
        </is>
      </c>
    </row>
    <row r="68" ht="409.6" customHeight="1" s="49">
      <c r="A68" s="35" t="n">
        <v>66</v>
      </c>
      <c r="B68" s="34" t="inlineStr">
        <is>
          <t>สาร x = in situ gel "sol to gel" in eye drug delivery system สาร x คือข้อใด</t>
        </is>
      </c>
      <c r="C68" s="35" t="n"/>
      <c r="D68" s="34" t="inlineStr">
        <is>
          <t>Carbopol</t>
        </is>
      </c>
      <c r="E68" s="34" t="inlineStr">
        <is>
          <t>Poloxamer</t>
        </is>
      </c>
      <c r="F68" s="34" t="inlineStr">
        <is>
          <t>Ethyl cellulose</t>
        </is>
      </c>
      <c r="G68" s="34" t="inlineStr">
        <is>
          <t>Polyvinyl alcohol</t>
        </is>
      </c>
      <c r="H68" s="34" t="inlineStr">
        <is>
          <t>Carboxymethylcellulose</t>
        </is>
      </c>
      <c r="I68" s="35" t="n">
        <v>1</v>
      </c>
      <c r="J68" s="34"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35" t="n"/>
      <c r="L68" s="34" t="inlineStr">
        <is>
          <t>Sterile Preparations &amp; Sterilization</t>
        </is>
      </c>
      <c r="M68" s="35" t="inlineStr">
        <is>
          <t>Product</t>
        </is>
      </c>
      <c r="N68" s="34" t="inlineStr">
        <is>
          <t>ข้อสอบจริง Product ปี 2564 ข้อ 158</t>
        </is>
      </c>
      <c r="O68" s="35" t="inlineStr">
        <is>
          <t>ข้อสอบจริง</t>
        </is>
      </c>
      <c r="P68" s="35" t="inlineStr">
        <is>
          <t>ปี 2564</t>
        </is>
      </c>
    </row>
    <row r="69" ht="409.6" customHeight="1" s="49">
      <c r="A69" s="35" t="n">
        <v>67</v>
      </c>
      <c r="B69" s="34" t="inlineStr">
        <is>
          <t>ข้อใดเป็น preservatives ในตำรับนี้ ต้นฉบับ: Day 1 ข้อ 6</t>
        </is>
      </c>
      <c r="C69" s="35" t="n"/>
      <c r="D69" s="34" t="inlineStr">
        <is>
          <t>Dexamethasone</t>
        </is>
      </c>
      <c r="E69" s="34" t="inlineStr">
        <is>
          <t>Benzyl alcohol</t>
        </is>
      </c>
      <c r="F69" s="34" t="inlineStr">
        <is>
          <t>Sodium chloride</t>
        </is>
      </c>
      <c r="G69" s="34" t="inlineStr">
        <is>
          <t>Sodium hydroxide</t>
        </is>
      </c>
      <c r="H69" s="34" t="inlineStr">
        <is>
          <t>Polysorbate 80</t>
        </is>
      </c>
      <c r="I69" s="35" t="n">
        <v>2</v>
      </c>
      <c r="J69" s="34"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35" t="n"/>
      <c r="L69" s="34" t="inlineStr">
        <is>
          <t>Sterile Preparations &amp; Sterilization</t>
        </is>
      </c>
      <c r="M69" s="35" t="inlineStr">
        <is>
          <t>Product</t>
        </is>
      </c>
      <c r="N69" s="34" t="inlineStr">
        <is>
          <t>ข้อสอบจริง Product ปี 2563 ข้อ 59</t>
        </is>
      </c>
      <c r="O69" s="35" t="inlineStr">
        <is>
          <t>ข้อสอบจริง</t>
        </is>
      </c>
      <c r="P69" s="35" t="inlineStr">
        <is>
          <t>ปี 2563</t>
        </is>
      </c>
    </row>
    <row r="70" ht="409.6" customHeight="1" s="49">
      <c r="A70" s="35" t="n">
        <v>68</v>
      </c>
      <c r="B70" s="34" t="inlineStr">
        <is>
          <t>ข้อใดไม่ใช่การควบคุมคุณภาพยาฉีดรูปแบบสารละลาย ต้นฉบับ: Day 1 ข้อ 7</t>
        </is>
      </c>
      <c r="C70" s="35" t="n"/>
      <c r="D70" s="34" t="inlineStr">
        <is>
          <t>Sterility test</t>
        </is>
      </c>
      <c r="E70" s="34" t="inlineStr">
        <is>
          <t>Microbial limit test</t>
        </is>
      </c>
      <c r="F70" s="34" t="inlineStr">
        <is>
          <t>Pyrogen test</t>
        </is>
      </c>
      <c r="G70" s="34" t="inlineStr">
        <is>
          <t>Particulate matter test</t>
        </is>
      </c>
      <c r="H70" s="34" t="inlineStr">
        <is>
          <t>Leaker test</t>
        </is>
      </c>
      <c r="I70" s="35" t="n">
        <v>2</v>
      </c>
      <c r="J70" s="34"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35" t="n"/>
      <c r="L70" s="34" t="inlineStr">
        <is>
          <t>Sterile Preparations &amp; Sterilization</t>
        </is>
      </c>
      <c r="M70" s="35" t="inlineStr">
        <is>
          <t>Product</t>
        </is>
      </c>
      <c r="N70" s="34" t="inlineStr">
        <is>
          <t>ข้อสอบจริง Product ปี 2563 ข้อ 60</t>
        </is>
      </c>
      <c r="O70" s="35" t="inlineStr">
        <is>
          <t>ข้อสอบจริง</t>
        </is>
      </c>
      <c r="P70" s="35" t="inlineStr">
        <is>
          <t>ปี 2563</t>
        </is>
      </c>
    </row>
    <row r="71" ht="409.6" customHeight="1" s="49">
      <c r="A71" s="35" t="n">
        <v>69</v>
      </c>
      <c r="B71" s="34" t="inlineStr">
        <is>
          <t>การวิเคราะห์คุณภาพยาตาที่เตรียมขึ้นในข้อใดมีความสำคัญมากที่สุด เพื่อให้ปลอดภัยต่อผู้ป่วย ต้นฉบับ: Day 1 ข้อ 96</t>
        </is>
      </c>
      <c r="C71" s="35" t="n"/>
      <c r="D71" s="34" t="inlineStr">
        <is>
          <t>Microbial limit test</t>
        </is>
      </c>
      <c r="E71" s="34" t="inlineStr">
        <is>
          <t>Sterility test</t>
        </is>
      </c>
      <c r="F71" s="34" t="inlineStr">
        <is>
          <t>Dissolution test</t>
        </is>
      </c>
      <c r="G71" s="34" t="inlineStr">
        <is>
          <t>Disintegration test</t>
        </is>
      </c>
      <c r="H71" s="34" t="inlineStr">
        <is>
          <t>Pyrogen test</t>
        </is>
      </c>
      <c r="I71" s="35" t="n">
        <v>2</v>
      </c>
      <c r="J71" s="34"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35" t="n"/>
      <c r="L71" s="34" t="inlineStr">
        <is>
          <t>Sterile Preparations &amp; Sterilization</t>
        </is>
      </c>
      <c r="M71" s="35" t="inlineStr">
        <is>
          <t>Product</t>
        </is>
      </c>
      <c r="N71" s="34" t="inlineStr">
        <is>
          <t>ข้อสอบจริง Product ปี 2563 ข้อ 63</t>
        </is>
      </c>
      <c r="O71" s="35" t="inlineStr">
        <is>
          <t>ข้อสอบจริง</t>
        </is>
      </c>
      <c r="P71" s="35" t="inlineStr">
        <is>
          <t>ปี 2563</t>
        </is>
      </c>
    </row>
    <row r="72" ht="409.6" customHeight="1" s="49">
      <c r="A72" s="35" t="n">
        <v>70</v>
      </c>
      <c r="B72" s="34" t="inlineStr">
        <is>
          <t>ข้อกำหนดมาตรฐานของวัคซีนข้อใดที่แตกต่างจากยาฉีดทั่วไป ต้นฉบับ: Day 1 ข้อ 54</t>
        </is>
      </c>
      <c r="C72" s="35" t="n"/>
      <c r="D72" s="34" t="inlineStr">
        <is>
          <t>Potency</t>
        </is>
      </c>
      <c r="E72" s="34" t="inlineStr">
        <is>
          <t>Minimum fill</t>
        </is>
      </c>
      <c r="F72" s="34" t="inlineStr">
        <is>
          <t>Deliverable volume</t>
        </is>
      </c>
      <c r="G72" s="34" t="inlineStr">
        <is>
          <t>Particulate matter</t>
        </is>
      </c>
      <c r="H72" s="34" t="inlineStr">
        <is>
          <t>Heavy metal</t>
        </is>
      </c>
      <c r="I72" s="35" t="n">
        <v>1</v>
      </c>
      <c r="J72" s="34"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35" t="n"/>
      <c r="L72" s="34" t="inlineStr">
        <is>
          <t>Sterile Preparations &amp; Sterilization</t>
        </is>
      </c>
      <c r="M72" s="35" t="inlineStr">
        <is>
          <t>Product</t>
        </is>
      </c>
      <c r="N72" s="34" t="inlineStr">
        <is>
          <t>ข้อสอบจริง Product ปี 2563 ข้อ 64</t>
        </is>
      </c>
      <c r="O72" s="35" t="inlineStr">
        <is>
          <t>ข้อสอบจริง</t>
        </is>
      </c>
      <c r="P72" s="35" t="inlineStr">
        <is>
          <t>ปี 2563</t>
        </is>
      </c>
    </row>
    <row r="73" ht="409.6" customHeight="1" s="49">
      <c r="A73" s="35" t="n">
        <v>71</v>
      </c>
      <c r="B73" s="34" t="inlineStr">
        <is>
          <t>ข้อใดไม่ใช่การทดสอบเพื่อควบคุมคุณภาพยาฉีด</t>
        </is>
      </c>
      <c r="C73" s="35" t="n"/>
      <c r="D73" s="34" t="inlineStr">
        <is>
          <t>Safety test</t>
        </is>
      </c>
      <c r="E73" s="34" t="inlineStr">
        <is>
          <t>Sterility test</t>
        </is>
      </c>
      <c r="F73" s="34" t="inlineStr">
        <is>
          <t>Pyrogen test</t>
        </is>
      </c>
      <c r="G73" s="34" t="inlineStr">
        <is>
          <t>Particulate matter</t>
        </is>
      </c>
      <c r="H73" s="34" t="inlineStr">
        <is>
          <t>Microbial limit test</t>
        </is>
      </c>
      <c r="I73" s="35" t="n">
        <v>1</v>
      </c>
      <c r="J73" s="34"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35" t="n"/>
      <c r="L73" s="34" t="inlineStr">
        <is>
          <t>Sterile Preparations &amp; Sterilization</t>
        </is>
      </c>
      <c r="M73" s="35" t="inlineStr">
        <is>
          <t>Product</t>
        </is>
      </c>
      <c r="N73" s="34" t="inlineStr">
        <is>
          <t>ข้อสอบจริง Product ปี 2561 ข้อ 39</t>
        </is>
      </c>
      <c r="O73" s="35" t="inlineStr">
        <is>
          <t>ข้อสอบจริง</t>
        </is>
      </c>
      <c r="P73" s="35" t="inlineStr">
        <is>
          <t>ปี 2561</t>
        </is>
      </c>
    </row>
    <row r="74" ht="409.6" customHeight="1" s="49">
      <c r="A74" s="35" t="n">
        <v>72</v>
      </c>
      <c r="B74" s="34" t="inlineStr">
        <is>
          <t>Diazepam IV ไม่จำเป็นต้องทดสอบคุณภาพในหัวข้อใด</t>
        </is>
      </c>
      <c r="C74" s="35" t="n"/>
      <c r="D74" s="34" t="inlineStr">
        <is>
          <t>pH</t>
        </is>
      </c>
      <c r="E74" s="34" t="inlineStr">
        <is>
          <t>Pyrogen</t>
        </is>
      </c>
      <c r="F74" s="34" t="inlineStr">
        <is>
          <t>Safety test</t>
        </is>
      </c>
      <c r="G74" s="34" t="inlineStr">
        <is>
          <t>Leakage test</t>
        </is>
      </c>
      <c r="H74" s="34" t="inlineStr">
        <is>
          <t>Deliverable volume</t>
        </is>
      </c>
      <c r="I74" s="35" t="n">
        <v>1</v>
      </c>
      <c r="J74" s="34"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35" t="n"/>
      <c r="L74" s="34" t="inlineStr">
        <is>
          <t>Sterile Preparations &amp; Sterilization</t>
        </is>
      </c>
      <c r="M74" s="35" t="inlineStr">
        <is>
          <t>Product</t>
        </is>
      </c>
      <c r="N74" s="34" t="inlineStr">
        <is>
          <t>ข้อสอบจริง Product ปี 2561 ข้อ 51</t>
        </is>
      </c>
      <c r="O74" s="35" t="inlineStr">
        <is>
          <t>ข้อสอบจริง</t>
        </is>
      </c>
      <c r="P74" s="35" t="inlineStr">
        <is>
          <t>ปี 2561</t>
        </is>
      </c>
    </row>
    <row r="75" ht="409.6" customHeight="1" s="49">
      <c r="A75" s="35" t="n">
        <v>73</v>
      </c>
      <c r="B75" s="34" t="inlineStr">
        <is>
          <t>ข้อใดเป็นข้อกำหนดมาตรฐานในการผลิตยา tetrahydrozoline eye drop</t>
        </is>
      </c>
      <c r="C75" s="35" t="n"/>
      <c r="D75" s="34" t="inlineStr">
        <is>
          <t>Sterility</t>
        </is>
      </c>
      <c r="E75" s="34" t="inlineStr">
        <is>
          <t>Crystallinity</t>
        </is>
      </c>
      <c r="F75" s="34" t="inlineStr">
        <is>
          <t>Minimum fill</t>
        </is>
      </c>
      <c r="G75" s="34" t="inlineStr">
        <is>
          <t>Deliverable volume</t>
        </is>
      </c>
      <c r="H75" s="34" t="inlineStr">
        <is>
          <t>Bacterial endotoxin test</t>
        </is>
      </c>
      <c r="I75" s="35" t="n">
        <v>1</v>
      </c>
      <c r="J75" s="34"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35" t="n"/>
      <c r="L75" s="34" t="inlineStr">
        <is>
          <t>Sterile Preparations &amp; Sterilization</t>
        </is>
      </c>
      <c r="M75" s="35" t="inlineStr">
        <is>
          <t>Product</t>
        </is>
      </c>
      <c r="N75" s="34" t="inlineStr">
        <is>
          <t>ข้อสอบจริง Product ปี 2561 ข้อ 109</t>
        </is>
      </c>
      <c r="O75" s="35" t="inlineStr">
        <is>
          <t>ข้อสอบจริง</t>
        </is>
      </c>
      <c r="P75" s="35" t="inlineStr">
        <is>
          <t>ปี 2561</t>
        </is>
      </c>
    </row>
    <row r="76" ht="409.6" customHeight="1" s="49">
      <c r="A76" s="35" t="n">
        <v>74</v>
      </c>
      <c r="B76" s="34" t="inlineStr">
        <is>
          <t>การบรรจุ insulin ห้องที่บรรจุควรมีความสะอาดตาม clean room grade ใด</t>
        </is>
      </c>
      <c r="C76" s="35" t="n"/>
      <c r="D76" s="34" t="inlineStr">
        <is>
          <t>A</t>
        </is>
      </c>
      <c r="E76" s="34" t="inlineStr">
        <is>
          <t>B</t>
        </is>
      </c>
      <c r="F76" s="34" t="inlineStr">
        <is>
          <t>C</t>
        </is>
      </c>
      <c r="G76" s="34" t="inlineStr">
        <is>
          <t>D</t>
        </is>
      </c>
      <c r="H76" s="34" t="inlineStr">
        <is>
          <t>E</t>
        </is>
      </c>
      <c r="I76" s="35" t="n">
        <v>1</v>
      </c>
      <c r="J76" s="34"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35" t="n"/>
      <c r="L76" s="34" t="inlineStr">
        <is>
          <t>Sterile Preparations &amp; Sterilization</t>
        </is>
      </c>
      <c r="M76" s="35" t="inlineStr">
        <is>
          <t>Product</t>
        </is>
      </c>
      <c r="N76" s="34" t="inlineStr">
        <is>
          <t>ข้อสอบจริง Product ปี 2559 ข้อ 4</t>
        </is>
      </c>
      <c r="O76" s="35" t="inlineStr">
        <is>
          <t>ข้อสอบจริง</t>
        </is>
      </c>
      <c r="P76" s="35" t="inlineStr">
        <is>
          <t>ปี 2559</t>
        </is>
      </c>
    </row>
    <row r="77" ht="409.6" customHeight="1" s="49">
      <c r="A77" s="35" t="n">
        <v>75</v>
      </c>
      <c r="B77" s="34" t="inlineStr">
        <is>
          <t>ข้อใดถูกเกี่ยวกับยาฉีดรูปแบบ single dose container ที่มีวิธีเก็บให้พ้นแสงที่ cool temperature</t>
        </is>
      </c>
      <c r="C77" s="35" t="n"/>
      <c r="D77" s="34" t="inlineStr">
        <is>
          <t>เก็บในภาชนะ vial สีชา ที่อุณหภูมิ 2-8 องศาเซลเซียส</t>
        </is>
      </c>
      <c r="E77" s="34" t="inlineStr">
        <is>
          <t>เก็บในภาชนะ ampule สีชา ที่อุณหภูมิ 2-8 องศาเซลเซียส</t>
        </is>
      </c>
      <c r="F77" s="34" t="inlineStr">
        <is>
          <t>เก็บในภาชนะ vial สีชา ที่อุณหภูมิ 8-15 องศาเซลเซียส</t>
        </is>
      </c>
      <c r="G77" s="34" t="inlineStr">
        <is>
          <t>เก็บในภาชนะ ampule สีชา ที่อุณหภูมิ8-15 องศาเซลเซียส</t>
        </is>
      </c>
      <c r="H77" s="34" t="inlineStr">
        <is>
          <t>เก็บในภาชนะ ampule สีชา ที่อุณหภูมิ 4-8 องศาเซลเซียส</t>
        </is>
      </c>
      <c r="I77" s="35" t="n">
        <v>1</v>
      </c>
      <c r="J77" s="34"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35" t="n"/>
      <c r="L77" s="34" t="inlineStr">
        <is>
          <t>Sterile Preparations &amp; Sterilization</t>
        </is>
      </c>
      <c r="M77" s="35" t="inlineStr">
        <is>
          <t>Product</t>
        </is>
      </c>
      <c r="N77" s="34" t="inlineStr">
        <is>
          <t>ข้อสอบจริง Product ปี 2559 ข้อ 6</t>
        </is>
      </c>
      <c r="O77" s="35" t="inlineStr">
        <is>
          <t>ข้อสอบจริง</t>
        </is>
      </c>
      <c r="P77" s="35" t="inlineStr">
        <is>
          <t>ปี 2559</t>
        </is>
      </c>
    </row>
    <row r="78" ht="409.6" customHeight="1" s="49">
      <c r="A78" s="35" t="n">
        <v>76</v>
      </c>
      <c r="B78" s="34" t="inlineStr">
        <is>
          <t>แก้วประเภทใดเหมาะสมที่สุดในการบรรจุยาฉีด</t>
        </is>
      </c>
      <c r="C78" s="35" t="n"/>
      <c r="D78" s="34" t="inlineStr">
        <is>
          <t>soda-lime glass</t>
        </is>
      </c>
      <c r="E78" s="34" t="inlineStr">
        <is>
          <t>Borosilicate glass</t>
        </is>
      </c>
      <c r="F78" s="34" t="inlineStr">
        <is>
          <t>Treated soda-lime glass</t>
        </is>
      </c>
      <c r="G78" s="34" t="inlineStr">
        <is>
          <t>General NP</t>
        </is>
      </c>
      <c r="H78" s="34" t="inlineStr">
        <is>
          <t>Silicon dioxide</t>
        </is>
      </c>
      <c r="I78" s="35" t="n">
        <v>1</v>
      </c>
      <c r="J78" s="34"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35" t="n"/>
      <c r="L78" s="34" t="inlineStr">
        <is>
          <t>Sterile Preparations &amp; Sterilization</t>
        </is>
      </c>
      <c r="M78" s="35" t="inlineStr">
        <is>
          <t>Product</t>
        </is>
      </c>
      <c r="N78" s="34" t="inlineStr">
        <is>
          <t>ข้อสอบจริง Product ปี 2559 ข้อ 7</t>
        </is>
      </c>
      <c r="O78" s="35" t="inlineStr">
        <is>
          <t>ข้อสอบจริง</t>
        </is>
      </c>
      <c r="P78" s="35" t="inlineStr">
        <is>
          <t>ปี 2559</t>
        </is>
      </c>
    </row>
    <row r="79" ht="409.6" customHeight="1" s="49">
      <c r="A79" s="35" t="n">
        <v>77</v>
      </c>
      <c r="B79" s="34" t="inlineStr">
        <is>
          <t>การผสมยาฉีด Amphotericin B กับสารละลาย 0.9% NaCl (Normal Saline Solution: NSS) แล้วส่งผลให้เกิดการตกตะกอน เกิดขึ้นจากกลไกใด?</t>
        </is>
      </c>
      <c r="C79" s="35" t="n"/>
      <c r="D79" s="34" t="inlineStr">
        <is>
          <t>Complexation</t>
        </is>
      </c>
      <c r="E79" s="34" t="inlineStr">
        <is>
          <t>Isomerization</t>
        </is>
      </c>
      <c r="F79" s="34" t="inlineStr">
        <is>
          <t>Salting out</t>
        </is>
      </c>
      <c r="G79" s="34" t="inlineStr">
        <is>
          <t>Epimerization</t>
        </is>
      </c>
      <c r="H79" s="34" t="inlineStr">
        <is>
          <t>Polymerization</t>
        </is>
      </c>
      <c r="I79" s="35" t="n">
        <v>1</v>
      </c>
      <c r="J79" s="34"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35" t="n"/>
      <c r="L79" s="34" t="inlineStr">
        <is>
          <t>Sterile Preparations &amp; Sterilization</t>
        </is>
      </c>
      <c r="M79" s="35" t="inlineStr">
        <is>
          <t>Product</t>
        </is>
      </c>
      <c r="N79" s="34" t="inlineStr">
        <is>
          <t>ข้อสอบจริง Product ปี 2558 ข้อ 3</t>
        </is>
      </c>
      <c r="O79" s="35" t="inlineStr">
        <is>
          <t>ข้อสอบจริง</t>
        </is>
      </c>
      <c r="P79" s="35" t="inlineStr">
        <is>
          <t>ปี 2558</t>
        </is>
      </c>
    </row>
    <row r="80" ht="409.6" customHeight="1" s="49">
      <c r="A80" s="35" t="n">
        <v>78</v>
      </c>
      <c r="B80" s="34" t="inlineStr">
        <is>
          <t>การผลิตวัคซีนในรูปแบบผงแห้งตามมาตรฐานอุตสาหกรรม นิยมใช้วิธีการใด?</t>
        </is>
      </c>
      <c r="C80" s="35" t="n"/>
      <c r="D80" s="34" t="inlineStr">
        <is>
          <t>Spray drying</t>
        </is>
      </c>
      <c r="E80" s="34" t="inlineStr">
        <is>
          <t>Lyophilization (Freeze drying)</t>
        </is>
      </c>
      <c r="F80" s="34" t="inlineStr">
        <is>
          <t>Powder sterilization</t>
        </is>
      </c>
      <c r="G80" s="34" t="inlineStr">
        <is>
          <t>Fluidized bed drying</t>
        </is>
      </c>
      <c r="H80" s="34" t="inlineStr">
        <is>
          <t>Recombinant technology</t>
        </is>
      </c>
      <c r="I80" s="35" t="n">
        <v>1</v>
      </c>
      <c r="J80" s="34"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35" t="n"/>
      <c r="L80" s="34" t="inlineStr">
        <is>
          <t>Sterile Preparations &amp; Sterilization</t>
        </is>
      </c>
      <c r="M80" s="35" t="inlineStr">
        <is>
          <t>Product</t>
        </is>
      </c>
      <c r="N80" s="34" t="inlineStr">
        <is>
          <t>ข้อสอบจริง Product ปี 2558 ข้อ 10</t>
        </is>
      </c>
      <c r="O80" s="35" t="inlineStr">
        <is>
          <t>ข้อสอบจริง</t>
        </is>
      </c>
      <c r="P80" s="35" t="inlineStr">
        <is>
          <t>ปี 2558</t>
        </is>
      </c>
    </row>
    <row r="81" ht="409.6" customHeight="1" s="49">
      <c r="A81" s="35" t="n">
        <v>79</v>
      </c>
      <c r="B81" s="34"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35" t="n"/>
      <c r="D81" s="34" t="inlineStr">
        <is>
          <t>955 mg</t>
        </is>
      </c>
      <c r="E81" s="34" t="inlineStr">
        <is>
          <t>1029 mg</t>
        </is>
      </c>
      <c r="F81" s="34" t="inlineStr">
        <is>
          <t>1194 mg</t>
        </is>
      </c>
      <c r="G81" s="34" t="inlineStr">
        <is>
          <t>1507 mg</t>
        </is>
      </c>
      <c r="H81" s="34" t="inlineStr">
        <is>
          <t>1885 mg</t>
        </is>
      </c>
      <c r="I81" s="35" t="n">
        <v>1</v>
      </c>
      <c r="J81" s="34"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35" t="n"/>
      <c r="L81" s="34" t="inlineStr">
        <is>
          <t>Sterile Preparations &amp; Sterilization</t>
        </is>
      </c>
      <c r="M81" s="35" t="inlineStr">
        <is>
          <t>Product</t>
        </is>
      </c>
      <c r="N81" s="34" t="inlineStr">
        <is>
          <t>ข้อสอบจริง Product ปี 2558 ข้อ 15</t>
        </is>
      </c>
      <c r="O81" s="35" t="inlineStr">
        <is>
          <t>ข้อสอบจริง</t>
        </is>
      </c>
      <c r="P81" s="35" t="inlineStr">
        <is>
          <t>ปี 2558</t>
        </is>
      </c>
    </row>
    <row r="82" ht="409.6" customHeight="1" s="49">
      <c r="A82" s="35" t="n">
        <v>80</v>
      </c>
      <c r="B82" s="34"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35" t="n"/>
      <c r="D82" s="34" t="inlineStr">
        <is>
          <t>Purified water</t>
        </is>
      </c>
      <c r="E82" s="34" t="inlineStr">
        <is>
          <t>Deionized water</t>
        </is>
      </c>
      <c r="F82" s="34" t="inlineStr">
        <is>
          <t>Distilled water</t>
        </is>
      </c>
      <c r="G82" s="34" t="inlineStr">
        <is>
          <t>Water for Injection (WFI)</t>
        </is>
      </c>
      <c r="H82" s="34" t="inlineStr">
        <is>
          <t>Sterile Water for Injection (SWFI)</t>
        </is>
      </c>
      <c r="I82" s="35" t="n">
        <v>1</v>
      </c>
      <c r="J82" s="34"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35" t="n"/>
      <c r="L82" s="34" t="inlineStr">
        <is>
          <t>Sterile Preparations &amp; Sterilization</t>
        </is>
      </c>
      <c r="M82" s="35" t="inlineStr">
        <is>
          <t>Product</t>
        </is>
      </c>
      <c r="N82" s="34" t="inlineStr">
        <is>
          <t>ข้อสอบจริง Product ปี 2558 ข้อ 19</t>
        </is>
      </c>
      <c r="O82" s="35" t="inlineStr">
        <is>
          <t>ข้อสอบจริง</t>
        </is>
      </c>
      <c r="P82" s="35" t="inlineStr">
        <is>
          <t>ปี 2558</t>
        </is>
      </c>
    </row>
    <row r="83" ht="409.6" customHeight="1" s="49">
      <c r="A83" s="35" t="n">
        <v>81</v>
      </c>
      <c r="B83" s="34"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35" t="n"/>
      <c r="D83" s="34" t="inlineStr">
        <is>
          <t>การสกัดจากตับอ่อนของสุกร (Porcine insulin extraction)</t>
        </is>
      </c>
      <c r="E83" s="34" t="inlineStr">
        <is>
          <t>การสกัดจากตับอ่อนของมนุษย์</t>
        </is>
      </c>
      <c r="F83" s="34" t="inlineStr">
        <is>
          <t>เทคโนโลยีรีคอมบิแนนท์ดีเอ็นเอ (Recombinant DNA technology)</t>
        </is>
      </c>
      <c r="G83" s="34" t="inlineStr">
        <is>
          <t>การสังเคราะห์ทางเคมีบริสุทธิ์ (Pure chemical synthesis)</t>
        </is>
      </c>
      <c r="H83" s="34" t="inlineStr">
        <is>
          <t>การใช้สเต็มเซลล์เพาะเลี้ยง (Stem cell culture)</t>
        </is>
      </c>
      <c r="I83" s="35" t="n">
        <v>1</v>
      </c>
      <c r="J83" s="34"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35" t="n"/>
      <c r="L83" s="34" t="inlineStr">
        <is>
          <t>Sterile Preparations &amp; Sterilization</t>
        </is>
      </c>
      <c r="M83" s="35" t="inlineStr">
        <is>
          <t>Product</t>
        </is>
      </c>
      <c r="N83" s="34" t="inlineStr">
        <is>
          <t>ข้อสอบจริง Product ปี 2558 ข้อ 28</t>
        </is>
      </c>
      <c r="O83" s="35" t="inlineStr">
        <is>
          <t>ข้อสอบจริง</t>
        </is>
      </c>
      <c r="P83" s="35" t="inlineStr">
        <is>
          <t>ปี 2558</t>
        </is>
      </c>
    </row>
    <row r="84" ht="13.2" customHeight="1" s="49">
      <c r="A84" t="n">
        <v>82</v>
      </c>
      <c r="B84"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D84" t="inlineStr">
        <is>
          <t>ในการดูดยาจาก vial ต้องทำให้ความดันภายใน vial น้อยกว่าภายนอกป้องกันการ leak ของยาออกจาก vial</t>
        </is>
      </c>
      <c r="E84" t="inlineStr">
        <is>
          <t>เมื่อบรรจุยาเสร็จ ต้องดูดอากาศออกทำให้ความดัน bag เป็น Negative</t>
        </is>
      </c>
      <c r="F84" t="inlineStr">
        <is>
          <t>Clopidogrel 75 mg OD</t>
        </is>
      </c>
      <c r="G84" t="inlineStr">
        <is>
          <t>Aspirin 81 mg OD</t>
        </is>
      </c>
      <c r="H84" t="inlineStr">
        <is>
          <t>Sacubitril/Valsartan 49/51 mg BID</t>
        </is>
      </c>
      <c r="I84" t="inlineStr">
        <is>
          <t>1</t>
        </is>
      </c>
      <c r="J84"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4" t="inlineStr">
        <is>
          <t>Hypertension</t>
        </is>
      </c>
      <c r="M84" t="inlineStr">
        <is>
          <t>Clinic</t>
        </is>
      </c>
      <c r="N84" t="inlineStr">
        <is>
          <t>ข้อ 5 (PLE_CC1_Key_Rx20_UBU.md)</t>
        </is>
      </c>
    </row>
    <row r="85" ht="13.2" customHeight="1" s="49">
      <c r="A85" t="n">
        <v>83</v>
      </c>
      <c r="B85" t="inlineStr">
        <is>
          <t>ในการผลิตระดับอุตสาหกรรม ต้องใช้น้ำอะไร ในการผลิตยา Furosemide injection ตามฉลากต่อไปนี้</t>
        </is>
      </c>
      <c r="D85" t="inlineStr">
        <is>
          <t>Purified water</t>
        </is>
      </c>
      <c r="E85" t="inlineStr">
        <is>
          <t>Water for injection USP</t>
        </is>
      </c>
      <c r="F85" t="inlineStr">
        <is>
          <t>Sterile water for injection USP</t>
        </is>
      </c>
      <c r="G85" t="inlineStr">
        <is>
          <t>Sterile water for irrigation USP</t>
        </is>
      </c>
      <c r="H85" t="inlineStr">
        <is>
          <t>Bacteriostatic water for injection USP</t>
        </is>
      </c>
      <c r="I85" t="inlineStr">
        <is>
          <t>2</t>
        </is>
      </c>
      <c r="J8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L85" t="inlineStr">
        <is>
          <t>Hypertension</t>
        </is>
      </c>
      <c r="M85" t="inlineStr">
        <is>
          <t>Clinic</t>
        </is>
      </c>
      <c r="N85" t="inlineStr">
        <is>
          <t>ข้อ 45 (PLE_CC1_Key_Rx20_UBU.md)</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เภสัชภัณฑ์ชีววัตถุและเทคโนโลยีชีวภาพ (Biotechnology &amp; Biopharmaceuticals) วัคซีน โมโนโคลนอลแอนติบอดี (mAbs) โปรตีนบำบัด และการเก็บรักษา Cold chain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49">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49">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49">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49">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49">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49">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49">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49">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[NEED_REVIEW]</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Rabies &amp; ???? ไม่ตรงกับข้อบ่งใช้หรือกลไกการออกฤทธิ์ที่ถูกต้องตาม ICH Q5A-Q5E / WHO Guidelines for Biological Products
• ข้อ ค. (Tetanus, Hepatitis B): Tetanus, Hepatitis B ไม่ตรงกับข้อบ่งใช้หรือกลไกการออกฤทธิ์ที่ถูกต้องตาม ICH Q5A-Q5E / WHO Guidelines for Biological Products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49">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ต้องผ่านการตรวจสอบชีววัตถุของกรมวิทยาศาสตร์การแพทย์</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ไม;ตองมี ถาไดขึ้นทะเบียนยา ไม่ตรงกับข้อบ่งใช้หรือกลไกการออกฤทธิ์ที่ถูกต้องตาม ICH Q5A-Q5E / WHO Guidelines for Biological Products
• ข้อ ค. (ตองผ;านการตรวจสอบ QC ของบริษัทยา): ตองผ;านการตรวจสอบ QC ของบริษัทยา ไม่ตรงกับข้อบ่งใช้หรือกลไกการออกฤทธิ์ที่ถูกต้องตาม ICH Q5A-Q5E / WHO Guidelines for Biological Products
• ข้อ ง. (ตองผ;านการตรวจสอบกรมควบคุมโรค): ตองผ;านการตรวจสอบกรมควบคุมโรค ไม่ตรงกับข้อบ่งใช้หรือกลไกการออกฤทธิ์ที่ถูกต้องตาม ICH Q5A-Q5E / WHO Guidelines for Biological Products
• ข้อ จ. (ตองผ;านการตรวจสอบอ.ย.): ตองผ;านการตรวจสอบอ.ย.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49">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Pneumococcal vaccine ไม่ตรงกับข้อบ่งใช้หรือกลไกการออกฤทธิ์ที่ถูกต้องตาม ICH Q5A-Q5E / WHO Guidelines for Biological Products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49">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49">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49">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49">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49">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49">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49">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49">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49">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49">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ให้เนื่องจาก EPI กำหนด ไม่ตรงกับข้อบ่งใช้หรือกลไกการออกฤทธิ์ที่ถูกต้องตาม ICH Q5A-Q5E / WHO Guidelines for Biological Products
• ข้อ ค. (ให้เลื่อนการรับวัคซีน ออกไปก่อน): ให้เลื่อนการรับวัคซีน ออกไปก่อน ไม่ตรงกับข้อบ่งใช้หรือกลไกการออกฤทธิ์ที่ถูกต้องตาม ICH Q5A-Q5E / WHO Guidelines for Biological Products
• ข้อ ง. (ให้ เนื่องจากอาการผื่นชัดเจน): ให้ เนื่องจากอาการผื่นชัดเจน ไม่ตรงกับข้อบ่งใช้หรือกลไกการออกฤทธิ์ที่ถูกต้องตาม ICH Q5A-Q5E / WHO Guidelines for Biological Products
• ข้อ จ. (ไม่ให้ เนื่องจากอายุยังไม่ครบตามกำหนด): ไม่ให้ เนื่องจากอายุยังไม่ครบตามกำหนด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49">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Lyophilized ไม่ตรงกับข้อบ่งใช้หรือกลไกการออกฤทธิ์ที่ถูกต้องตาม ICH Q5A-Q5E / WHO Guidelines for Biological Products
• ข้อ ค. (Powder sterilization): Powder sterilization ไม่ตรงกับข้อบ่งใช้หรือกลไกการออกฤทธิ์ที่ถูกต้องตาม ICH Q5A-Q5E / WHO Guidelines for Biological Products
• ข้อ ง. (Fluid base dryer): Fluid base dryer ไม่ตรงกับข้อบ่งใช้หรือกลไกการออกฤทธิ์ที่ถูกต้องตาม ICH Q5A-Q5E / WHO Guidelines for Biological Products
• ข้อ จ. (Recombinant technology): Recombinant technology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49">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PCV ไม่ตรงกับข้อบ่งใช้หรือกลไกการออกฤทธิ์ที่ถูกต้องตาม ICH Q5A-Q5E / WHO Guidelines for Biological Products
• ข้อ ค. (MMR): เป็น Live attenuated vaccine รวมหัด-คางทูม-หัดเยอรมัน ให้เข็มที่ 1 ที่อายุ 9-12 เดือน และเข็มที่ 2 ที่ 18 เดือน (contraindication ในหญิงตั้งครรภ์)
• ข้อ ง. (HBV): HBV ไม่ตรงกับข้อบ่งใช้หรือกลไกการออกฤทธิ์ที่ถูกต้องตาม ICH Q5A-Q5E / WHO Guidelines for Biological Products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49">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Toxoid ไม่ตรงกับข้อบ่งใช้หรือกลไกการออกฤทธิ์ที่ถูกต้องตาม ICH Q5A-Q5E / WHO Guidelines for Biological Products
• ข้อ ค. (Adjuvant): Adjuvant ไม่ตรงกับข้อบ่งใช้หรือกลไกการออกฤทธิ์ที่ถูกต้องตาม ICH Q5A-Q5E / WHO Guidelines for Biological Products
• ข้อ ง. (Killed vaccine): Killed vaccine ไม่ตรงกับข้อบ่งใช้หรือกลไกการออกฤทธิ์ที่ถูกต้องตาม ICH Q5A-Q5E / WHO Guidelines for Biological Products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49">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49">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49">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49">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49">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49">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49">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49">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49">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49">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49">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49">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49">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49">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49">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49">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49">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49">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49">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49">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49">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49">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49">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49">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49">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49">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49">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49">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49">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49">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49">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49">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49">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49">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49">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 ข้อ จ. (Resistant reaction): Resistant reaction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49">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49">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49">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49">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49">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49">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49">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49">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49">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49">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49">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49">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49">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49">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49">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49">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49">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49">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49">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49">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49">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49">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49">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49">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49">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49">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49">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49">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49">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49">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49">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49">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49">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49">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49">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49">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49">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49">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49">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49">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49">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49">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49">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49">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49">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49">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49">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49">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ht="409.6" customHeight="1" s="49">
      <c r="A110" s="35" t="n">
        <v>108</v>
      </c>
      <c r="B110" s="34" t="inlineStr">
        <is>
          <t>สารก่อฟิล์ม ในการเคลือบเม็ดยา</t>
        </is>
      </c>
      <c r="C110" s="35" t="n"/>
      <c r="D110" s="34" t="inlineStr">
        <is>
          <t>Hypromellose (HPMC) ✅ Film-forming agent</t>
        </is>
      </c>
      <c r="E110" s="34" t="inlineStr">
        <is>
          <t>Macrogol 400 (PEG 400\) ❌ Plasticizer</t>
        </is>
      </c>
      <c r="F110" s="34" t="inlineStr">
        <is>
          <t>Carnauba wax ❌ Polishing agent</t>
        </is>
      </c>
      <c r="G110" s="34" t="inlineStr">
        <is>
          <t>Dibutyl phthalate ❌ Plasticizer</t>
        </is>
      </c>
      <c r="H110" s="34" t="inlineStr">
        <is>
          <t>SiO₂ (Colloidal silicon dioxide) ❌ Glidant/Anti-caking agent</t>
        </is>
      </c>
      <c r="I110" s="35" t="n">
        <v>1</v>
      </c>
      <c r="J110" s="34"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35" t="n"/>
      <c r="L110" s="34" t="inlineStr">
        <is>
          <t>Biotechnology &amp; Biological Products</t>
        </is>
      </c>
      <c r="M110" s="35" t="inlineStr">
        <is>
          <t>Product</t>
        </is>
      </c>
      <c r="N110" s="34" t="inlineStr">
        <is>
          <t>ข้อสอบจริง Product ปี 2564 ข้อ 66</t>
        </is>
      </c>
      <c r="O110" s="35" t="inlineStr">
        <is>
          <t>ข้อสอบจริง</t>
        </is>
      </c>
      <c r="P110" s="35" t="inlineStr">
        <is>
          <t>ปี 2564</t>
        </is>
      </c>
    </row>
    <row r="111" ht="409.6" customHeight="1" s="49">
      <c r="A111" s="35" t="n">
        <v>109</v>
      </c>
      <c r="B111" s="34" t="inlineStr">
        <is>
          <t>สารก่อฟิล์ม ในการเคลือบเม็ดยา ต้นฉบับ: Day 2 ข้อ 20</t>
        </is>
      </c>
      <c r="C111" s="35" t="n"/>
      <c r="D111" s="34" t="inlineStr">
        <is>
          <t>Hypromellose</t>
        </is>
      </c>
      <c r="E111" s="34" t="inlineStr">
        <is>
          <t>Macrogol 400</t>
        </is>
      </c>
      <c r="F111" s="34" t="inlineStr">
        <is>
          <t>Carnauba wax</t>
        </is>
      </c>
      <c r="G111" s="34" t="inlineStr">
        <is>
          <t>Dibutyl phthalate</t>
        </is>
      </c>
      <c r="H111" s="34" t="inlineStr">
        <is>
          <t>SiO₂</t>
        </is>
      </c>
      <c r="I111" s="35" t="n">
        <v>1</v>
      </c>
      <c r="J111" s="34"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35" t="n"/>
      <c r="L111" s="34" t="inlineStr">
        <is>
          <t>Biotechnology &amp; Biological Products</t>
        </is>
      </c>
      <c r="M111" s="35" t="inlineStr">
        <is>
          <t>Product</t>
        </is>
      </c>
      <c r="N111" s="34" t="inlineStr">
        <is>
          <t>ข้อสอบจริง Product ปี 2563 ข้อ 28</t>
        </is>
      </c>
      <c r="O111" s="35" t="inlineStr">
        <is>
          <t>ข้อสอบจริง</t>
        </is>
      </c>
      <c r="P111" s="35" t="inlineStr">
        <is>
          <t>ปี 2563</t>
        </is>
      </c>
    </row>
    <row r="112" ht="409.6" customHeight="1" s="49">
      <c r="A112" s="35" t="n">
        <v>110</v>
      </c>
      <c r="B112" s="34"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35" t="n"/>
      <c r="D112" s="34" t="inlineStr">
        <is>
          <t>ความปลอดภัย</t>
        </is>
      </c>
      <c r="E112" s="34" t="inlineStr">
        <is>
          <t>ราคา</t>
        </is>
      </c>
      <c r="F112" s="34" t="inlineStr">
        <is>
          <t>ขนาดยา</t>
        </is>
      </c>
      <c r="G112" s="34" t="inlineStr">
        <is>
          <t>ระยะเวลาในการใช้งาน</t>
        </is>
      </c>
      <c r="H112" s="34" t="inlineStr">
        <is>
          <t>อายุ |</t>
        </is>
      </c>
      <c r="I112" s="35" t="n">
        <v>1</v>
      </c>
      <c r="J112" s="34"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35" t="n"/>
      <c r="L112" s="34" t="inlineStr">
        <is>
          <t>Biotechnology &amp; Biological Products</t>
        </is>
      </c>
      <c r="M112" s="35" t="inlineStr">
        <is>
          <t>Product</t>
        </is>
      </c>
      <c r="N112" s="34" t="inlineStr">
        <is>
          <t>ข้อสอบจริง Product ปี 2562 ข้อ 3</t>
        </is>
      </c>
      <c r="O112" s="35" t="inlineStr">
        <is>
          <t>ข้อสอบจริง</t>
        </is>
      </c>
      <c r="P112" s="35" t="inlineStr">
        <is>
          <t>ปี 2562</t>
        </is>
      </c>
    </row>
    <row r="113" ht="409.6" customHeight="1" s="49">
      <c r="A113" s="35" t="n">
        <v>111</v>
      </c>
      <c r="B113" s="34" t="inlineStr">
        <is>
          <t>หากลูกค้าที่ซื้อยา กลับมาที่ร้านแล้วพบว่ายาเคลือบน้ำตาล dextromethorphan นั่นเป็นจุดด่าง ข้อใดถูกต้อง</t>
        </is>
      </c>
      <c r="C113" s="35" t="n"/>
      <c r="D113" s="34" t="inlineStr">
        <is>
          <t>เรียกว่า chipping</t>
        </is>
      </c>
      <c r="E113" s="34" t="inlineStr">
        <is>
          <t>นิยมใช้สีที่ไม่ละลายน้ำเพื่อลดสีย้ายที่</t>
        </is>
      </c>
      <c r="F113" s="34" t="inlineStr">
        <is>
          <t>การใช้สีละลายน้ำสามารถลดปัญหาสีย้ายที่</t>
        </is>
      </c>
      <c r="G113" s="34" t="inlineStr">
        <is>
          <t>การเคลือบสีมักใช้ผสมกับ carnauba wax</t>
        </is>
      </c>
      <c r="H113" s="34" t="inlineStr">
        <is>
          <t>เกิดจากการทำการเคลือบสีในขั้นตอน sealing</t>
        </is>
      </c>
      <c r="I113" s="35" t="n">
        <v>1</v>
      </c>
      <c r="J113" s="34"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35" t="n"/>
      <c r="L113" s="34" t="inlineStr">
        <is>
          <t>Biotechnology &amp; Biological Products</t>
        </is>
      </c>
      <c r="M113" s="35" t="inlineStr">
        <is>
          <t>Product</t>
        </is>
      </c>
      <c r="N113" s="34" t="inlineStr">
        <is>
          <t>ข้อสอบจริง Product ปี 2561 ข้อ 57</t>
        </is>
      </c>
      <c r="O113" s="35" t="inlineStr">
        <is>
          <t>ข้อสอบจริง</t>
        </is>
      </c>
      <c r="P113" s="35" t="inlineStr">
        <is>
          <t>ปี 2561</t>
        </is>
      </c>
    </row>
    <row r="114" ht="409.6" customHeight="1" s="49">
      <c r="A114" s="35" t="n">
        <v>112</v>
      </c>
      <c r="B114" s="34"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35" t="inlineStr">
        <is>
          <t>[แนบรูป: ข้อสอบ Product ปี 2561 รหัสรูปภาพ image112]</t>
        </is>
      </c>
      <c r="D114" s="34" t="inlineStr">
        <is>
          <t>แกน X เป็นความเข้มข้นของสาร B</t>
        </is>
      </c>
      <c r="E114" s="34" t="inlineStr">
        <is>
          <t>กราฟที่ได้มาตรฐาน ควรมีจุดไม่เกิน 3 จุด</t>
        </is>
      </c>
      <c r="F114" s="34" t="inlineStr">
        <is>
          <t>แกน Y คืออัตราส่วนระหว่างความเข้มข้นสาร A และ B</t>
        </is>
      </c>
      <c r="G114" s="34" t="inlineStr">
        <is>
          <t>การมี internal standard solution ทำให้ค่า R² ห่างจาก 1 มากขึ้น</t>
        </is>
      </c>
      <c r="H114" s="34" t="inlineStr">
        <is>
          <t>ผลกราฟที่ได้ แสดงว่าสารไม่ได้มาตรฐาน เนื่องจาก linearity ไม่ได้มาตรฐาน</t>
        </is>
      </c>
      <c r="I114" s="35" t="n">
        <v>1</v>
      </c>
      <c r="J114" s="34"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35" t="n"/>
      <c r="L114" s="34" t="inlineStr">
        <is>
          <t>Biotechnology &amp; Biological Products</t>
        </is>
      </c>
      <c r="M114" s="35" t="inlineStr">
        <is>
          <t>Product</t>
        </is>
      </c>
      <c r="N114" s="34" t="inlineStr">
        <is>
          <t>ข้อสอบจริง Product ปี 2561 ข้อ 94</t>
        </is>
      </c>
      <c r="O114" s="35" t="inlineStr">
        <is>
          <t>ข้อสอบจริง</t>
        </is>
      </c>
      <c r="P114" s="35" t="inlineStr">
        <is>
          <t>ปี 2561</t>
        </is>
      </c>
    </row>
    <row r="115" ht="409.6" customHeight="1" s="49">
      <c r="A115" s="35" t="n">
        <v>113</v>
      </c>
      <c r="B115" s="34" t="inlineStr">
        <is>
          <t>Insulin gargine ผลิตมาจากอะไร</t>
        </is>
      </c>
      <c r="C115" s="35" t="n"/>
      <c r="D115" s="34" t="inlineStr">
        <is>
          <t>ตับอ่อนของวัว</t>
        </is>
      </c>
      <c r="E115" s="34" t="inlineStr">
        <is>
          <t>ตับอ่อนของหมู</t>
        </is>
      </c>
      <c r="F115" s="34" t="inlineStr">
        <is>
          <t>ตับอ่อนของคน</t>
        </is>
      </c>
      <c r="G115" s="34" t="inlineStr">
        <is>
          <t>Recombinant DNA</t>
        </is>
      </c>
      <c r="H115" s="34" t="inlineStr">
        <is>
          <t>Recombinant DNA E.coli</t>
        </is>
      </c>
      <c r="I115" s="35" t="n">
        <v>1</v>
      </c>
      <c r="J115" s="34"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35" t="n"/>
      <c r="L115" s="34" t="inlineStr">
        <is>
          <t>Biotechnology &amp; Biological Products</t>
        </is>
      </c>
      <c r="M115" s="35" t="inlineStr">
        <is>
          <t>Product</t>
        </is>
      </c>
      <c r="N115" s="34" t="inlineStr">
        <is>
          <t>ข้อสอบจริง Product ปี 2559 ข้อ 5</t>
        </is>
      </c>
      <c r="O115" s="35" t="inlineStr">
        <is>
          <t>ข้อสอบจริง</t>
        </is>
      </c>
      <c r="P115" s="35" t="inlineStr">
        <is>
          <t>ปี 2559</t>
        </is>
      </c>
    </row>
    <row r="116" ht="409.6" customHeight="1" s="49">
      <c r="A116" s="35" t="n">
        <v>114</v>
      </c>
      <c r="B116" s="34" t="inlineStr">
        <is>
          <t>Vaccine ที่มีส่วนผสมของ aluminium เป็น adjuvant สามารถบริหารได้ทางใด</t>
        </is>
      </c>
      <c r="C116" s="35" t="n"/>
      <c r="D116" s="34" t="inlineStr">
        <is>
          <t>IV</t>
        </is>
      </c>
      <c r="E116" s="34" t="inlineStr">
        <is>
          <t>IM</t>
        </is>
      </c>
      <c r="F116" s="34" t="inlineStr">
        <is>
          <t>SC</t>
        </is>
      </c>
      <c r="G116" s="34" t="inlineStr">
        <is>
          <t>ID</t>
        </is>
      </c>
      <c r="H116" s="34" t="inlineStr">
        <is>
          <t>IM \+ SC</t>
        </is>
      </c>
      <c r="I116" s="35" t="n">
        <v>1</v>
      </c>
      <c r="J116" s="34"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35" t="n"/>
      <c r="L116" s="34" t="inlineStr">
        <is>
          <t>Biotechnology &amp; Biological Products</t>
        </is>
      </c>
      <c r="M116" s="35" t="inlineStr">
        <is>
          <t>Product</t>
        </is>
      </c>
      <c r="N116" s="34" t="inlineStr">
        <is>
          <t>ข้อสอบจริง Product ปี 2559 ข้อ 9</t>
        </is>
      </c>
      <c r="O116" s="35" t="inlineStr">
        <is>
          <t>ข้อสอบจริง</t>
        </is>
      </c>
      <c r="P116" s="35" t="inlineStr">
        <is>
          <t>ปี 2559</t>
        </is>
      </c>
    </row>
    <row r="117" ht="409.6" customHeight="1" s="49">
      <c r="A117" s="35" t="n">
        <v>115</v>
      </c>
      <c r="B117" s="34" t="inlineStr">
        <is>
          <t>Vaccine ใดจัดอยู่ในกลุ่มเดียวกับ JE</t>
        </is>
      </c>
      <c r="C117" s="35" t="n"/>
      <c r="D117" s="34" t="inlineStr">
        <is>
          <t>OPV</t>
        </is>
      </c>
      <c r="E117" s="34" t="inlineStr">
        <is>
          <t>HBV</t>
        </is>
      </c>
      <c r="F117" s="34" t="inlineStr">
        <is>
          <t>DTwP</t>
        </is>
      </c>
      <c r="G117" s="34" t="inlineStr">
        <is>
          <t>MMT</t>
        </is>
      </c>
      <c r="H117" s="34" t="n"/>
      <c r="I117" s="35" t="n">
        <v>1</v>
      </c>
      <c r="J117" s="34"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35" t="n"/>
      <c r="L117" s="34" t="inlineStr">
        <is>
          <t>Biotechnology &amp; Biological Products</t>
        </is>
      </c>
      <c r="M117" s="35" t="inlineStr">
        <is>
          <t>Product</t>
        </is>
      </c>
      <c r="N117" s="34" t="inlineStr">
        <is>
          <t>ข้อสอบจริง Product ปี 2559 ข้อ 11</t>
        </is>
      </c>
      <c r="O117" s="35" t="inlineStr">
        <is>
          <t>ข้อสอบจริง</t>
        </is>
      </c>
      <c r="P117" s="35" t="inlineStr">
        <is>
          <t>ปี 2559</t>
        </is>
      </c>
    </row>
    <row r="118" ht="409.6" customHeight="1" s="49">
      <c r="A118" s="35" t="n">
        <v>116</v>
      </c>
      <c r="B118" s="34" t="inlineStr">
        <is>
          <t>Vaccine ที่มีส่วนผสมของ aluminium เป็น adjuvant สามารถบริหารได้ทางใด</t>
        </is>
      </c>
      <c r="C118" s="35" t="n"/>
      <c r="D118" s="34" t="inlineStr">
        <is>
          <t>IV</t>
        </is>
      </c>
      <c r="E118" s="34" t="inlineStr">
        <is>
          <t>IM</t>
        </is>
      </c>
      <c r="F118" s="34" t="inlineStr">
        <is>
          <t>SC</t>
        </is>
      </c>
      <c r="G118" s="34" t="inlineStr">
        <is>
          <t>ID</t>
        </is>
      </c>
      <c r="H118" s="34" t="inlineStr">
        <is>
          <t>IM \+ SC</t>
        </is>
      </c>
      <c r="I118" s="35" t="n">
        <v>1</v>
      </c>
      <c r="J118" s="34"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35" t="n"/>
      <c r="L118" s="34" t="inlineStr">
        <is>
          <t>Biotechnology &amp; Biological Products</t>
        </is>
      </c>
      <c r="M118" s="35" t="inlineStr">
        <is>
          <t>Product</t>
        </is>
      </c>
      <c r="N118" s="34" t="inlineStr">
        <is>
          <t>ข้อสอบจริง Product ปี 2559 ข้อ 10</t>
        </is>
      </c>
      <c r="O118" s="35" t="inlineStr">
        <is>
          <t>ข้อสอบจริง</t>
        </is>
      </c>
      <c r="P118" s="35" t="inlineStr">
        <is>
          <t>ปี 2559</t>
        </is>
      </c>
    </row>
    <row r="119" ht="409.6" customHeight="1" s="49">
      <c r="A119" s="35" t="n">
        <v>117</v>
      </c>
      <c r="B119" s="34"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35" t="n"/>
      <c r="D119" s="34" t="inlineStr">
        <is>
          <t>ต้องจัดเตรียมยาในสภาวะแวดล้อมที่ห้องควบคุมความดันเป็นบวก (Positive pressure room)</t>
        </is>
      </c>
      <c r="E119" s="34" t="inlineStr">
        <is>
          <t>ต้องทำภายในตู้ปลอดภัยทางชีวภาพ (Biological Safety Cabinet: BSC Class II Type B2) หรือตู้แบบปิด (Isolator)</t>
        </is>
      </c>
      <c r="F119" s="34" t="inlineStr">
        <is>
          <t>เจ้าหน้าที่ผู้เตรียมยาต้องสวมใส่ชุดสวมคลุมป้องกันชนิดปราศจากขุย (Lint-free protective gown)</t>
        </is>
      </c>
      <c r="G119" s="34" t="inlineStr">
        <is>
          <t>หลีกเลี่ยงหรือห้ามไม่ให้สตรีมีครรภ์เข้ามามีส่วนร่วมในการเตรียมผสมเคมีบำบัด</t>
        </is>
      </c>
      <c r="H119" s="34" t="inlineStr">
        <is>
          <t>ต้องเก็บกักและติดป้ายแสดงสัญญาณเตือนสารอันตรายรอบบริเวณเตรียมการวิเคราะห์อย่างเข้มงวด</t>
        </is>
      </c>
      <c r="I119" s="35" t="n">
        <v>1</v>
      </c>
      <c r="J119" s="34"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35" t="n"/>
      <c r="L119" s="34" t="inlineStr">
        <is>
          <t>Biotechnology &amp; Biological Products</t>
        </is>
      </c>
      <c r="M119" s="35" t="inlineStr">
        <is>
          <t>Product</t>
        </is>
      </c>
      <c r="N119" s="34" t="inlineStr">
        <is>
          <t>ข้อสอบจริง Product ปี 2558 ข้อ 27</t>
        </is>
      </c>
      <c r="O119" s="35" t="inlineStr">
        <is>
          <t>ข้อสอบจริง</t>
        </is>
      </c>
      <c r="P119" s="35"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Q35"/>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409.6" customHeight="1" s="49">
      <c r="A3" s="35" t="n">
        <v>1</v>
      </c>
      <c r="B3" s="34" t="inlineStr">
        <is>
          <t>สมุนไพรในบัญชียาหลักแห่งชาติตัวใดต่อไปนี้ สามารถใช้รักษาโรคผิวหนังที่เกิดจากเชื้อรา (กลาก เกลื้อน) ได้</t>
        </is>
      </c>
      <c r="C3" s="35" t="n"/>
      <c r="D3" s="34" t="inlineStr">
        <is>
          <t>ทิงเจอร์ทองพันชั่ง</t>
        </is>
      </c>
      <c r="E3" s="34" t="inlineStr">
        <is>
          <t>โลชั่นเสลดพังพอน</t>
        </is>
      </c>
      <c r="F3" s="34" t="inlineStr">
        <is>
          <t>ทิงเจอร์ไพล</t>
        </is>
      </c>
      <c r="G3" s="34" t="inlineStr">
        <is>
          <t>ครีมใบบัวบก</t>
        </is>
      </c>
      <c r="H3" s="34" t="inlineStr">
        <is>
          <t>ครีมเม็ดน้อยหน่า</t>
        </is>
      </c>
      <c r="I3" s="35" t="n">
        <v>1</v>
      </c>
      <c r="J3" s="34" t="inlineStr">
        <is>
          <t>✅ คำตอบที่ถูกต้อง: ข้อ ก. ทิงเจอร์ทองพันชั่ง
💡 Background:
ทองพันชั่ง (Rhinacanthus nasutus) สารสำคัญคือ Rhinacanthin-C, D, N มีฤทธิ์ต้านเชื้อราเดอร์มาโตไฟต์ (Dermatophytes)
🎯 ทำไมข้อนี้ถึงถูก:
ยาทิงเจอร์ทองพันชั่งได้รับการบรรจุในบัญชียาหลักแห่งชาติด้านสมุนไพร สำหรับใช้ทารักษาโรคผิวหนังจากเชื้อรา กลาก เกลื้อน และน้ำกัดเท้า
🔍 ข้ออื่นผิดเพราะอะไร:
• ข้อ ข. โลชั่นเสลดพังพอน: บรรเทาตุ่มคัน แมลงกัดต่อย
• ข้อ ค. ทิงเจอร์ไพล: บรรเทาอาการเคล็ดขัดยอก ฟกช้ำ
• ข้อ ง. ครีมใบบัวบก: สมานแผลไฟไหม้ น้ำร้อนลวก
• ข้อ จ. ครีมเม็ดน้อยหน่า: กำจัดเหาและหิด
📖 Guideline อ้างอิง:
บัญชียาหลักแห่งชาติด้านสมุนไพร พ.ศ. 2566 &amp; Thai Herbal Pharmacopoeia (THP)
📌 จุดจำก่อนสอบ:
• ทองพันชั่ง: รักษากลาก เกลื้อน เชื้อราผิวหนัง</t>
        </is>
      </c>
      <c r="K3" s="35" t="n"/>
      <c r="L3" s="34" t="inlineStr">
        <is>
          <t>Herbal Products &amp; Standardization</t>
        </is>
      </c>
      <c r="M3" s="35" t="inlineStr">
        <is>
          <t>Product</t>
        </is>
      </c>
      <c r="N3" s="34" t="inlineStr">
        <is>
          <t>ข้อสอบจริง Product ปี 2567 ข้อ 11</t>
        </is>
      </c>
      <c r="O3" s="35" t="inlineStr">
        <is>
          <t>ข้อสอบจริง</t>
        </is>
      </c>
      <c r="P3" s="35" t="inlineStr">
        <is>
          <t>ปี 2567</t>
        </is>
      </c>
    </row>
    <row r="4" ht="409.6" customHeight="1" s="49">
      <c r="A4" s="35" t="n">
        <v>2</v>
      </c>
      <c r="B4" s="34" t="inlineStr">
        <is>
          <t>ส่วนประกอบของกระบอกพ่นยาชนิดกำหนดขนาดสูดพ่น (Metered-Dose Inhaler: MDI) ส่วนใดที่ทำหน้าที่ควบคุมและปรับขนาดละอองฝอยของยาให้เข้าสู่ทางเดินหายใจ</t>
        </is>
      </c>
      <c r="C4" s="35" t="inlineStr">
        <is>
          <t>[แนบรูป: ข้อสอบ Product ปี 2564 รหัสรูปภาพ image69]</t>
        </is>
      </c>
      <c r="D4" s="34" t="inlineStr">
        <is>
          <t>Actuator (ตัวครอบพลาสติกและช่องพ่นยา)</t>
        </is>
      </c>
      <c r="E4" s="34" t="inlineStr">
        <is>
          <t>Canister (กระป๋องโลหะบรรจุยา)</t>
        </is>
      </c>
      <c r="F4" s="34" t="inlineStr">
        <is>
          <t>Metering valve (วาล์วกำหนดขนาดยา)</t>
        </is>
      </c>
      <c r="G4" s="34" t="inlineStr">
        <is>
          <t>Propellant (สารขับดัน)</t>
        </is>
      </c>
      <c r="H4" s="34" t="inlineStr">
        <is>
          <t>Protective cap (ฝาครอบป้องกัน)</t>
        </is>
      </c>
      <c r="I4" s="35" t="n">
        <v>1</v>
      </c>
      <c r="J4" s="34" t="inlineStr">
        <is>
          <t>✅ คำตอบที่ถูกต้อง: ข้อ ก. Actuator (ตัวครอบพลาสติกและช่องพ่นยา)
💡 Background:
MDI ประกอบด้วย Canister บรรจุตัวยากับสารขับดัน และ Actuator ซึ่งมี Orifice หรือช่องพ่นยา
🎯 ทำไมข้อนี้ถึงถูก:
Actuator เป็นตัวครอบพลาสติกที่มีหัวฉีดพ่น (Nozzle orifice) ทำหน้าที่นำละอองยาเข้าสู่ช่องปากและควบคุมขนาดอนุภาคละอองฝอย (Aerosol droplet size) ที่พ่นออกมา
🔍 ข้ออื่นผิดเพราะอะไร:
• ข้อ ข. Canister: กระป๋องอลูมิเนียมทนแรงดันบรรจุตัวยาและ Propellant
• ข้อ ค. Metering valve: ควบคุมปริมาตรยาที่ปล่อยออกมาในแต่ละครั้ง (เช่น 50-100 mcL)
• ข้อ ง. Propellant: สารสร้างแรงดันไอในการขับยา (เช่น HFA-134a)
• ข้อ จ. Protective cap: ฝาครอบป้องกันสิ่งสกปรก
📖 Guideline อ้างอิง:
USP-NF General Chapter &lt;601&gt; Inhalation and Nasal Drug Products
📌 จุดจำก่อนสอบ:
• Actuator: ควบคุมการเกิดละอองฝอยและทิศทางพ่น
• Metering valve: ควบคุมความแม่นยำของขนาดยาต่อการกดหนึ่งครั้ง</t>
        </is>
      </c>
      <c r="K4" s="35" t="n"/>
      <c r="L4" s="34" t="inlineStr">
        <is>
          <t>Herbal Products &amp; Standardization</t>
        </is>
      </c>
      <c r="M4" s="35" t="inlineStr">
        <is>
          <t>Product</t>
        </is>
      </c>
      <c r="N4" s="34" t="inlineStr">
        <is>
          <t>ข้อสอบจริง Product ปี 2564 ข้อ 2</t>
        </is>
      </c>
      <c r="O4" s="35" t="inlineStr">
        <is>
          <t>ข้อสอบจริง</t>
        </is>
      </c>
      <c r="P4" s="35" t="inlineStr">
        <is>
          <t>ปี 2564</t>
        </is>
      </c>
    </row>
    <row r="5" ht="409.6" customHeight="1" s="49">
      <c r="A5" s="35" t="n">
        <v>3</v>
      </c>
      <c r="B5" s="34" t="inlineStr">
        <is>
          <t>ผลการวิเคราะห์ยาแคปซูลขมิ้นชันด้วย Total yeast and mold count ได้ผล 5 x 10^4 CFU/g ข้อใดกล่าวถูกต้อง เมื่อเปรียบเทียบกับเกณฑ์มาตรฐานจุลินทรีย์สำหรับยาเตรียมสมุนไพรชนิดรับประทานทั่วไป (หมวด C: Total Bacteria &lt;= 5 x 10^6 CFU/g, Total Yeast and mold &lt;= 5 x 10^3 CFU/g)</t>
        </is>
      </c>
      <c r="C5" s="35" t="n"/>
      <c r="D5" s="34" t="inlineStr">
        <is>
          <t>ไม่ผ่านเกณฑ์มาตรฐาน เนื่องจากมีค่าเกินเกณฑ์กำหนด 5 x 10^3 CFU/g</t>
        </is>
      </c>
      <c r="E5" s="34" t="inlineStr">
        <is>
          <t>ผ่านเกณฑ์มาตรฐาน เนื่องจากมีค่าไม่เกิน 5 x 10^4 CFU/g</t>
        </is>
      </c>
      <c r="F5" s="34" t="inlineStr">
        <is>
          <t>ผ่านเกณฑ์มาตรฐาน เนื่องจากมีค่าไม่เกิน 5 x 10^7 CFU/g</t>
        </is>
      </c>
      <c r="G5" s="34" t="inlineStr">
        <is>
          <t>ไม่ผ่านเกณฑ์มาตรฐาน เนื่องจากต้องตรวจไม่พบเชื้อราเลยใน 10 g</t>
        </is>
      </c>
      <c r="H5" s="34" t="inlineStr">
        <is>
          <t>ไม่สามารถประเมินได้ เนื่องจากไม่มีเกณฑ์มาตรฐานระบุไว้</t>
        </is>
      </c>
      <c r="I5" s="35" t="n">
        <v>1</v>
      </c>
      <c r="J5" s="34" t="inlineStr">
        <is>
          <t>✅ คำตอบที่ถูกต้อง: ข้อ ก. ไม่ผ่านเกณฑ์มาตรฐาน เนื่องจากมีค่าเกินเกณฑ์กำหนด 5 x 10^3 CFU/g
💡 Background:
เภสัชตำรับสมุนไพรไทย (THP) และตำรับยาแห่งชาติกำหนดเกณฑ์การปนเปื้อนจุลินทรีย์ (Microbial limits) ในผลิตภัณฑ์สมุนไพรชนิดรับประทาน
🎯 ทำไมข้อนี้ถึงถูก:
สำหรับยาเตรียมสมุนไพรชนิดรับประทานทั่วไป (หมวด C) เกณฑ์กำหนด Total yeast and mold count ต้องไม่เกิน 5 x 10^3 CFU/g ผลตรวจที่ได้คือ 5 x 10^4 CFU/g ซึ่งสูงกว่าเกณฑ์ที่อนุญาตถึง 10 เท่า จึงไม่ผ่านเกณฑ์มาตรฐานความปลอดภัย
🔍 ข้ออื่นผิดเพราะอะไร:
• ข้อ ข. และ ค.: ผิด เพราะค่า 5 x 10^4 เกินเกณฑ์หมวด C (ไม่เกิน 5 x 10^3)
• ข้อ ง.: เกณฑ์กำหนดปริมาณไม่ใช่ Absence in 10 g สำหรับเชื้อราทั่วไป (เกณฑ์ Absence กำหนดสำหรับเชื้อก่อโรคจำเพาะ เช่น E. coli, Salmonella)
• ข้อ จ.: มีเกณฑ์ระบุไว้ชัดเจนในเภสัชตำรับ
📖 Guideline อ้างอิง:
Thai Herbal Pharmacopoeia (THP) General Chapter: Microbial Limit Tests &amp; USP &lt;1111&gt;
📌 จุดจำก่อนสอบ:
• ยาสมุนไพรรับประทานทั่วไป (Category C): Yeast and Mold ไม่เกิน 5 x 10^3 CFU/g, Total Aerobic Microbial Count ไม่เกิน 5 x 10^6 CFU/g</t>
        </is>
      </c>
      <c r="K5" s="35" t="n"/>
      <c r="L5" s="34" t="inlineStr">
        <is>
          <t>Herbal Products &amp; Standardization</t>
        </is>
      </c>
      <c r="M5" s="35" t="inlineStr">
        <is>
          <t>Product</t>
        </is>
      </c>
      <c r="N5" s="34" t="inlineStr">
        <is>
          <t>ข้อสอบจริง Product ปี 2564 ข้อ 86</t>
        </is>
      </c>
      <c r="O5" s="35" t="inlineStr">
        <is>
          <t>ข้อสอบจริง</t>
        </is>
      </c>
      <c r="P5" s="35" t="inlineStr">
        <is>
          <t>ปี 2564</t>
        </is>
      </c>
    </row>
    <row r="6" ht="409.6" customHeight="1" s="49">
      <c r="A6" s="35" t="n">
        <v>4</v>
      </c>
      <c r="B6" s="34" t="inlineStr">
        <is>
          <t>สมุนไพรในข้อใดที่มีหลักฐานทางคลินิกยืนยันว่ามีสรรพคุณบรรเทาอาการปวดข้อเข่าเสื่อมได้เทียบเท่า NSAIDs</t>
        </is>
      </c>
      <c r="C6" s="35" t="n"/>
      <c r="D6" s="34" t="inlineStr">
        <is>
          <t>ยาผสมเถาวัลย์เปรียง</t>
        </is>
      </c>
      <c r="E6" s="34" t="inlineStr">
        <is>
          <t>ยาขมิ้นชัน</t>
        </is>
      </c>
      <c r="F6" s="34" t="inlineStr">
        <is>
          <t>ยาประสะกะเพรา</t>
        </is>
      </c>
      <c r="G6" s="34" t="inlineStr">
        <is>
          <t>ยาชงชุมเห็ดเทศ</t>
        </is>
      </c>
      <c r="H6" s="34" t="inlineStr">
        <is>
          <t>ยาชงหญ้าหนวดแมว</t>
        </is>
      </c>
      <c r="I6" s="35" t="n">
        <v>1</v>
      </c>
      <c r="J6" s="34" t="inlineStr">
        <is>
          <t>✅ คำตอบที่ถูกต้อง: ข้อ ก. ยาผสมเถาวัลย์เปรียง
💡 Background:
เถาวัลย์เปรียง (Derris scandens) มีฤทธิ์ต้านการอักเสบผ่านการยับยั้งเอนไซม์ COX-2
🎯 ทำไมข้อนี้ถึงถูก:
ยาผสมเถาวัลย์เปรียงในบัญชียาหลักแห่งชาติ มีข้อบ่งใช้ในการบรรเทาอาการปวดกล้ามเนื้อและปวดข้อเข่าเสื่อม มีผลการรักษาเทียบเคียงได้กับยา Naproxen และ Diclofenac
🔍 ข้ออื่นผิดเพราะอะไร:
• ข้อ ข. ยาขมิ้นชัน: ขับลม แก้จุกเสียด
• ข้อ ค. ยาประสะกะเพรา: ขับลมในเด็ก ท้องอืด
• ข้อ ง. ชุมเห็ดเทศ: ยาระบาย
• ข้อ จ. หญ้าหนวดแมว: ขับปัสสาวะ
📖 Guideline อ้างอิง:
บัญชียาหลักแห่งชาติด้านสมุนไพร พ.ศ. 2566 &amp; Thai Herbal Pharmacopoeia (THP)
📌 จุดจำก่อนสอบ:
• เถาวัลย์เปรียง: ลดปวดข้อเข่าเสื่อมเทียบเท่า NSAIDs</t>
        </is>
      </c>
      <c r="K6" s="35" t="n"/>
      <c r="L6" s="34" t="inlineStr">
        <is>
          <t>Herbal Products &amp; Standardization</t>
        </is>
      </c>
      <c r="M6" s="35" t="inlineStr">
        <is>
          <t>Product</t>
        </is>
      </c>
      <c r="N6" s="34" t="inlineStr">
        <is>
          <t>ข้อสอบจริง Product ปี 2564 ข้อ 170</t>
        </is>
      </c>
      <c r="O6" s="35" t="inlineStr">
        <is>
          <t>ข้อสอบจริง</t>
        </is>
      </c>
      <c r="P6" s="35" t="inlineStr">
        <is>
          <t>ปี 2564</t>
        </is>
      </c>
    </row>
    <row r="7" ht="409.6" customHeight="1" s="49">
      <c r="A7" s="35" t="n">
        <v>5</v>
      </c>
      <c r="B7" s="34" t="inlineStr">
        <is>
          <t>ตามงานสาธารณสุขมูลฐาน สมุนไพรในข้อใดที่นิยมนำมาใช้รักษาโรคผิวหนังที่เกิดจากเชื้อรา เช่น กลาก เกลื้อน</t>
        </is>
      </c>
      <c r="C7" s="35" t="n"/>
      <c r="D7" s="34" t="inlineStr">
        <is>
          <t>ทองพันชั่ง</t>
        </is>
      </c>
      <c r="E7" s="34" t="inlineStr">
        <is>
          <t>พลู</t>
        </is>
      </c>
      <c r="F7" s="34" t="inlineStr">
        <is>
          <t>ขมิ้นชัน</t>
        </is>
      </c>
      <c r="G7" s="34" t="inlineStr">
        <is>
          <t>บัวบก</t>
        </is>
      </c>
      <c r="H7" s="34" t="inlineStr">
        <is>
          <t>พญายอ</t>
        </is>
      </c>
      <c r="I7" s="35" t="n">
        <v>1</v>
      </c>
      <c r="J7" s="34" t="inlineStr">
        <is>
          <t>✅ คำตอบที่ถูกต้อง: ข้อ ก. ทองพันชั่ง
💡 Background:
ทองพันชั่ง (Rhinacanthus nasutus) สารสำคัญคือ Rhinacanthins มีฤทธิ์ฆ่าเชื้อรา
🎯 ทำไมข้อนี้ถึงถูก:
สารสกัดใบและรากทองพันชั่งมีฤทธิ์ยับยั้งเชื้อรา Dermatophytes ใช้รักษาโรคกลาก เกลื้อน ตามเกณฑ์สาธารณสุขมูลฐานและบัญชียาหลักแห่งชาติ
🔍 ข้ออื่นผิดเพราะอะไร:
• ข้อ ข. พลู: มี Eugenol ใช้แก้ลมพิษ ผื่นคัน
• ข้อ ค. ขมิ้นชัน: ขับลม สมานแผลกระเพาะอาหาร
• ข้อ ง. บัวบก: สมานแผลไฟไหม้
• ข้อ จ. พญายอ: ต้านไวรัสเริม งูสวัด
📖 Guideline อ้างอิง:
ประกาศกระทรวงสาธารณสุข เรื่อง สมุนไพรในงานสาธารณสุขมูลฐาน &amp; Thai Herbal Pharmacopoeia (THP)
📌 จุดจำก่อนสอบ:
• กลาก เกลื้อน = ทองพันชั่ง</t>
        </is>
      </c>
      <c r="K7" s="35" t="n"/>
      <c r="L7" s="34" t="inlineStr">
        <is>
          <t>Herbal Products &amp; Standardization</t>
        </is>
      </c>
      <c r="M7" s="35" t="inlineStr">
        <is>
          <t>Product</t>
        </is>
      </c>
      <c r="N7" s="34" t="inlineStr">
        <is>
          <t>ข้อสอบจริง Product ปี 2564 ข้อ 172</t>
        </is>
      </c>
      <c r="O7" s="35" t="inlineStr">
        <is>
          <t>ข้อสอบจริง</t>
        </is>
      </c>
      <c r="P7" s="35" t="inlineStr">
        <is>
          <t>ปี 2564</t>
        </is>
      </c>
    </row>
    <row r="8" ht="409.6" customHeight="1" s="49">
      <c r="A8" s="35" t="n">
        <v>6</v>
      </c>
      <c r="B8" s="34" t="inlineStr">
        <is>
          <t>สารสำคัญที่มีสรรพคุณลดปวดในเจลพริกคือสารใด</t>
        </is>
      </c>
      <c r="C8" s="35" t="n"/>
      <c r="D8" s="34" t="inlineStr">
        <is>
          <t>Piperalin</t>
        </is>
      </c>
      <c r="E8" s="34" t="inlineStr">
        <is>
          <t>Capsaicin</t>
        </is>
      </c>
      <c r="F8" s="34" t="inlineStr">
        <is>
          <t>Eugenol</t>
        </is>
      </c>
      <c r="G8" s="34" t="inlineStr">
        <is>
          <t>Volatile oil</t>
        </is>
      </c>
      <c r="H8" s="34" t="inlineStr">
        <is>
          <t>Curcuminoid</t>
        </is>
      </c>
      <c r="I8" s="35" t="n">
        <v>1</v>
      </c>
      <c r="J8" s="34" t="inlineStr">
        <is>
          <t>✅ คำตอบที่ถูกต้อง: ข้อ ก. Piperalin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8" s="35" t="n"/>
      <c r="L8" s="34" t="inlineStr">
        <is>
          <t>Herbal Products &amp; Standardization</t>
        </is>
      </c>
      <c r="M8" s="35" t="inlineStr">
        <is>
          <t>Product</t>
        </is>
      </c>
      <c r="N8" s="34" t="inlineStr">
        <is>
          <t>ข้อสอบจริง Product ปี 2564 ข้อ 173</t>
        </is>
      </c>
      <c r="O8" s="35" t="inlineStr">
        <is>
          <t>ข้อสอบจริง</t>
        </is>
      </c>
      <c r="P8" s="35" t="inlineStr">
        <is>
          <t>ปี 2564</t>
        </is>
      </c>
    </row>
    <row r="9" ht="409.6" customHeight="1" s="49">
      <c r="A9" s="35" t="n">
        <v>7</v>
      </c>
      <c r="B9" s="34" t="inlineStr">
        <is>
          <t>สมุนไพรที่ใช้ในการขับพยาธิ</t>
        </is>
      </c>
      <c r="C9" s="35" t="n"/>
      <c r="D9" s="34" t="inlineStr">
        <is>
          <t>น้ำมันมะพร้าว</t>
        </is>
      </c>
      <c r="E9" s="34" t="inlineStr">
        <is>
          <t>ใบตำลึง</t>
        </is>
      </c>
      <c r="F9" s="34" t="inlineStr">
        <is>
          <t>เปลือกมังคุด</t>
        </is>
      </c>
      <c r="G9" s="34" t="inlineStr">
        <is>
          <t>เมล็ดฟักทอง</t>
        </is>
      </c>
      <c r="H9" s="34" t="inlineStr">
        <is>
          <t>เมล็ดแมงลัก</t>
        </is>
      </c>
      <c r="I9" s="35" t="n">
        <v>1</v>
      </c>
      <c r="J9" s="34" t="inlineStr">
        <is>
          <t>✅ คำตอบที่ถูกต้อง: ข้อ ก. น้ำมันมะพร้าว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9" s="35" t="n"/>
      <c r="L9" s="34" t="inlineStr">
        <is>
          <t>Herbal Products &amp; Standardization</t>
        </is>
      </c>
      <c r="M9" s="35" t="inlineStr">
        <is>
          <t>Product</t>
        </is>
      </c>
      <c r="N9" s="34" t="inlineStr">
        <is>
          <t>ข้อสอบจริง Product ปี 2564 ข้อ 174</t>
        </is>
      </c>
      <c r="O9" s="35" t="inlineStr">
        <is>
          <t>ข้อสอบจริง</t>
        </is>
      </c>
      <c r="P9" s="35" t="inlineStr">
        <is>
          <t>ปี 2564</t>
        </is>
      </c>
    </row>
    <row r="10" ht="409.6" customHeight="1" s="49">
      <c r="A10" s="35" t="n">
        <v>8</v>
      </c>
      <c r="B10" s="34"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35" t="n"/>
      <c r="D10" s="34" t="inlineStr">
        <is>
          <t>กระเจี๊ยบแดง</t>
        </is>
      </c>
      <c r="E10" s="34" t="inlineStr">
        <is>
          <t>ช้าพลู</t>
        </is>
      </c>
      <c r="F10" s="34" t="inlineStr">
        <is>
          <t>รางจืด</t>
        </is>
      </c>
      <c r="G10" s="34" t="inlineStr">
        <is>
          <t>ฟ้าทะลายโจร</t>
        </is>
      </c>
      <c r="H10" s="34" t="inlineStr">
        <is>
          <t>หญ้าปักกิ่ง</t>
        </is>
      </c>
      <c r="I10" s="35" t="n">
        <v>1</v>
      </c>
      <c r="J10" s="34" t="inlineStr">
        <is>
          <t>✅ คำตอบที่ถูกต้อง: ข้อ ก. กระเจี๊ยบแดง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0" s="35" t="n"/>
      <c r="L10" s="34" t="inlineStr">
        <is>
          <t>Herbal Products &amp; Standardization</t>
        </is>
      </c>
      <c r="M10" s="35" t="inlineStr">
        <is>
          <t>Product</t>
        </is>
      </c>
      <c r="N10" s="34" t="inlineStr">
        <is>
          <t>ข้อสอบจริง Product ปี 2564 ข้อ 175</t>
        </is>
      </c>
      <c r="O10" s="35" t="inlineStr">
        <is>
          <t>ข้อสอบจริง</t>
        </is>
      </c>
      <c r="P10" s="35" t="inlineStr">
        <is>
          <t>ปี 2564</t>
        </is>
      </c>
    </row>
    <row r="11" ht="409.6" customHeight="1" s="49">
      <c r="A11" s="35" t="n">
        <v>9</v>
      </c>
      <c r="B11" s="34" t="inlineStr">
        <is>
          <t>ตำรับสมุนไพรใดสามารถใช้รักษาเชื้อราได้</t>
        </is>
      </c>
      <c r="C11" s="35" t="n"/>
      <c r="D11" s="34" t="inlineStr">
        <is>
          <t>ทิงเจอร์พลู</t>
        </is>
      </c>
      <c r="E11" s="34" t="inlineStr">
        <is>
          <t>ทิงเจอร์เสลดพังพอน</t>
        </is>
      </c>
      <c r="F11" s="34" t="inlineStr">
        <is>
          <t>ครีมมะหาด</t>
        </is>
      </c>
      <c r="G11" s="34" t="inlineStr">
        <is>
          <t>ทิงเจอร์ทองพันชั่ง</t>
        </is>
      </c>
      <c r="H11" s="34" t="inlineStr">
        <is>
          <t>ครีมผักบุ้งทะเล</t>
        </is>
      </c>
      <c r="I11" s="35" t="n">
        <v>1</v>
      </c>
      <c r="J11" s="34" t="inlineStr">
        <is>
          <t>✅ คำตอบที่ถูกต้อง: ข้อ ก. ทิงเจอร์พลู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1" s="35" t="n"/>
      <c r="L11" s="34" t="inlineStr">
        <is>
          <t>Herbal Products &amp; Standardization</t>
        </is>
      </c>
      <c r="M11" s="35" t="inlineStr">
        <is>
          <t>Product</t>
        </is>
      </c>
      <c r="N11" s="34" t="inlineStr">
        <is>
          <t>ข้อสอบจริง Product ปี 2564 ข้อ 176</t>
        </is>
      </c>
      <c r="O11" s="35" t="inlineStr">
        <is>
          <t>ข้อสอบจริง</t>
        </is>
      </c>
      <c r="P11" s="35" t="inlineStr">
        <is>
          <t>ปี 2564</t>
        </is>
      </c>
    </row>
    <row r="12" ht="409.6" customHeight="1" s="49">
      <c r="A12" s="35" t="n">
        <v>10</v>
      </c>
      <c r="B12" s="34" t="inlineStr">
        <is>
          <t>สมุนไพรมีสรรพคุณช่วยเลิกบุหรี่</t>
        </is>
      </c>
      <c r="C12" s="35" t="n"/>
      <c r="D12" s="34" t="inlineStr">
        <is>
          <t>หญ้าหนวดแมว</t>
        </is>
      </c>
      <c r="E12" s="34" t="inlineStr">
        <is>
          <t>รางจืด</t>
        </is>
      </c>
      <c r="F12" s="34" t="inlineStr">
        <is>
          <t>กระเจี๊ยบแดง</t>
        </is>
      </c>
      <c r="G12" s="34" t="inlineStr">
        <is>
          <t>หญ้าดอกขาว</t>
        </is>
      </c>
      <c r="H12" s="34" t="inlineStr">
        <is>
          <t>ขิง</t>
        </is>
      </c>
      <c r="I12" s="35" t="n">
        <v>1</v>
      </c>
      <c r="J12" s="34" t="inlineStr">
        <is>
          <t>✅ คำตอบที่ถูกต้อง: ข้อ ก. หญ้าหนวดแมว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2" s="35" t="n"/>
      <c r="L12" s="34" t="inlineStr">
        <is>
          <t>Herbal Products &amp; Standardization</t>
        </is>
      </c>
      <c r="M12" s="35" t="inlineStr">
        <is>
          <t>Product</t>
        </is>
      </c>
      <c r="N12" s="34" t="inlineStr">
        <is>
          <t>ข้อสอบจริง Product ปี 2564 ข้อ 177</t>
        </is>
      </c>
      <c r="O12" s="35" t="inlineStr">
        <is>
          <t>ข้อสอบจริง</t>
        </is>
      </c>
      <c r="P12" s="35" t="inlineStr">
        <is>
          <t>ปี 2564</t>
        </is>
      </c>
    </row>
    <row r="13" ht="409.6" customHeight="1" s="49">
      <c r="A13" s="35" t="n">
        <v>11</v>
      </c>
      <c r="B13" s="34" t="inlineStr">
        <is>
          <t>สมุนไพรในใดมีหลักฐานเชิงประจักษ์ช่วยลดระดับน้ำตาลได้</t>
        </is>
      </c>
      <c r="C13" s="35" t="n"/>
      <c r="D13" s="34" t="inlineStr">
        <is>
          <t>ดอกแค</t>
        </is>
      </c>
      <c r="E13" s="34" t="inlineStr">
        <is>
          <t>ขี้เหล็ก</t>
        </is>
      </c>
      <c r="F13" s="34" t="inlineStr">
        <is>
          <t>มะระขี้นก</t>
        </is>
      </c>
      <c r="G13" s="34" t="inlineStr">
        <is>
          <t>ทองพันชั่ง</t>
        </is>
      </c>
      <c r="H13" s="34" t="inlineStr">
        <is>
          <t>ฟ้าทะลายโจร</t>
        </is>
      </c>
      <c r="I13" s="35" t="n">
        <v>1</v>
      </c>
      <c r="J13" s="34" t="inlineStr">
        <is>
          <t>✅ คำตอบที่ถูกต้อง: ข้อ ก. ดอกแค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3" s="35" t="n"/>
      <c r="L13" s="34" t="inlineStr">
        <is>
          <t>Herbal Products &amp; Standardization</t>
        </is>
      </c>
      <c r="M13" s="35" t="inlineStr">
        <is>
          <t>Product</t>
        </is>
      </c>
      <c r="N13" s="34" t="inlineStr">
        <is>
          <t>ข้อสอบจริง Product ปี 2564 ข้อ 178</t>
        </is>
      </c>
      <c r="O13" s="35" t="inlineStr">
        <is>
          <t>ข้อสอบจริง</t>
        </is>
      </c>
      <c r="P13" s="35" t="inlineStr">
        <is>
          <t>ปี 2564</t>
        </is>
      </c>
    </row>
    <row r="14" ht="409.6" customHeight="1" s="49">
      <c r="A14" s="35" t="n">
        <v>12</v>
      </c>
      <c r="B14" s="34" t="inlineStr">
        <is>
          <t>สมุนไพรช่วยลดอาการปวด อักเสบ ตามบัญชียาหลักแห่งชาติคือข้อใด</t>
        </is>
      </c>
      <c r="C14" s="35" t="n"/>
      <c r="D14" s="34" t="inlineStr">
        <is>
          <t>เถาวัลย์เปรียง</t>
        </is>
      </c>
      <c r="E14" s="34" t="inlineStr">
        <is>
          <t>หญ้าหนวดแมว</t>
        </is>
      </c>
      <c r="F14" s="34" t="inlineStr">
        <is>
          <t>หญ้าปักกิ่ง</t>
        </is>
      </c>
      <c r="G14" s="34" t="inlineStr">
        <is>
          <t>ช้าพลู</t>
        </is>
      </c>
      <c r="H14" s="34" t="inlineStr">
        <is>
          <t>เห็ดหลินจือ</t>
        </is>
      </c>
      <c r="I14" s="35" t="n">
        <v>1</v>
      </c>
      <c r="J14" s="34" t="inlineStr">
        <is>
          <t>✅ คำตอบที่ถูกต้อง: ข้อ ก. เถาวัลย์เปรียง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4" s="35" t="n"/>
      <c r="L14" s="34" t="inlineStr">
        <is>
          <t>Herbal Products &amp; Standardization</t>
        </is>
      </c>
      <c r="M14" s="35" t="inlineStr">
        <is>
          <t>Product</t>
        </is>
      </c>
      <c r="N14" s="34" t="inlineStr">
        <is>
          <t>ข้อสอบจริง Product ปี 2564 ข้อ 179</t>
        </is>
      </c>
      <c r="O14" s="35" t="inlineStr">
        <is>
          <t>ข้อสอบจริง</t>
        </is>
      </c>
      <c r="P14" s="35" t="inlineStr">
        <is>
          <t>ปี 2564</t>
        </is>
      </c>
    </row>
    <row r="15" ht="409.6" customHeight="1" s="49">
      <c r="A15" s="35" t="n">
        <v>13</v>
      </c>
      <c r="B15" s="34" t="inlineStr">
        <is>
          <t>สมุนไพรในบัญชียาหลักที่มีฤทธิ์ขับปัสสาวะคือข้อใด?</t>
        </is>
      </c>
      <c r="C15" s="35" t="n"/>
      <c r="D15" s="34" t="inlineStr">
        <is>
          <t>กระเจี๊ยบแดง</t>
        </is>
      </c>
      <c r="E15" s="34" t="inlineStr">
        <is>
          <t>ขิง</t>
        </is>
      </c>
      <c r="F15" s="34" t="inlineStr">
        <is>
          <t>กระชาย</t>
        </is>
      </c>
      <c r="G15" s="34" t="inlineStr">
        <is>
          <t>ฟ้าทะลายโจร</t>
        </is>
      </c>
      <c r="H15" s="34" t="inlineStr">
        <is>
          <t>ยอ</t>
        </is>
      </c>
      <c r="I15" s="35" t="n">
        <v>1</v>
      </c>
      <c r="J15" s="34" t="inlineStr">
        <is>
          <t>✅ คำตอบที่ถูกต้อง: ข้อ ก. กระเจี๊ยบแดง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5" s="35" t="n"/>
      <c r="L15" s="34" t="inlineStr">
        <is>
          <t>Herbal Products &amp; Standardization</t>
        </is>
      </c>
      <c r="M15" s="35" t="inlineStr">
        <is>
          <t>Product</t>
        </is>
      </c>
      <c r="N15" s="34" t="inlineStr">
        <is>
          <t>ข้อสอบจริง Product ปี 2564 ข้อ 180</t>
        </is>
      </c>
      <c r="O15" s="35" t="inlineStr">
        <is>
          <t>ข้อสอบจริง</t>
        </is>
      </c>
      <c r="P15" s="35" t="inlineStr">
        <is>
          <t>ปี 2564</t>
        </is>
      </c>
    </row>
    <row r="16" ht="409.6" customHeight="1" s="49">
      <c r="A16" s="35" t="n">
        <v>14</v>
      </c>
      <c r="B16" s="34" t="inlineStr">
        <is>
          <t>สมุนไพรใดที่มีฤทธิ์ขับปัสสาวะ และควรหลีกเลี่ยงในผู้ป่วยโรคหัวใจ?</t>
        </is>
      </c>
      <c r="C16" s="35" t="n"/>
      <c r="D16" s="34" t="inlineStr">
        <is>
          <t>หญ้าหนวดแมว</t>
        </is>
      </c>
      <c r="E16" s="34" t="inlineStr">
        <is>
          <t>หญ้าปักกิ่ง</t>
        </is>
      </c>
      <c r="F16" s="34" t="inlineStr">
        <is>
          <t>เถาวัลย์เปรียง</t>
        </is>
      </c>
      <c r="G16" s="34" t="inlineStr">
        <is>
          <t>ใบชุมเห็ดเทศ</t>
        </is>
      </c>
      <c r="H16" s="34" t="inlineStr">
        <is>
          <t>ใบพญายอ</t>
        </is>
      </c>
      <c r="I16" s="35" t="n">
        <v>1</v>
      </c>
      <c r="J16" s="34" t="inlineStr">
        <is>
          <t>✅ คำตอบที่ถูกต้อง: ข้อ ก. หญ้าหนวดแมว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6" s="35" t="n"/>
      <c r="L16" s="34" t="inlineStr">
        <is>
          <t>Herbal Products &amp; Standardization</t>
        </is>
      </c>
      <c r="M16" s="35" t="inlineStr">
        <is>
          <t>Product</t>
        </is>
      </c>
      <c r="N16" s="34" t="inlineStr">
        <is>
          <t>ข้อสอบจริง Product ปี 2564 ข้อ 181</t>
        </is>
      </c>
      <c r="O16" s="35" t="inlineStr">
        <is>
          <t>ข้อสอบจริง</t>
        </is>
      </c>
      <c r="P16" s="35" t="inlineStr">
        <is>
          <t>ปี 2564</t>
        </is>
      </c>
    </row>
    <row r="17" ht="409.6" customHeight="1" s="49">
      <c r="A17" s="35" t="n">
        <v>15</v>
      </c>
      <c r="B17" s="34" t="inlineStr">
        <is>
          <t>สมุนไพรใดมีอันตรกิริยากับยาต้านไวรัส HIV?</t>
        </is>
      </c>
      <c r="C17" s="35" t="n"/>
      <c r="D17" s="34" t="inlineStr">
        <is>
          <t>ขิง</t>
        </is>
      </c>
      <c r="E17" s="34" t="inlineStr">
        <is>
          <t>ขมิ้น</t>
        </is>
      </c>
      <c r="F17" s="34" t="inlineStr">
        <is>
          <t>ฟ้าทะลายโจร</t>
        </is>
      </c>
      <c r="G17" s="34" t="inlineStr">
        <is>
          <t>หญ้าหนวดแมว</t>
        </is>
      </c>
      <c r="H17" s="34" t="inlineStr">
        <is>
          <t>St. John’s wort</t>
        </is>
      </c>
      <c r="I17" s="35" t="n">
        <v>5</v>
      </c>
      <c r="J17" s="34" t="inlineStr">
        <is>
          <t>✅ คำตอบที่ถูกต้อง: ข้อ ฅ. St. John’s wort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ฅ.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7" s="35" t="n"/>
      <c r="L17" s="34" t="inlineStr">
        <is>
          <t>Herbal Products &amp; Standardization</t>
        </is>
      </c>
      <c r="M17" s="35" t="inlineStr">
        <is>
          <t>Product</t>
        </is>
      </c>
      <c r="N17" s="34" t="inlineStr">
        <is>
          <t>ข้อสอบจริง Product ปี 2564 ข้อ 182</t>
        </is>
      </c>
      <c r="O17" s="35" t="inlineStr">
        <is>
          <t>ข้อสอบจริง</t>
        </is>
      </c>
      <c r="P17" s="35" t="inlineStr">
        <is>
          <t>ปี 2564</t>
        </is>
      </c>
    </row>
    <row r="18" ht="409.6" customHeight="1" s="49">
      <c r="A18" s="35" t="n">
        <v>16</v>
      </c>
      <c r="B18" s="34" t="inlineStr">
        <is>
          <t>ยาสมุนไพรใดต้องระวังมากที่สุดในผู้ป่วยรายนี้?</t>
        </is>
      </c>
      <c r="C18" s="35" t="n"/>
      <c r="D18" s="34" t="inlineStr">
        <is>
          <t>ฟ้าทะลายโจร</t>
        </is>
      </c>
      <c r="E18" s="34" t="inlineStr">
        <is>
          <t>หญ้าหนวดแมว</t>
        </is>
      </c>
      <c r="F18" s="34" t="inlineStr">
        <is>
          <t>ขมิ้นชัน</t>
        </is>
      </c>
      <c r="G18" s="34" t="inlineStr">
        <is>
          <t>ชุมเห็ดเทศ</t>
        </is>
      </c>
      <c r="H18" s="34" t="inlineStr">
        <is>
          <t>ขิง</t>
        </is>
      </c>
      <c r="I18" s="35" t="n">
        <v>1</v>
      </c>
      <c r="J18" s="34" t="inlineStr">
        <is>
          <t>✅ คำตอบที่ถูกต้อง: ข้อ ก. ฟ้าทะลายโจร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8" s="35" t="n"/>
      <c r="L18" s="34" t="inlineStr">
        <is>
          <t>Herbal Products &amp; Standardization</t>
        </is>
      </c>
      <c r="M18" s="35" t="inlineStr">
        <is>
          <t>Product</t>
        </is>
      </c>
      <c r="N18" s="34" t="inlineStr">
        <is>
          <t>ข้อสอบจริง Product ปี 2564 ข้อ 184</t>
        </is>
      </c>
      <c r="O18" s="35" t="inlineStr">
        <is>
          <t>ข้อสอบจริง</t>
        </is>
      </c>
      <c r="P18" s="35" t="inlineStr">
        <is>
          <t>ปี 2564</t>
        </is>
      </c>
    </row>
    <row r="19" ht="409.6" customHeight="1" s="49">
      <c r="A19" s="35" t="n">
        <v>17</v>
      </c>
      <c r="B19" s="34" t="inlineStr">
        <is>
          <t>สมุนไพรที่เกิดอันตรกิริยากับยาต้าน HIV มากที่สุดคือข้อใด?</t>
        </is>
      </c>
      <c r="C19" s="35" t="n"/>
      <c r="D19" s="34" t="inlineStr">
        <is>
          <t>ขิง</t>
        </is>
      </c>
      <c r="E19" s="34" t="inlineStr">
        <is>
          <t>ขมิ้นชัน</t>
        </is>
      </c>
      <c r="F19" s="34" t="inlineStr">
        <is>
          <t>ฟ้าทะลายโจร</t>
        </is>
      </c>
      <c r="G19" s="34" t="inlineStr">
        <is>
          <t>หญ้าหนวดแมว</t>
        </is>
      </c>
      <c r="H19" s="34" t="inlineStr">
        <is>
          <t>St. John's wort</t>
        </is>
      </c>
      <c r="I19" s="35" t="n">
        <v>5</v>
      </c>
      <c r="J19" s="34" t="inlineStr">
        <is>
          <t>✅ คำตอบที่ถูกต้อง: ข้อ ฅ. St. John's wort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ฅ.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9" s="35" t="n"/>
      <c r="L19" s="34" t="inlineStr">
        <is>
          <t>Herbal Products &amp; Standardization</t>
        </is>
      </c>
      <c r="M19" s="35" t="inlineStr">
        <is>
          <t>Product</t>
        </is>
      </c>
      <c r="N19" s="34" t="inlineStr">
        <is>
          <t>ข้อสอบจริง Product ปี 2564 ข้อ 185</t>
        </is>
      </c>
      <c r="O19" s="35" t="inlineStr">
        <is>
          <t>ข้อสอบจริง</t>
        </is>
      </c>
      <c r="P19" s="35" t="inlineStr">
        <is>
          <t>ปี 2564</t>
        </is>
      </c>
    </row>
    <row r="20" ht="409.6" customHeight="1" s="49">
      <c r="A20" s="35" t="n">
        <v>18</v>
      </c>
      <c r="B20" s="34" t="inlineStr">
        <is>
          <t>การสกัดน้ำมันหอมระเหย Tea Tree Oil (Melaleuca alternifolia) จากส่วนใบและกิ่งสด นิยมใช้วิธีการสกัดใดตามมาตรฐานเภสัชตำรับ</t>
        </is>
      </c>
      <c r="C20" s="35" t="n"/>
      <c r="D20" s="34" t="inlineStr">
        <is>
          <t>การกลั่นด้วยไอน้ำ (Steam Distillation)</t>
        </is>
      </c>
      <c r="E20" s="34" t="inlineStr">
        <is>
          <t>การสกัดด้วย Soxhlet Extraction โดยใช้ Hexane</t>
        </is>
      </c>
      <c r="F20" s="34" t="inlineStr">
        <is>
          <t>การหมักสกัดด้วยน้ำบริสุทธิ์ (Aqueous Maceration)</t>
        </is>
      </c>
      <c r="G20" s="34" t="inlineStr">
        <is>
          <t>การดูดซับด้วยไขมันเย็น (Enfleurage)</t>
        </is>
      </c>
      <c r="H20" s="34" t="inlineStr">
        <is>
          <t>การสกัดด้วยแอลกอฮอล์ 70%</t>
        </is>
      </c>
      <c r="I20" s="35" t="n">
        <v>1</v>
      </c>
      <c r="J20" s="34" t="inlineStr">
        <is>
          <t>✅ คำตอบที่ถูกต้อง: ข้อ ก. การกลั่นด้วยไอน้ำ (Steam Distillation)
💡 Background:
Tea Tree Oil จัดเป็นน้ำมันหอมระเหย (Essential oil / Volatile oil) ที่ไวต่อความร้อนสูงและไม่ละลายน้ำ
🎯 ทำไมข้อนี้ถึงถูก:
การกลั่นด้วยไอน้ำ (Steam Distillation หรือ Water-Steam Distillation) เป็นวิธีมาตรฐานสากลตามเภสัชตำรับในการสกัดน้ำมันหอมระเหยจากพืชสด ไอน้ำจะพาน้ำมันหอมระเหยที่ระเหยได้กลั่นตัวออกมาแล้วแยกชั้นน้ำกับน้ำมันออกจากกันอย่างสมบูรณ์
🔍 ข้ออื่นผิดเพราะอะไร:
• ข้อ ข. Soxhlet: ใช้กับพืชแห้งและสารที่ไม่ไวต่อความร้อน เช่น ไขมัน เม็ดสี
• ข้อ ค. สกัดด้วยน้ำ: น้ำมันหอมระเหยไม่ละลายน้ำ
• ข้อ ง. Enfleurage: ใช้กับดอกไม้กลิ่นหอมที่บอบบางมาก เช่น มะลิ กุหลาบ
• ข้อ จ. แอลกอฮอล์ 70%: ใช้สกัดสารกลุ่ม Polar เช่น Flavonoids, Glycosides
📖 Guideline อ้างอิง:
ISO 4730: Oil of Melaleuca, Terpinen-4-ol type (Tea Tree Oil) &amp; Thai Herbal Pharmacopoeia (THP)
📌 จุดจำก่อนสอบ:
• Volatile oils / Essential oils สกัดด้วย: Steam Distillation (การกลั่นด้วยไอน้ำ)</t>
        </is>
      </c>
      <c r="K20" s="35" t="n"/>
      <c r="L20" s="34" t="inlineStr">
        <is>
          <t>Herbal Products &amp; Standardization</t>
        </is>
      </c>
      <c r="M20" s="35" t="inlineStr">
        <is>
          <t>Product</t>
        </is>
      </c>
      <c r="N20" s="34" t="inlineStr">
        <is>
          <t>ข้อสอบจริง Product ปี 2564 ข้อ 186</t>
        </is>
      </c>
      <c r="O20" s="35" t="inlineStr">
        <is>
          <t>ข้อสอบจริง</t>
        </is>
      </c>
      <c r="P20" s="35" t="inlineStr">
        <is>
          <t>ปี 2564</t>
        </is>
      </c>
    </row>
    <row r="21" ht="409.6" customHeight="1" s="49">
      <c r="A21" s="35" t="n">
        <v>19</v>
      </c>
      <c r="B21" s="34" t="inlineStr">
        <is>
          <t>สมุนไพรที่ตีกับยาเก๊าท์คือข้อใด?</t>
        </is>
      </c>
      <c r="C21" s="35" t="n"/>
      <c r="D21" s="34" t="inlineStr">
        <is>
          <t>ฟ้าทะลายโจร</t>
        </is>
      </c>
      <c r="E21" s="34" t="inlineStr">
        <is>
          <t>หญ้าหนวดแมว</t>
        </is>
      </c>
      <c r="F21" s="34" t="inlineStr">
        <is>
          <t>ขิง</t>
        </is>
      </c>
      <c r="G21" s="34" t="inlineStr">
        <is>
          <t>ขมิ้นชัน</t>
        </is>
      </c>
      <c r="H21" s="34" t="inlineStr">
        <is>
          <t>St. John's wort</t>
        </is>
      </c>
      <c r="I21" s="35" t="n">
        <v>1</v>
      </c>
      <c r="J21" s="34" t="inlineStr">
        <is>
          <t>✅ คำตอบที่ถูกต้อง: ข้อ ก. ฟ้าทะลายโจร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1" s="35" t="n"/>
      <c r="L21" s="34" t="inlineStr">
        <is>
          <t>Herbal Products &amp; Standardization</t>
        </is>
      </c>
      <c r="M21" s="35" t="inlineStr">
        <is>
          <t>Product</t>
        </is>
      </c>
      <c r="N21" s="34" t="inlineStr">
        <is>
          <t>ข้อสอบจริง Product ปี 2564 ข้อ 187</t>
        </is>
      </c>
      <c r="O21" s="35" t="inlineStr">
        <is>
          <t>ข้อสอบจริง</t>
        </is>
      </c>
      <c r="P21" s="35" t="inlineStr">
        <is>
          <t>ปี 2564</t>
        </is>
      </c>
    </row>
    <row r="22" ht="409.6" customHeight="1" s="49">
      <c r="A22" s="35" t="n">
        <v>20</v>
      </c>
      <c r="B22" s="34"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35" t="n"/>
      <c r="D22" s="34" t="inlineStr">
        <is>
          <t>พลู</t>
        </is>
      </c>
      <c r="E22" s="34" t="inlineStr">
        <is>
          <t>บัวบก</t>
        </is>
      </c>
      <c r="F22" s="34" t="inlineStr">
        <is>
          <t>ทองพันชั่ง</t>
        </is>
      </c>
      <c r="G22" s="34" t="inlineStr">
        <is>
          <t>เปลือกมังคุด</t>
        </is>
      </c>
      <c r="H22" s="34" t="inlineStr">
        <is>
          <t>เมล็ดพันธุ์ชั่ง</t>
        </is>
      </c>
      <c r="I22" s="35" t="n">
        <v>1</v>
      </c>
      <c r="J22" s="34" t="inlineStr">
        <is>
          <t>✅ คำตอบที่ถูกต้อง: ข้อ ก. พลู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2" s="35" t="n"/>
      <c r="L22" s="34" t="inlineStr">
        <is>
          <t>Herbal Products &amp; Standardization</t>
        </is>
      </c>
      <c r="M22" s="35" t="inlineStr">
        <is>
          <t>Product</t>
        </is>
      </c>
      <c r="N22" s="34" t="inlineStr">
        <is>
          <t>ข้อสอบจริง Product ปี 2564 ข้อ 188</t>
        </is>
      </c>
      <c r="O22" s="35" t="inlineStr">
        <is>
          <t>ข้อสอบจริง</t>
        </is>
      </c>
      <c r="P22" s="35" t="inlineStr">
        <is>
          <t>ปี 2564</t>
        </is>
      </c>
    </row>
    <row r="23" ht="409.6" customHeight="1" s="49">
      <c r="A23" s="35" t="n">
        <v>21</v>
      </c>
      <c r="B23" s="34" t="inlineStr">
        <is>
          <t>ข้อใดถูกต้องเกี่ยวกับการควบคุมคุณภาพผงยาสมุนไพร โดยใช้กล้องจุลทรรศน์ (พญายอ รักษาเริม)?</t>
        </is>
      </c>
      <c r="C23" s="35" t="n"/>
      <c r="D23" s="34" t="inlineStr">
        <is>
          <t>ควรพบ Cork cells, Sclereids</t>
        </is>
      </c>
      <c r="E23" s="34" t="inlineStr">
        <is>
          <t>ควรพบ Cork cells, Stomata</t>
        </is>
      </c>
      <c r="F23" s="34" t="inlineStr">
        <is>
          <t>ไม่ควรพบ Sclereids, Stomata</t>
        </is>
      </c>
      <c r="G23" s="34" t="inlineStr">
        <is>
          <t>ควรพบ Stomata, Palisade</t>
        </is>
      </c>
      <c r="H23" s="34" t="inlineStr">
        <is>
          <t>ควรพบ Stomata ไม่ควรพบ Palisade</t>
        </is>
      </c>
      <c r="I23" s="35" t="n">
        <v>1</v>
      </c>
      <c r="J23" s="34" t="inlineStr">
        <is>
          <t>✅ คำตอบที่ถูกต้อง: ข้อ ก. ควรพบ Cork cells, Sclereids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3" s="35" t="n"/>
      <c r="L23" s="34" t="inlineStr">
        <is>
          <t>Herbal Products &amp; Standardization</t>
        </is>
      </c>
      <c r="M23" s="35" t="inlineStr">
        <is>
          <t>Product</t>
        </is>
      </c>
      <c r="N23" s="34" t="inlineStr">
        <is>
          <t>ข้อสอบจริง Product ปี 2564 ข้อ 189</t>
        </is>
      </c>
      <c r="O23" s="35" t="inlineStr">
        <is>
          <t>ข้อสอบจริง</t>
        </is>
      </c>
      <c r="P23" s="35" t="inlineStr">
        <is>
          <t>ปี 2564</t>
        </is>
      </c>
    </row>
    <row r="24" ht="409.6" customHeight="1" s="49">
      <c r="A24" s="35" t="n">
        <v>22</v>
      </c>
      <c r="B24" s="34" t="inlineStr">
        <is>
          <t>สมุนไพรบรรเทาอาการคันและผิวหนังแห้งคือข้อใด?</t>
        </is>
      </c>
      <c r="C24" s="35" t="n"/>
      <c r="D24" s="34" t="inlineStr">
        <is>
          <t>ยาขี้ผึ้งไพล</t>
        </is>
      </c>
      <c r="E24" s="34" t="inlineStr">
        <is>
          <t>ยาครีมบัวบก</t>
        </is>
      </c>
      <c r="F24" s="34" t="inlineStr">
        <is>
          <t>ยาเมล็ดน้อยหน่า</t>
        </is>
      </c>
      <c r="G24" s="34" t="inlineStr">
        <is>
          <t>ยาเจลว่านหางจระเข้</t>
        </is>
      </c>
      <c r="H24" s="34" t="inlineStr">
        <is>
          <t>ยาน้ำใสเปลือกมังคุด</t>
        </is>
      </c>
      <c r="I24" s="35" t="n">
        <v>4</v>
      </c>
      <c r="J24" s="34" t="inlineStr">
        <is>
          <t>✅ คำตอบที่ถูกต้อง: ข้อ ค. ยาเจลว่านหางจระเข้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ค.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4" s="35" t="n"/>
      <c r="L24" s="34" t="inlineStr">
        <is>
          <t>Herbal Products &amp; Standardization</t>
        </is>
      </c>
      <c r="M24" s="35" t="inlineStr">
        <is>
          <t>Product</t>
        </is>
      </c>
      <c r="N24" s="34" t="inlineStr">
        <is>
          <t>ข้อสอบจริง Product ปี 2564 ข้อ 190</t>
        </is>
      </c>
      <c r="O24" s="35" t="inlineStr">
        <is>
          <t>ข้อสอบจริง</t>
        </is>
      </c>
      <c r="P24" s="35" t="inlineStr">
        <is>
          <t>ปี 2564</t>
        </is>
      </c>
    </row>
    <row r="25" ht="409.6" customHeight="1" s="49">
      <c r="A25" s="35" t="n">
        <v>23</v>
      </c>
      <c r="B25" s="34" t="inlineStr">
        <is>
          <t>ข้อใดเป็นสมุนไพรในบัญชียาหลักแห่งชาติที่ใช้รักษาอาการข้างต้น (เริมที่อวัยวะเพศ) ได้? A. ยาครีมบัวบก</t>
        </is>
      </c>
      <c r="C25" s="35" t="n"/>
      <c r="D25" s="34" t="inlineStr"/>
      <c r="E25" s="34" t="inlineStr">
        <is>
          <t>ยาทิงเจอร์ทองพันชั่ง</t>
        </is>
      </c>
      <c r="F25" s="34" t="inlineStr">
        <is>
          <t>ยาครีมพญายอ</t>
        </is>
      </c>
      <c r="G25" s="34" t="inlineStr">
        <is>
          <t>ยาน้ำเปลือกมังคุด</t>
        </is>
      </c>
      <c r="H25" s="34" t="inlineStr">
        <is>
          <t>ยาทิงเจอร์...</t>
        </is>
      </c>
      <c r="I25" s="35" t="n">
        <v>3</v>
      </c>
      <c r="J25" s="34" t="inlineStr">
        <is>
          <t>✅ คำตอบที่ถูกต้อง: ข้อ ฃ. ยาครีมพญายอ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ฃ.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5" s="35" t="n"/>
      <c r="L25" s="34" t="inlineStr">
        <is>
          <t>Herbal Products &amp; Standardization</t>
        </is>
      </c>
      <c r="M25" s="35" t="inlineStr">
        <is>
          <t>Product</t>
        </is>
      </c>
      <c r="N25" s="34" t="inlineStr">
        <is>
          <t>ข้อสอบจริง Product ปี 2564 ข้อ 191</t>
        </is>
      </c>
      <c r="O25" s="35" t="inlineStr">
        <is>
          <t>ข้อสอบจริง</t>
        </is>
      </c>
      <c r="P25" s="35" t="inlineStr">
        <is>
          <t>ปี 2564</t>
        </is>
      </c>
    </row>
    <row r="26" ht="409.6" customHeight="1" s="49">
      <c r="A26" s="35" t="n">
        <v>24</v>
      </c>
      <c r="B26" s="34" t="inlineStr">
        <is>
          <t>ข้อใดถูกต้องเกี่ยวกับการควบคุมคุณภาพผงยาสมุนไพร โดยใช้กล้องจุลทรรศน์ (พญายอ รักษาเริม) ต้นฉบับ: Day 1 ข้อ 70</t>
        </is>
      </c>
      <c r="C26" s="35" t="n"/>
      <c r="D26" s="34" t="inlineStr">
        <is>
          <t>ควรพบ cork cells, sclereids</t>
        </is>
      </c>
      <c r="E26" s="34" t="inlineStr">
        <is>
          <t>ควรพบ cork cells, stomata</t>
        </is>
      </c>
      <c r="F26" s="34" t="inlineStr">
        <is>
          <t>ไม่ควรพบ sclereids, stomata</t>
        </is>
      </c>
      <c r="G26" s="34" t="inlineStr">
        <is>
          <t>ควรพบ stomata, palisade</t>
        </is>
      </c>
      <c r="H26" s="34" t="inlineStr">
        <is>
          <t>ควรพบ stomata ไม่ควรพบ palisade</t>
        </is>
      </c>
      <c r="I26" s="35" t="n">
        <v>1</v>
      </c>
      <c r="J26" s="34" t="inlineStr">
        <is>
          <t>✅ คำตอบที่ถูกต้อง: ข้อ ก. ควรพบ cork cells, sclereids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6" s="35" t="n"/>
      <c r="L26" s="34" t="inlineStr">
        <is>
          <t>Herbal Products &amp; Standardization</t>
        </is>
      </c>
      <c r="M26" s="35" t="inlineStr">
        <is>
          <t>Product</t>
        </is>
      </c>
      <c r="N26" s="34" t="inlineStr">
        <is>
          <t>ข้อสอบจริง Product ปี 2563 ข้อ 66</t>
        </is>
      </c>
      <c r="O26" s="35" t="inlineStr">
        <is>
          <t>ข้อสอบจริง</t>
        </is>
      </c>
      <c r="P26" s="35" t="inlineStr">
        <is>
          <t>ปี 2563</t>
        </is>
      </c>
    </row>
    <row r="27" ht="409.6" customHeight="1" s="49">
      <c r="A27" s="35" t="n">
        <v>25</v>
      </c>
      <c r="B27" s="34"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35" t="n"/>
      <c r="D27" s="34" t="inlineStr">
        <is>
          <t>ผ่านเกณฑ์มาตรฐาน เนื่องจากมีค่าไม่เกิน 5×10⁷</t>
        </is>
      </c>
      <c r="E27" s="34" t="inlineStr">
        <is>
          <t>ผ่านเกณฑ์มาตรฐาน เนื่องจากมีค่าไม่เกิน 5×10⁴</t>
        </is>
      </c>
      <c r="F27" s="34" t="inlineStr">
        <is>
          <t>ไม่ผ่านเกณฑ์มาตรฐาน เนื่องจากมีค่าเกิน 5×10³</t>
        </is>
      </c>
      <c r="G27" s="34" t="inlineStr">
        <is>
          <t>ไม่ผ่านเกณฑ์มาตรฐาน เนื่องจากต้องตรวจไม่พบใน 10 g</t>
        </is>
      </c>
      <c r="H27" s="34" t="inlineStr">
        <is>
          <t>ไม่สามารถประเมินได้ เนื่องจากไม่มีเกณฑ์ระบุไว้</t>
        </is>
      </c>
      <c r="I27" s="35" t="n">
        <v>1</v>
      </c>
      <c r="J27" s="34" t="inlineStr">
        <is>
          <t>✅ คำตอบที่ถูกต้อง: ข้อ ก. ผ่านเกณฑ์มาตรฐาน เนื่องจากมีค่าไม่เกิน 5×10⁷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7" s="35" t="n"/>
      <c r="L27" s="34" t="inlineStr">
        <is>
          <t>Herbal Products &amp; Standardization</t>
        </is>
      </c>
      <c r="M27" s="35" t="inlineStr">
        <is>
          <t>Product</t>
        </is>
      </c>
      <c r="N27" s="34" t="inlineStr">
        <is>
          <t>ข้อสอบจริง Product ปี 2563 ข้อ 67</t>
        </is>
      </c>
      <c r="O27" s="35" t="inlineStr">
        <is>
          <t>ข้อสอบจริง</t>
        </is>
      </c>
      <c r="P27" s="35" t="inlineStr">
        <is>
          <t>ปี 2563</t>
        </is>
      </c>
    </row>
    <row r="28" ht="409.6" customHeight="1" s="49">
      <c r="A28" s="35" t="n">
        <v>26</v>
      </c>
      <c r="B28" s="34" t="inlineStr">
        <is>
          <t>ผู้ป่วยหญิงมีอาการแสบร้อนกลางอก เรอเปรี้ยว แน่นจุกเสียดท้อง และมีประวัติเป็นโรคแผลในกระเพาะอาหาร สมุนไพรในข้อใดที่ช่วยลดอาการท้องอืดและปลอดภัยในผู้ป่วยโรคแผลในกระเพาะอาหาร</t>
        </is>
      </c>
      <c r="C28" s="35" t="n"/>
      <c r="D28" s="34" t="inlineStr">
        <is>
          <t>ขมิ้นชัน</t>
        </is>
      </c>
      <c r="E28" s="34" t="inlineStr">
        <is>
          <t>เถาวัลย์เปรียง</t>
        </is>
      </c>
      <c r="F28" s="34" t="inlineStr">
        <is>
          <t>หญ้าหนวดแมว</t>
        </is>
      </c>
      <c r="G28" s="34" t="inlineStr">
        <is>
          <t>ไพล</t>
        </is>
      </c>
      <c r="H28" s="34" t="inlineStr">
        <is>
          <t>ตะไคร้</t>
        </is>
      </c>
      <c r="I28" s="35" t="n">
        <v>1</v>
      </c>
      <c r="J28" s="34" t="inlineStr">
        <is>
          <t>✅ คำตอบที่ถูกต้อง: ข้อ ก. ขมิ้นชัน
💡 Background:
ขมิ้นชัน (Curcuma longa) มีสารสำคัญคือ Curcuminoids และ Volatile oils
🎯 ทำไมข้อนี้ถึงถูก:
สาร Curcuminoids ในขมิ้นชันมีฤทธิ์ต้านการอักเสบ กระตุ้นการสร้างเมือกเคลือบกระเพาะอาหาร (Gastric mucus secretion) เร่งการสมานแผลในกระเพาะอาหาร และน้ำมันหอมระเหยช่วยขับลม จึงเป็นสมุนไพรที่ทั้งช่วยลดอาการท้องอืดและรักษาแผลในกระเพาะอาหารได้พร้อมกัน
🔍 ข้ออื่นผิดเพราะอะไร:
• ข้อ ข. เถาวัลย์เปรียง: ระวังในแผลกระเพาะอาหาร (ระคายเคืองกระเพาะ)
• ข้อ ค. หญ้าหนวดแมว: ขับปัสสาวะ
• ข้อ ง. ไพล: ใช้ภายนอกลดปวดบวม
• ข้อ จ. ตะไคร้: ขับลมแต่ไม่ได้สมานแผลกระเพาะอาหารเด่นชัด
📖 Guideline อ้างอิง:
บัญชียาหลักแห่งชาติด้านสมุนไพร พ.ศ. 2566 &amp; Thai Herbal Pharmacopoeia (THP)
📌 จุดจำก่อนสอบ:
• ขมิ้นชัน: ขับลม + สมานแผลในกระเพาะอาหาร (Antiulcer)</t>
        </is>
      </c>
      <c r="K28" s="35" t="n"/>
      <c r="L28" s="34" t="inlineStr">
        <is>
          <t>Herbal Products &amp; Standardization</t>
        </is>
      </c>
      <c r="M28" s="35" t="inlineStr">
        <is>
          <t>Product</t>
        </is>
      </c>
      <c r="N28" s="34" t="inlineStr">
        <is>
          <t>ข้อสอบจริง Product ปี 2562 ข้อ 2</t>
        </is>
      </c>
      <c r="O28" s="35" t="inlineStr">
        <is>
          <t>ข้อสอบจริง</t>
        </is>
      </c>
      <c r="P28" s="35" t="inlineStr">
        <is>
          <t>ปี 2562</t>
        </is>
      </c>
    </row>
    <row r="29" ht="409.6" customHeight="1" s="49">
      <c r="A29" s="35" t="n">
        <v>27</v>
      </c>
      <c r="B29" s="34" t="inlineStr">
        <is>
          <t>การควบคุมคุณภาพทางกายภาพที่สำคัญของผลิตภัณฑ์ยาเตรียมสมุนไพรชนิดแคปซูลแข็ง (Hard gelatin capsules) ตามเภสัชตำรับสากล ต้องทำการทดสอบในหัวข้อใด</t>
        </is>
      </c>
      <c r="C29" s="35" t="n"/>
      <c r="D29" s="34" t="inlineStr">
        <is>
          <t>Disintegration test (การแตกกระจายตัว)</t>
        </is>
      </c>
      <c r="E29" s="34" t="inlineStr">
        <is>
          <t>Dissolution test</t>
        </is>
      </c>
      <c r="F29" s="34" t="inlineStr">
        <is>
          <t>Content uniformity</t>
        </is>
      </c>
      <c r="G29" s="34" t="inlineStr">
        <is>
          <t>Assay of active ingredients</t>
        </is>
      </c>
      <c r="H29" s="34" t="inlineStr">
        <is>
          <t>Microbial limit test</t>
        </is>
      </c>
      <c r="I29" s="35" t="n">
        <v>1</v>
      </c>
      <c r="J29" s="34" t="inlineStr">
        <is>
          <t>✅ คำตอบที่ถูกต้อง: ข้อ ก. Disintegration test (การแตกกระจายตัว)
💡 Background:
ยาเตรียมสมุนไพรแผนโบราณชนิดแคปซูลและยาเม็ด มีข้อกำหนดการควบคุมคุณภาพพื้นฐานตามเภสัชตำรับ
🎯 ทำไมข้อนี้ถึงถูก:
การทดสอบเวลาการแตกกระจายตัว (Disintegration test) เป็นการทดสอบทางกายภาพพื้นฐานที่จำเป็นอย่างยิ่งสำหรับแคปซูลยาแผนโบราณและสมุนไพร เพื่อให้มั่นใจว่าเปลือกแคปซูลสามารถแตกตัวและปลดปล่อยตัวยาออกมาในทางเดินอาหารได้ภายในเวลาที่กำหนด (ปกติไม่เกิน 30 นาทีในน้ำ)
🔍 ข้ออื่นผิดเพราะอะไร:
• ข้อ ข. Dissolution: ยาสมุนไพรส่วนใหญ่ไม่มีข้อกำหนด Dissolution เนื่องจากสารสกัดมีสารออกฤทธิ์ซับซ้อน ยกเว้นยาเตรียมสารสกัดบริสุทธิ์บางชนิด
• ข้อ ค., ง., จ.: เป็นการวิเคราะห์ทางเคมีและชีวภาพ ไม่ใช่การทดสอบทางกายภาพเบื้องต้นของแคปซูล
📖 Guideline อ้างอิง:
Thai Herbal Pharmacopoeia (THP) General Chapters: Disintegration Test &amp; USP &lt;701&gt;
📌 จุดจำก่อนสอบ:
• แคปซูลสมุนไพร / ยาเม็ดสมุนไพร: ต้องผ่าน Disintegration test ไม่เกิน 30 นาที</t>
        </is>
      </c>
      <c r="K29" s="35" t="n"/>
      <c r="L29" s="34" t="inlineStr">
        <is>
          <t>Herbal Products &amp; Standardization</t>
        </is>
      </c>
      <c r="M29" s="35" t="inlineStr">
        <is>
          <t>Product</t>
        </is>
      </c>
      <c r="N29" s="34" t="inlineStr">
        <is>
          <t>ข้อสอบจริง Product ปี 2562 ข้อ 2</t>
        </is>
      </c>
      <c r="O29" s="35" t="inlineStr">
        <is>
          <t>ข้อสอบจริง</t>
        </is>
      </c>
      <c r="P29" s="35" t="inlineStr">
        <is>
          <t>ปี 2562</t>
        </is>
      </c>
    </row>
    <row r="30" ht="409.6" customHeight="1" s="49">
      <c r="A30" s="35" t="n">
        <v>28</v>
      </c>
      <c r="B30" s="34" t="inlineStr">
        <is>
          <t>ในการเตรียมตำรับสารละลายไอโอดีนเข้มข้น (Lugol's Solution) ซึ่งไอโอดีนละลายน้ำได้น้อยมาก วิธีการที่ถูกต้องในการละลายไอโอดีนคือข้อใด</t>
        </is>
      </c>
      <c r="C30" s="35" t="n"/>
      <c r="D30" s="34" t="inlineStr">
        <is>
          <t>ละลาย Iodine ในสารละลาย Potassium Iodide ที่มีน้ำปริมาณน้อยก่อน</t>
        </is>
      </c>
      <c r="E30" s="34" t="inlineStr">
        <is>
          <t>ละลาย Iodine ที่บดละเอียดในน้ำที่อุณหภูมิห้องโดยตรง</t>
        </is>
      </c>
      <c r="F30" s="34" t="inlineStr">
        <is>
          <t>ละลาย Iodine ในน้ำเดือดจนละลายหมด</t>
        </is>
      </c>
      <c r="G30" s="34" t="inlineStr">
        <is>
          <t>ละลาย Iodine โดยใช้ Ethanol เข้มข้น 95% เป็นตัวทำละลายร่วม</t>
        </is>
      </c>
      <c r="H30" s="34" t="inlineStr">
        <is>
          <t>ละลาย Iodine โดยใช้ Tween 80 ปริมาณมากเพื่อสร้างไมเซลล์</t>
        </is>
      </c>
      <c r="I30" s="35" t="n">
        <v>1</v>
      </c>
      <c r="J30" s="34" t="inlineStr">
        <is>
          <t>✅ คำตอบที่ถูกต้อง: ข้อ ก. ละลาย Iodine ในสารละลาย Potassium Iodide ที่มีน้ำปริมาณน้อยก่อน
💡 Background:
Iodine ละลายในน้ำได้ยากมาก (ประมาณ 1 ส่วนใน 3,000 ส่วนของน้ำ) แต่สามารถละลายได้ดีเยี่ยมในสารละลายไอโอไดด์
🎯 ทำไมข้อนี้ถึงถูก:
หลักการเตรียมตำรับ Lugol's Solution คือการละลาย Potassium Iodide (KI) ในน้ำปริมาณเล็กน้อยให้หมดก่อน แล้วจึงเติม Iodine ลงไป ไอโอไดด์ไอออน (I-) จะเข้าทำปฏิกิริยากับโมเลกุลไอโอดีน (I2) เกิดเป็นสารประกอบเชิงซ้อนโพลีไอโอไดด์ (Polyiodide complex: I3- และ I5-) ซึ่งละลายน้ำได้ดีมาก จากนั้นจึงปรับปริมาตรด้วยน้ำที่เหลือให้ครบ
🔍 ข้ออื่นผิดเพราะอะไร:
• ข้อ ข. ละลายในน้ำอุณหภูมิห้อง: ละลายแทบไม่ได้เลย
• ข้อ ค. ละลายในน้ำเดือด: ไอโอดีนจะระเหิด (Sublime) กลายเป็นไอสีม่วงและสูญเสียตัวยา
• ข้อ ง. ใช้ Ethanol: นั่นคือการเตรียม Tincture of Iodine ไม่ใช่ Lugol's solution (Aqueous Iodine Solution)
• ข้อ จ. ใช้ Tween 80: ไม่ใช่วิธีมาตรฐานตามเภสัชตำรับ
📖 Guideline อ้างอิง:
Thai Pharmacopoeia (TP) Monograph: Strong Iodine Solution (Lugol's Solution) &amp; USP-NF
📌 จุดจำก่อนสอบ:
• Lugol's Solution (Aqueous Iodine Solution): ละลาย I2 ในสารละลาย KI (เกิด Complex I3-) ไม่มีแอลกอฮอล์
• Tincture of Iodine: มี Alcohol เป็นตัวทำละลาย</t>
        </is>
      </c>
      <c r="K30" s="35" t="n"/>
      <c r="L30" s="34" t="inlineStr">
        <is>
          <t>Herbal Products &amp; Standardization</t>
        </is>
      </c>
      <c r="M30" s="35" t="inlineStr">
        <is>
          <t>Product</t>
        </is>
      </c>
      <c r="N30" s="34" t="inlineStr">
        <is>
          <t>ข้อสอบจริง Product ปี 2562 ข้อ 3</t>
        </is>
      </c>
      <c r="O30" s="35" t="inlineStr">
        <is>
          <t>ข้อสอบจริง</t>
        </is>
      </c>
      <c r="P30" s="35" t="inlineStr">
        <is>
          <t>ปี 2562</t>
        </is>
      </c>
    </row>
    <row r="31" ht="409.6" customHeight="1" s="49">
      <c r="A31" s="35" t="n">
        <v>29</v>
      </c>
      <c r="B31" s="34" t="inlineStr">
        <is>
          <t>การหาปริมาณสารสำคัญ (Assay) ของสารสกัดสมุนไพรมาตรฐาน เช่น Curcuminoids ในขมิ้นชัน หรือ Andrographolide ในฟ้าทะลายโจร ตามเภสัชตำรับสมุนไพรไทย (THP) นิยมใช้เทคนิคการวิเคราะห์ใด</t>
        </is>
      </c>
      <c r="C31" s="35" t="n"/>
      <c r="D31" s="34" t="inlineStr">
        <is>
          <t>High-Performance Liquid Chromatography (HPLC)</t>
        </is>
      </c>
      <c r="E31" s="34" t="inlineStr">
        <is>
          <t>Ultraviolet-Visible Spectrophotometry (UV-Vis)</t>
        </is>
      </c>
      <c r="F31" s="34" t="inlineStr">
        <is>
          <t>Polarimetry</t>
        </is>
      </c>
      <c r="G31" s="34" t="inlineStr">
        <is>
          <t>Infrared Spectroscopy (FT-IR)</t>
        </is>
      </c>
      <c r="H31" s="34" t="inlineStr">
        <is>
          <t>Nuclear Magnetic Resonance (NMR)</t>
        </is>
      </c>
      <c r="I31" s="35" t="n">
        <v>1</v>
      </c>
      <c r="J31" s="34" t="inlineStr">
        <is>
          <t>✅ คำตอบที่ถูกต้อง: ข้อ ก. High-Performance Liquid Chromatography (HPLC)
💡 Background:
การควบคุมมาตรฐานสารสกัดสมุนไพร (Standardization of herbal extracts) ต้องใช้วิธีวิเคราะห์ที่มีความจำเพาะและความแม่นยำสูง
🎯 ทำไมข้อนี้ถึงถูก:
HPLC เป็นวิธีมาตรฐานหลักตามเภสัชตำรับสมุนไพรไทย (THP) ในการหาปริมาณสารสำคัญ (Assay) เนื่องจากสามารถแยกสารออกฤทธิ์ทางชีวภาพที่มีโครงสร้างใกล้เคียงกันออกจากสารปนเปื้อนในพืชได้อย่างมีประสิทธิภาพและสามารถหาปริมาณได้อย่างแม่นยำ
🔍 ข้ออื่นผิดเพราะอะไร:
• ข้อ ข. UV-Vis: สารอื่นในสารสกัดมักดูดกลืนแสงซ้ำซ้อน ไม่มีความจำเพาะพอ
• ข้อ ค. Polarimetry: วัดค่า Optical rotation ไม่ใช่วิธีหาปริมาณสารผสม
• ข้อ ง. FT-IR: ใช้ตรวจเอกลักษณ์ (Identification)
• ข้อ จ. NMR: ใช้ระบุโครงสร้างทางเคมี ไม่ใช่วิธีตรวจวิเคราะห์ทั่วไปในโรงงาน
📖 Guideline อ้างอิง:
Thai Herbal Pharmacopoeia (THP) General Chapters: High-Performance Liquid Chromatography &amp; USP &lt;621&gt;
📌 จุดจำก่อนสอบ:
• Assay สารสำคัญในสมุนไพร: HPLC เป็นเทคนิคมาตรฐานระดับสากล</t>
        </is>
      </c>
      <c r="K31" s="35" t="n"/>
      <c r="L31" s="34" t="inlineStr">
        <is>
          <t>Herbal Products &amp; Standardization</t>
        </is>
      </c>
      <c r="M31" s="35" t="inlineStr">
        <is>
          <t>Product</t>
        </is>
      </c>
      <c r="N31" s="34" t="inlineStr">
        <is>
          <t>ข้อสอบจริง Product ปี 2562 ข้อ 3</t>
        </is>
      </c>
      <c r="O31" s="35" t="inlineStr">
        <is>
          <t>ข้อสอบจริง</t>
        </is>
      </c>
      <c r="P31" s="35" t="inlineStr">
        <is>
          <t>ปี 2562</t>
        </is>
      </c>
    </row>
    <row r="32" ht="409.6" customHeight="1" s="49">
      <c r="A32" s="35" t="n">
        <v>30</v>
      </c>
      <c r="B32" s="34" t="inlineStr">
        <is>
          <t>สารช่วยในตำรับยาพ่นชนิดกำหนดขนาดสูด (Metered-Dose Inhalers: MDI) ข้อใดที่ทำหน้าที่เป็นสารขับดัน (Propellant) สร้างแรงดันไอเพื่อขับสารละลายยาออกจากกระป๋องบรรจุ</t>
        </is>
      </c>
      <c r="C32" s="35" t="n"/>
      <c r="D32" s="34" t="inlineStr">
        <is>
          <t>Propellant (สารขับดัน เช่น HFA-134a)</t>
        </is>
      </c>
      <c r="E32" s="34" t="inlineStr">
        <is>
          <t>Glidant (สารช่วยการไหล)</t>
        </is>
      </c>
      <c r="F32" s="34" t="inlineStr">
        <is>
          <t>Cosolvent (ตัวทำละลายร่วม)</t>
        </is>
      </c>
      <c r="G32" s="34" t="inlineStr">
        <is>
          <t>Antioxidant (สารต้านออกซิเดชัน)</t>
        </is>
      </c>
      <c r="H32" s="34" t="inlineStr">
        <is>
          <t>Wetting agent (สารช่วยให้เปียก)</t>
        </is>
      </c>
      <c r="I32" s="35" t="n">
        <v>1</v>
      </c>
      <c r="J32" s="34" t="inlineStr">
        <is>
          <t>✅ คำตอบที่ถูกต้อง: ข้อ ก. Propellant (สารขับดัน เช่น HFA-134a)
💡 Background:
ยาเตรียมรูปแบบ Aerosols ต้องอาศัยสารขับดันในการผลักดันตัวยาออกจากภาชนะบรรจุ
🎯 ทำไมข้อนี้ถึงถูก:
Propellant (เช่น Hydrofluoroalkanes: HFA-134a, HFA-227) มีความดันไอสูงที่อุณหภูมิห้อง เมื่อกดพ่นยา สารขับดันจะกลายเป็นไออย่างรวดเร็วและพ่นตัวยาออกมาเป็นละอองฝอยขนาดเล็กเข้าสู่ทางเดินหายใจ
🔍 ข้ออื่นผิดเพราะอะไร:
• ข้อ ข. Glidant: สารช่วยการไหลในยาเม็ดและแคปซูล เช่น Colloidal silicon dioxide
• ข้อ ค. Cosolvent: ช่วยเพิ่มการละลายของตัวยา เช่น Ethanol
• ข้อ ง. Antioxidant: ป้องกันการสลายตัวจากออกซิเจน
• ข้อ จ. Wetting agent: ช่วยลดแรงตึงผิวในสารแขวนตะกอน
📖 Guideline อ้างอิง:
USP-NF General Chapter &lt;601&gt; &amp; Ansel's Pharmaceutical Dosage Forms and Drug Delivery Systems
📌 จุดจำก่อนสอบ:
• MDI Propellant ปัจจุบันใช้สารกลุ่ม HFA (Hydrofluoroalkanes) แทนสาร CFCs ซึ่งทำลายชั้นโอโซน</t>
        </is>
      </c>
      <c r="K32" s="35" t="n"/>
      <c r="L32" s="34" t="inlineStr">
        <is>
          <t>Herbal Products &amp; Standardization</t>
        </is>
      </c>
      <c r="M32" s="35" t="inlineStr">
        <is>
          <t>Product</t>
        </is>
      </c>
      <c r="N32" s="34" t="inlineStr">
        <is>
          <t>ข้อสอบจริง Product ปี 2562 ข้อ 3</t>
        </is>
      </c>
      <c r="O32" s="35" t="inlineStr">
        <is>
          <t>ข้อสอบจริง</t>
        </is>
      </c>
      <c r="P32" s="35" t="inlineStr">
        <is>
          <t>ปี 2562</t>
        </is>
      </c>
    </row>
    <row r="33" ht="409.6" customHeight="1" s="49">
      <c r="A33" s="35" t="n">
        <v>31</v>
      </c>
      <c r="B33" s="34" t="inlineStr">
        <is>
          <t>หากต้องการตรวจสอบคุณภาพผงสมุนไพรของใบพญายอ (Clinacanthi Nutantis Folium) ด้วยวิธีการส่องกล้องจุลทรรศน์ ควรพบโครงสร้างเนื้อเยื่อส่วนใดจึงจะระบุได้ว่าเป็นส่วนใบของพืช</t>
        </is>
      </c>
      <c r="C33" s="35" t="n"/>
      <c r="D33" s="34" t="inlineStr">
        <is>
          <t>พบเซลล์พาลิเซด (Palisade mesophyll) และปากใบ (Stomata)</t>
        </is>
      </c>
      <c r="E33" s="34" t="inlineStr">
        <is>
          <t>พบเนื้อเยื่อคอร์เทกซ์ (Cortex) และท่อลำเลียงไซเลม (Xylem) โดยไม่มีปากใบ</t>
        </is>
      </c>
      <c r="F33" s="34" t="inlineStr">
        <is>
          <t>พบเนื้อเยื่อคอร์ก (Cork) หนาแน่นและเซลล์สโตน (Stone cells)</t>
        </is>
      </c>
      <c r="G33" s="34" t="inlineStr">
        <is>
          <t>พบเซลล์สเคอรีด (Sclereids) และผลึกแคลเซียมออกซาเลตเฉพาะในเซลล์สะสม</t>
        </is>
      </c>
      <c r="H33" s="34" t="inlineStr">
        <is>
          <t>พบเซลล์คอร์เทกซ์และแคมเบียม (Cambium)</t>
        </is>
      </c>
      <c r="I33" s="35" t="n">
        <v>1</v>
      </c>
      <c r="J33" s="34" t="inlineStr">
        <is>
          <t>✅ คำตอบที่ถูกต้อง: ข้อ ก. พบเซลล์พาลิเซด (Palisade mesophyll) และปากใบ (Stomata)
💡 Background:
ใบพญายอ (Clinacanthus nutans) เป็นส่วนที่นำมาสกัดทำยาครีมและโลชั่นรักษาเริมและงูสวัด
🎯 ทำไมข้อนี้ถึงถูก:
การตรวจเอกลักษณ์ทางกายวิภาคของส่วนใบพืชภายใต้กล้องจุลทรรศน์ตามเภสัชตำรับสมุนไพรไทย ต้องพบปากใบ (Stomata) บนผิวใบ และเนื้อเยื่อพาลิเซด (Palisade mesophyll) ซึ่งเป็นเนื้อเยื่อสังเคราะห์แสงที่มีคลอโรพลาสต์หนาแน่น
🔍 ข้ออื่นผิดเพราะอะไร:
• ข้อ ข., ข้อ จ. Cortex, Xylem, Cambium: เป็นลักษณะของรากหรือลำต้น
• ข้อ ค. Cork: เป็นลักษณะเฉพาะของส่วนเปลือกต้น (Bark)
• ข้อ ง. Sclereids หนาแน่น: เป็นลักษณะของเปลือกผลหรือเมล็ด
📖 Guideline อ้างอิง:
Thai Herbal Pharmacopoeia (THP) Monograph: Clinacanthus Nutans Leaf
📌 จุดจำก่อนสอบ:
• เอกลักษณ์ส่วนใบ: Palisade mesophyll, Stomata, Trichomes (ขนพืช)</t>
        </is>
      </c>
      <c r="K33" s="35" t="n"/>
      <c r="L33" s="34" t="inlineStr">
        <is>
          <t>Herbal Products &amp; Standardization</t>
        </is>
      </c>
      <c r="M33" s="35" t="inlineStr">
        <is>
          <t>Product</t>
        </is>
      </c>
      <c r="N33" s="34" t="inlineStr">
        <is>
          <t>ข้อสอบจริง Product ปี 2561 ข้อ 7</t>
        </is>
      </c>
      <c r="O33" s="35" t="inlineStr">
        <is>
          <t>ข้อสอบจริง</t>
        </is>
      </c>
      <c r="P33" s="35" t="inlineStr">
        <is>
          <t>ปี 2561</t>
        </is>
      </c>
    </row>
    <row r="34" ht="409.6" customHeight="1" s="49">
      <c r="A34" s="35" t="n">
        <v>32</v>
      </c>
      <c r="B34" s="34" t="inlineStr">
        <is>
          <t>แคปซูลฟ้าทะลายโจรตามเกณฑ์มาตรฐานเภสัชตำรับสมุนไพรไทย (Thai Herbal Pharmacopoeia) ต้องผ่านการทดสอบทางกายภาพในข้อใด</t>
        </is>
      </c>
      <c r="C34" s="35" t="n"/>
      <c r="D34" s="34" t="inlineStr">
        <is>
          <t>การทดสอบเวลาการแตกกระจายตัว (Disintegration time ไม่เกิน 30 นาที)</t>
        </is>
      </c>
      <c r="E34" s="34" t="inlineStr">
        <is>
          <t>การทดสอบการละลาย (Dissolution test)</t>
        </is>
      </c>
      <c r="F34" s="34" t="inlineStr">
        <is>
          <t>การทดสอบสารก่อไข้ (Limit of pyrogen)</t>
        </is>
      </c>
      <c r="G34" s="34" t="inlineStr">
        <is>
          <t>การทดสอบความหนืด (Viscosity test)</t>
        </is>
      </c>
      <c r="H34" s="34" t="inlineStr">
        <is>
          <t>การทดสอบความเปราะแตก (Friability test)</t>
        </is>
      </c>
      <c r="I34" s="35" t="n">
        <v>1</v>
      </c>
      <c r="J34" s="34" t="inlineStr">
        <is>
          <t>✅ คำตอบที่ถูกต้อง: ข้อ ก. การทดสอบเวลาการแตกกระจายตัว (Disintegration time ไม่เกิน 30 นาที)
💡 Background:
แคปซูลแข็งฟ้าทะลายโจร (Andrographis Paniculata Capsules) มีเกณฑ์ควบคุมคุณภาพตาม THP
🎯 ทำไมข้อนี้ถึงถูก:
เภสัชตำรับสมุนไพรไทยกำหนดให้แคปซูลฟ้าทะลายโจรต้องผ่านการทดสอบ Disintegration time โดยแคปซูลทั้งหมดต้องแตกกระจายตัวหมดในน้ำภายในเวลาไม่เกิน 30 นาทีที่อุณหภูมิ 37 องศาเซลเซียส
🔍 ข้ออื่นผิดเพราะอะไร:
• ข้อ ข. Dissolution: ยาแคปซูลผงสมุนไพรทั่วไปไม่ได้กำหนด Dissolution test
• ข้อ ค. Limit of pyrogen: ใช้กับยาฉีด (Parenterals) เท่านั้น
• ข้อ ง. Viscosity: ใช้กับยาน้ำหรือยาเจล
• ข้อ จ. Friability: ใช้กับยาเม็ดเปลือย (Uncoated tablets)
📖 Guideline อ้างอิง:
Thai Herbal Pharmacopoeia (THP) Monograph: Andrographis Paniculata Capsules &amp; USP &lt;701&gt;
📌 จุดจำก่อนสอบ:
• แคปซูลสมุนไพร: Disintegration test &lt;= 30 นาที</t>
        </is>
      </c>
      <c r="K34" s="35" t="n"/>
      <c r="L34" s="34" t="inlineStr">
        <is>
          <t>Herbal Products &amp; Standardization</t>
        </is>
      </c>
      <c r="M34" s="35" t="inlineStr">
        <is>
          <t>Product</t>
        </is>
      </c>
      <c r="N34" s="34" t="inlineStr">
        <is>
          <t>ข้อสอบจริง Product ปี 2559 ข้อ 20</t>
        </is>
      </c>
      <c r="O34" s="35" t="inlineStr">
        <is>
          <t>ข้อสอบจริง</t>
        </is>
      </c>
      <c r="P34" s="35" t="inlineStr">
        <is>
          <t>ปี 2559</t>
        </is>
      </c>
    </row>
    <row r="35" ht="409.6" customHeight="1" s="49">
      <c r="A35" s="35" t="n">
        <v>33</v>
      </c>
      <c r="B35" s="34" t="inlineStr">
        <is>
          <t>ข้อแนะนำในการเก็บรักษาและการใช้งานยาฉีดอินซูลิน (Insulin injection) สำหรับผู้ป่วยข้อใดถูกต้องตามมาตรฐานสากล</t>
        </is>
      </c>
      <c r="C35" s="35" t="n"/>
      <c r="D35" s="34" t="inlineStr">
        <is>
          <t>ยาฉีดอินซูลินขวดหรือปากกาที่เปิดใช้งานแล้ว สามารถเก็บรักษาไว้ในอุณหภูมิห้อง (ไม่เกิน 25-30 °C) ได้นาน 28 วัน</t>
        </is>
      </c>
      <c r="E35" s="34" t="inlineStr">
        <is>
          <t>ให้เช็ดทำความสะอาดปลายเข็มโลหะด้วยสำลีชุบแอลกอฮอล์ก่อนฉีดทุกครั้ง</t>
        </is>
      </c>
      <c r="F35" s="34" t="inlineStr">
        <is>
          <t>ควรฉีดซ้ำที่ตำแหน่งเดิมเสมอเพื่อควบคุมระดับการดูดซึมยาให้คงที่</t>
        </is>
      </c>
      <c r="G35" s="34" t="inlineStr">
        <is>
          <t>ควรนำยาฉีดอินซูลินไปเก็บไว้ในช่องแช่แข็งเพื่อความคงตัวสูงสุดของโปรตีน</t>
        </is>
      </c>
      <c r="H35" s="34" t="inlineStr">
        <is>
          <t>สำหรับอินซูลินที่เป็นชนิดสารแขวนตะกอน (Suspension) ต้องเขย่าขวดยาแรงๆ ก่อนใช้เพื่อให้ยากระจายตัว</t>
        </is>
      </c>
      <c r="I35" s="35" t="n">
        <v>1</v>
      </c>
      <c r="J35" s="34" t="inlineStr">
        <is>
          <t>✅ คำตอบที่ถูกต้อง: ข้อ ก. ยาฉีดอินซูลินขวดหรือปากกาที่เปิดใช้งานแล้ว สามารถเก็บรักษาไว้ในอุณหภูมิห้อง (ไม่เกิน 25-30 °C) ได้นาน 28 วัน
💡 Background:
อินซูลินเป็นยาโปรตีนที่มีความไวต่ออุณหภูมิและการเก็บรักษา
🎯 ทำไมข้อนี้ถึงถูก:
อินซูลินขวดหรือปากกาที่เปิดใช้งานแล้ว สามารถเก็บไว้ที่อุณหภูมิห้อง (15-25 °C หรือไม่เกิน 30 °C) หลีกเลี่ยงแสงแดดและความร้อนได้นาน 28 วัน ซึ่งการฉีดอินซูลินที่อุณหภูมิห้องยังช่วยลดอาการปวดแสบขณะฉีดเมื่อเทียบกับยาที่เพิ่งนำออกจากตู้เย็น
🔍 ข้ออื่นผิดเพราะอะไร:
• ข้อ ข. (เช็ดปลายเข็มด้วยแอลกอฮอล์): ห้ามทำ เพราะแอลกอฮอล์จะทำลายสารเคลือบหล่อลื่น (Silicone coating) บนเข็ม ทำให้เจ็บเวลาแทงเข็ม
• ข้อ ค. (ฉีดซ้ำที่เดิม): ห้ามทำเด็ดขาด เพราะจะทำให้เกิดก้อนไขมันใต้ผิวหนัง (Lipohypertrophy) ทำให้ยาดูดซึมไม่แน่นอน ต้องหมุนเวียนตำแหน่งฉีด (Rotation of injection sites)
• ข้อ ง. (เก็บในช่องฟรีซ): ห้ามแช่แข็งเด็ดขาด เพราะโครงสร้างโปรตีนจะเสียสภาพ (Denature) ทำให้ยาสูญเสียฤทธิ์
• ข้อ จ. (เขย่าแรงๆ): ห้ามเขย่าแรง ให้กลิ้งขวดยาไปมาบนฝ่ามือ (Roll gently 10-20 ครั้ง) เพื่อป้องกันการเกิดฟองและการเสียสภาพของโปรตีน
📖 Guideline อ้างอิง:
American Diabetes Association (ADA) Standards of Care in Diabetes 2024 &amp; แนวทางเวชปฏิบัติสำหรับโรคเบาหวาน สมาคมโรคเบาหวานแห่งประเทศไทย
📌 จุดจำก่อนสอบ:
• อินซูลินเปิดใช้แล้ว: เก็บที่อุณหภูมิห้องได้ 28 วัน
• อินซูลินยังไม่เปิดใช้: เก็บในตู้เย็นช่องธรรมดา (2-8 °C) ห้ามแช่แข็ง!
• หมุนเวียนตำแหน่งฉีดเสมอ ป้องกัน Lipohypertrophy</t>
        </is>
      </c>
      <c r="K35" s="35" t="n"/>
      <c r="L35" s="34" t="inlineStr">
        <is>
          <t>Herbal Products &amp; Standardization</t>
        </is>
      </c>
      <c r="M35" s="35" t="inlineStr">
        <is>
          <t>Product</t>
        </is>
      </c>
      <c r="N35" s="34" t="inlineStr">
        <is>
          <t>ข้อสอบจริง Product ปี 2558 ข้อ 29</t>
        </is>
      </c>
      <c r="O35" s="35" t="inlineStr">
        <is>
          <t>ข้อสอบจริง</t>
        </is>
      </c>
      <c r="P35" s="35" t="inlineStr">
        <is>
          <t>ปี 2558</t>
        </is>
      </c>
    </row>
  </sheetData>
  <mergeCells count="1">
    <mergeCell ref="A1:F1"/>
  </mergeCell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Q3"/>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409.6" customHeight="1" s="49">
      <c r="A3" s="35" t="n">
        <v>1</v>
      </c>
      <c r="B3" s="34" t="inlineStr">
        <is>
          <t>สารกัน เสียในข้อใดมีผลให้เกิด bronchoconstriction มากที่สุด</t>
        </is>
      </c>
      <c r="C3" s="35" t="inlineStr">
        <is>
          <t>[แนบรูป: ข้อสอบ Product ปี 2564 รหัสรูปภาพ image73]</t>
        </is>
      </c>
      <c r="D3" s="34" t="inlineStr">
        <is>
          <t>UV</t>
        </is>
      </c>
      <c r="E3" s="34" t="inlineStr">
        <is>
          <t>Titrate</t>
        </is>
      </c>
      <c r="F3" s="34" t="inlineStr">
        <is>
          <t>Mass spectrometry</t>
        </is>
      </c>
      <c r="G3" s="34" t="inlineStr">
        <is>
          <t>HPLC with UV</t>
        </is>
      </c>
      <c r="H3" s="34" t="inlineStr">
        <is>
          <t>Spectrofluorometry</t>
        </is>
      </c>
      <c r="I3" s="35" t="n">
        <v>1</v>
      </c>
      <c r="J3" s="34"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35" t="n"/>
      <c r="L3" s="34" t="inlineStr">
        <is>
          <t>Food Products &amp; Quality Assurance</t>
        </is>
      </c>
      <c r="M3" s="35" t="inlineStr">
        <is>
          <t>Product</t>
        </is>
      </c>
      <c r="N3" s="34" t="inlineStr">
        <is>
          <t>ข้อสอบจริง Product ปี 2564 ข้อ 19</t>
        </is>
      </c>
      <c r="O3" s="35" t="inlineStr">
        <is>
          <t>ข้อสอบจริง</t>
        </is>
      </c>
      <c r="P3" s="35" t="inlineStr">
        <is>
          <t>ปี 2564</t>
        </is>
      </c>
    </row>
  </sheetData>
  <mergeCells count="1">
    <mergeCell ref="A1:F1"/>
  </mergeCells>
  <pageMargins left="0.75" right="0.75" top="1" bottom="1" header="0.5" footer="0.5"/>
</worksheet>
</file>

<file path=xl/worksheets/sheet33.xml><?xml version="1.0" encoding="utf-8"?>
<worksheet xmlns="http://schemas.openxmlformats.org/spreadsheetml/2006/main">
  <sheetPr>
    <tabColor rgb="FFD85926"/>
    <outlinePr summaryBelow="0" summaryRight="0"/>
    <pageSetUpPr/>
  </sheetPr>
  <dimension ref="A1:Q83"/>
  <sheetViews>
    <sheetView workbookViewId="0">
      <selection activeCell="A1" sqref="A1"/>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64.8" customHeight="1" s="49">
      <c r="A2" s="23" t="inlineStr">
        <is>
          <t>ข้อที่</t>
        </is>
      </c>
      <c r="B2" s="23" t="inlineStr">
        <is>
          <t>คำถาม</t>
        </is>
      </c>
      <c r="C2" s="23" t="inlineStr">
        <is>
          <t>รูปถาม</t>
        </is>
      </c>
      <c r="D2" s="23" t="inlineStr">
        <is>
          <t>ตัวเลือก 1</t>
        </is>
      </c>
      <c r="E2" s="23" t="inlineStr">
        <is>
          <t>ตัวเลือก 2</t>
        </is>
      </c>
      <c r="F2" s="23" t="inlineStr">
        <is>
          <t>ตัวเลือก 3</t>
        </is>
      </c>
      <c r="G2" s="23" t="inlineStr">
        <is>
          <t>ตัวเลือก 4</t>
        </is>
      </c>
      <c r="H2" s="23" t="inlineStr">
        <is>
          <t>ตัวเลือก 5</t>
        </is>
      </c>
      <c r="I2" s="23" t="inlineStr">
        <is>
          <t>เฉลย (ตัวเลข 1-5)</t>
        </is>
      </c>
      <c r="J2" s="23" t="inlineStr">
        <is>
          <t>คำอธิบายเฉลย</t>
        </is>
      </c>
      <c r="K2" s="23" t="inlineStr">
        <is>
          <t>รูปเฉลย</t>
        </is>
      </c>
      <c r="L2" s="23" t="inlineStr">
        <is>
          <t>Filter หมวด/Subtopic</t>
        </is>
      </c>
      <c r="M2" s="23" t="inlineStr">
        <is>
          <t>Product / Clinic</t>
        </is>
      </c>
      <c r="N2" s="23" t="inlineStr">
        <is>
          <t>หมายเหตุ</t>
        </is>
      </c>
      <c r="O2" s="23" t="inlineStr">
        <is>
          <t>ประเภทข้อสอบ</t>
        </is>
      </c>
      <c r="P2" s="23" t="inlineStr">
        <is>
          <t>ปี / เลขชุด</t>
        </is>
      </c>
      <c r="Q2" t="inlineStr">
        <is>
          <t>Case ID (รหัสเคส)</t>
        </is>
      </c>
    </row>
    <row r="3" ht="409.6" customHeight="1" s="49">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Pharma Plus เล่มม่วง (เฉลยข้อ ง)</t>
        </is>
      </c>
      <c r="O3" s="10" t="inlineStr">
        <is>
          <t>Mock</t>
        </is>
      </c>
      <c r="P3" s="10" t="inlineStr">
        <is>
          <t>Pharma Plus เล่มม่วง</t>
        </is>
      </c>
    </row>
    <row r="4" ht="409.6" customHeight="1" s="49">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Pharma Plus เล่มม่วง (เฉลยข้อ ข)</t>
        </is>
      </c>
      <c r="O4" s="10" t="inlineStr">
        <is>
          <t>Mock</t>
        </is>
      </c>
      <c r="P4" s="10" t="inlineStr">
        <is>
          <t>Pharma Plus เล่มม่วง</t>
        </is>
      </c>
    </row>
    <row r="5" ht="409.6" customHeight="1" s="49">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Pharma Plus เล่มม่วง (เฉลยข้อ ข)</t>
        </is>
      </c>
      <c r="O5" s="10" t="inlineStr">
        <is>
          <t>Mock</t>
        </is>
      </c>
      <c r="P5" s="10" t="inlineStr">
        <is>
          <t>Pharma Plus เล่มม่วง</t>
        </is>
      </c>
    </row>
    <row r="6" ht="409.6" customHeight="1" s="49">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Pharma Plus เล่มม่วง (เฉลยข้อ ข)</t>
        </is>
      </c>
      <c r="O6" s="10" t="inlineStr">
        <is>
          <t>Mock</t>
        </is>
      </c>
      <c r="P6" s="10" t="inlineStr">
        <is>
          <t>Pharma Plus เล่มม่วง</t>
        </is>
      </c>
    </row>
    <row r="7" ht="409.6" customHeight="1" s="49">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Pharma Plus เล่มม่วง (เฉลยข้อ ง)</t>
        </is>
      </c>
      <c r="O7" s="10" t="inlineStr">
        <is>
          <t>Mock</t>
        </is>
      </c>
      <c r="P7" s="10" t="inlineStr">
        <is>
          <t>Pharma Plus เล่มม่วง</t>
        </is>
      </c>
    </row>
    <row r="8" ht="409.6" customHeight="1" s="49">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Pharma Plus เล่มม่วง (เฉลยข้อ ก)</t>
        </is>
      </c>
      <c r="O8" s="10" t="inlineStr">
        <is>
          <t>Mock</t>
        </is>
      </c>
      <c r="P8" s="10" t="inlineStr">
        <is>
          <t>Pharma Plus เล่มม่วง</t>
        </is>
      </c>
    </row>
    <row r="9" ht="409.6" customHeight="1" s="49">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Pharma Plus เล่มม่วง (เฉลยข้อ ค)</t>
        </is>
      </c>
      <c r="O9" s="10" t="inlineStr">
        <is>
          <t>Mock</t>
        </is>
      </c>
      <c r="P9" s="10" t="inlineStr">
        <is>
          <t>Pharma Plus เล่มม่วง</t>
        </is>
      </c>
    </row>
    <row r="10" ht="409.6" customHeight="1" s="49">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Pharma Plus เล่มม่วง (เฉลยข้อ ก)</t>
        </is>
      </c>
      <c r="O10" s="10" t="inlineStr">
        <is>
          <t>Mock</t>
        </is>
      </c>
      <c r="P10" s="10" t="inlineStr">
        <is>
          <t>Pharma Plus เล่มม่วง</t>
        </is>
      </c>
    </row>
    <row r="11" ht="409.6" customHeight="1" s="49">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Pharma Plus เล่มม่วง (เฉลยข้อ ข)</t>
        </is>
      </c>
      <c r="O11" s="10" t="inlineStr">
        <is>
          <t>Mock</t>
        </is>
      </c>
      <c r="P11" s="10" t="inlineStr">
        <is>
          <t>Pharma Plus เล่มม่วง</t>
        </is>
      </c>
    </row>
    <row r="12" ht="409.6" customHeight="1" s="49">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Pharma Plus เล่มม่วง (เฉลยข้อ ค)</t>
        </is>
      </c>
      <c r="O12" s="10" t="inlineStr">
        <is>
          <t>Mock</t>
        </is>
      </c>
      <c r="P12" s="10" t="inlineStr">
        <is>
          <t>Pharma Plus เล่มม่วง</t>
        </is>
      </c>
    </row>
    <row r="13" ht="409.6" customHeight="1" s="49">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Pharma Plus เล่มม่วง (เฉลยข้อ ก)</t>
        </is>
      </c>
      <c r="O13" s="10" t="inlineStr">
        <is>
          <t>Mock</t>
        </is>
      </c>
      <c r="P13" s="10" t="inlineStr">
        <is>
          <t>Pharma Plus เล่มม่วง</t>
        </is>
      </c>
    </row>
    <row r="14" ht="409.6" customHeight="1" s="49">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Pharma Plus เล่มม่วง (เฉลยข้อ จ)</t>
        </is>
      </c>
      <c r="O14" s="10" t="inlineStr">
        <is>
          <t>Mock</t>
        </is>
      </c>
      <c r="P14" s="10" t="inlineStr">
        <is>
          <t>Pharma Plus เล่มม่วง</t>
        </is>
      </c>
    </row>
    <row r="15" ht="409.6" customHeight="1" s="49">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Pharma Plus เล่มม่วง (เฉลยข้อ ง)</t>
        </is>
      </c>
      <c r="O15" s="10" t="inlineStr">
        <is>
          <t>Mock</t>
        </is>
      </c>
      <c r="P15" s="10" t="inlineStr">
        <is>
          <t>Pharma Plus เล่มม่วง</t>
        </is>
      </c>
    </row>
    <row r="16" ht="409.6" customHeight="1" s="49">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Pharma Plus เล่มม่วง (เฉลยข้อ ก)</t>
        </is>
      </c>
      <c r="O16" s="10" t="inlineStr">
        <is>
          <t>Mock</t>
        </is>
      </c>
      <c r="P16" s="10" t="inlineStr">
        <is>
          <t>Pharma Plus เล่มม่วง</t>
        </is>
      </c>
    </row>
    <row r="17" ht="409.6" customHeight="1" s="49">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Pharma Plus เล่มม่วง (เฉลยข้อ ง)</t>
        </is>
      </c>
      <c r="O17" s="10" t="inlineStr">
        <is>
          <t>Mock</t>
        </is>
      </c>
      <c r="P17" s="10" t="inlineStr">
        <is>
          <t>Pharma Plus เล่มม่วง</t>
        </is>
      </c>
    </row>
    <row r="18" ht="409.6" customHeight="1" s="49">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Pharma Plus เล่มม่วง (เฉลยข้อ ข)</t>
        </is>
      </c>
      <c r="O18" s="10" t="inlineStr">
        <is>
          <t>Mock</t>
        </is>
      </c>
      <c r="P18" s="10" t="inlineStr">
        <is>
          <t>Pharma Plus เล่มม่วง</t>
        </is>
      </c>
    </row>
    <row r="19" ht="409.6" customHeight="1" s="49">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Pharma Plus เล่มม่วง (เฉลยข้อ จ)</t>
        </is>
      </c>
      <c r="O19" s="10" t="inlineStr">
        <is>
          <t>Mock</t>
        </is>
      </c>
      <c r="P19" s="10" t="inlineStr">
        <is>
          <t>Pharma Plus เล่มม่วง</t>
        </is>
      </c>
    </row>
    <row r="20" ht="409.6" customHeight="1" s="49">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Pharma Plus เล่มม่วง (เฉลยข้อ ง)</t>
        </is>
      </c>
      <c r="O20" s="10" t="inlineStr">
        <is>
          <t>Mock</t>
        </is>
      </c>
      <c r="P20" s="10" t="inlineStr">
        <is>
          <t>Pharma Plus เล่มม่วง</t>
        </is>
      </c>
    </row>
    <row r="21" ht="409.6" customHeight="1" s="49">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Pharma Plus เล่มม่วง (เฉลยข้อ ง)</t>
        </is>
      </c>
      <c r="O21" s="10" t="inlineStr">
        <is>
          <t>Mock</t>
        </is>
      </c>
      <c r="P21" s="10" t="inlineStr">
        <is>
          <t>Pharma Plus เล่มม่วง</t>
        </is>
      </c>
    </row>
    <row r="22" ht="409.6" customHeight="1" s="49">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Pharma Plus เล่มม่วง (เฉลยข้อ ก)</t>
        </is>
      </c>
      <c r="O22" s="10" t="inlineStr">
        <is>
          <t>Mock</t>
        </is>
      </c>
      <c r="P22" s="10" t="inlineStr">
        <is>
          <t>Pharma Plus เล่มม่วง</t>
        </is>
      </c>
    </row>
    <row r="23" ht="409.6" customHeight="1" s="49">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Pharma Plus เล่มม่วง (เฉลยข้อ ค)</t>
        </is>
      </c>
      <c r="O23" s="10" t="inlineStr">
        <is>
          <t>Mock</t>
        </is>
      </c>
      <c r="P23" s="10" t="inlineStr">
        <is>
          <t>Pharma Plus เล่มม่วง</t>
        </is>
      </c>
    </row>
    <row r="24" ht="409.6" customHeight="1" s="49">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Pharma Plus เล่มม่วง (เฉลยข้อ จ)</t>
        </is>
      </c>
      <c r="O24" s="10" t="inlineStr">
        <is>
          <t>Mock</t>
        </is>
      </c>
      <c r="P24" s="10" t="inlineStr">
        <is>
          <t>Pharma Plus เล่มม่วง</t>
        </is>
      </c>
    </row>
    <row r="25" ht="409.6" customHeight="1" s="49">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Pharma Plus เล่มม่วง (เฉลยข้อ ก)</t>
        </is>
      </c>
      <c r="O25" s="10" t="inlineStr">
        <is>
          <t>Mock</t>
        </is>
      </c>
      <c r="P25" s="10" t="inlineStr">
        <is>
          <t>Pharma Plus เล่มม่วง</t>
        </is>
      </c>
    </row>
    <row r="26" ht="409.6" customHeight="1" s="49">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Pharma Plus เล่มม่วง (เฉลยข้อ ง)</t>
        </is>
      </c>
      <c r="O26" s="10" t="inlineStr">
        <is>
          <t>Mock</t>
        </is>
      </c>
      <c r="P26" s="10" t="inlineStr">
        <is>
          <t>Pharma Plus เล่มม่วง</t>
        </is>
      </c>
    </row>
    <row r="27" ht="409.6" customHeight="1" s="49">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Pharma Plus เล่มม่วง (เฉลยข้อ ง)</t>
        </is>
      </c>
      <c r="O27" s="10" t="inlineStr">
        <is>
          <t>Mock</t>
        </is>
      </c>
      <c r="P27" s="10" t="inlineStr">
        <is>
          <t>Pharma Plus เล่มม่วง</t>
        </is>
      </c>
    </row>
    <row r="28" ht="409.6" customHeight="1" s="49">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Pharma Plus เล่มม่วง (เฉลยข้อ จ)</t>
        </is>
      </c>
      <c r="O28" s="10" t="inlineStr">
        <is>
          <t>Mock</t>
        </is>
      </c>
      <c r="P28" s="10" t="inlineStr">
        <is>
          <t>Pharma Plus เล่มม่วง</t>
        </is>
      </c>
    </row>
    <row r="29" ht="409.6" customHeight="1" s="49">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Pharma Plus เล่มม่วง (เฉลยข้อ จ)</t>
        </is>
      </c>
      <c r="O29" s="10" t="inlineStr">
        <is>
          <t>Mock</t>
        </is>
      </c>
      <c r="P29" s="10" t="inlineStr">
        <is>
          <t>Pharma Plus เล่มม่วง</t>
        </is>
      </c>
    </row>
    <row r="30" ht="409.6" customHeight="1" s="49">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Pharma Plus เล่มม่วง (เฉลยข้อ ค)</t>
        </is>
      </c>
      <c r="O30" s="10" t="inlineStr">
        <is>
          <t>Mock</t>
        </is>
      </c>
      <c r="P30" s="10" t="inlineStr">
        <is>
          <t>Pharma Plus เล่มม่วง</t>
        </is>
      </c>
    </row>
    <row r="31" ht="409.6" customHeight="1" s="49">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Pharma Plus เล่มม่วง (เฉลยข้อ ง)</t>
        </is>
      </c>
      <c r="O31" s="10" t="inlineStr">
        <is>
          <t>Mock</t>
        </is>
      </c>
      <c r="P31" s="10" t="inlineStr">
        <is>
          <t>Pharma Plus เล่มม่วง</t>
        </is>
      </c>
    </row>
    <row r="32" ht="409.6" customHeight="1" s="49">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Pharma Plus เล่มม่วง (เฉลยข้อ จ)</t>
        </is>
      </c>
      <c r="O32" s="10" t="inlineStr">
        <is>
          <t>Mock</t>
        </is>
      </c>
      <c r="P32" s="10" t="inlineStr">
        <is>
          <t>Pharma Plus เล่มม่วง</t>
        </is>
      </c>
    </row>
    <row r="33" ht="409.6" customHeight="1" s="49">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Pharma Plus เล่มม่วง (เฉลยข้อ ง)</t>
        </is>
      </c>
      <c r="O33" s="10" t="inlineStr">
        <is>
          <t>Mock</t>
        </is>
      </c>
      <c r="P33" s="10" t="inlineStr">
        <is>
          <t>Pharma Plus เล่มม่วง</t>
        </is>
      </c>
    </row>
    <row r="34" ht="13.2" customHeight="1" s="49">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49">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49">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49">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49">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49">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49">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49">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49">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หลังอาหารเชา ไม่ตรงกับข้อบ่งใช้หรือกลไกการออกฤทธิ์ที่ถูกต้องตาม SAR-based drug design / Thai Pharmacopoeia
• ข้อ ค. (หลังอาหารเที่ยง): หลังอาหารเที่ยง ไม่ตรงกับข้อบ่งใช้หรือกลไกการออกฤทธิ์ที่ถูกต้องตาม SAR-based drug design / Thai Pharmacopoeia
• ข้อ ง. (หลังอาหารเย็น): หลังอาหารเย็น ไม่ตรงกับข้อบ่งใช้หรือกลไกการออกฤทธิ์ที่ถูกต้องตาม SAR-based drug design / Thai Pharmacopoeia
• ข้อ จ. (ก;อนอาหารเย็น): ก;อนอาหารเย็น ไม่ตรงกับข้อบ่งใช้หรือกลไกการออกฤทธิ์ที่ถูกต้องตาม SAR-based drug design / Thai Pharmacopoeia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49">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[NEED_REVIEW]</t>
        </is>
      </c>
      <c r="F43" s="2" t="inlineStr">
        <is>
          <t>[NEED_REVIEW]</t>
        </is>
      </c>
      <c r="G43" s="2" t="inlineStr">
        <is>
          <t>[NEED_REVIEW]</t>
        </is>
      </c>
      <c r="H43" s="2" t="inlineStr">
        <is>
          <t>[NEED_REVIEW]</t>
        </is>
      </c>
      <c r="I43" s="8" t="inlineStr">
        <is>
          <t>1</t>
        </is>
      </c>
      <c r="J43" s="2" t="inlineStr">
        <is>
          <t>✅ คำตอบที่ถูกต้อง: ข้อ ก. Phase II Glucuronidation Conjugation by UGT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(Foye's Principles of Medicinal Chemistry (8th Edition) &amp; Wilson and Gisvold's Organic Medicinal and Pharmaceutical Chemistry
• ข้อ ง. (Foye's Principles of Medicinal Chemistry (8th Edition) &amp; Wilson and Gisvold's Organic Medicinal and Pharmaceutical Chemistry
• ข้อ จ. (Foye's Principles of Medicinal Chemistry (8th Edition) &amp; Wilson and Gisvold's Organic Medicinal and Pharmaceutical Chemistry
📖 Guideline อ้างอิง:
Foye's Principles of Medicinal Chemistry (8th Edition) &amp; Wilson and Gisvold's Organic Medicinal and Pharmaceutical Chemistry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49">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HYPO K ไม่ตรงกับข้อบ่งใช้หรือกลไกการออกฤทธิ์ที่ถูกต้องตาม SAR-based drug design / Thai Pharmacopoeia
• ข้อ ค. (HYPER Na): HYPER Na ไม่ตรงกับข้อบ่งใช้หรือกลไกการออกฤทธิ์ที่ถูกต้องตาม SAR-based drug design / Thai Pharmacopoeia
• ข้อ ง. (AKI): AKI ไม่ตรงกับข้อบ่งใช้หรือกลไกการออกฤทธิ์ที่ถูกต้องตาม SAR-based drug design / Thai Pharmacopoeia
• ข้อ จ. (Acute liver injury): Acute liver injury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49">
      <c r="A45" s="8" t="inlineStr">
        <is>
          <t>44</t>
        </is>
      </c>
      <c r="B45" s="2" t="inlineStr">
        <is>
          <t>สารละลาย Adrenaline injection ความเข้มข้น 0.01% w/v มีความหมายตรงกับความเข้มข้นในอัตราส่วน (Ratio strength) ใดต่อไปนี้</t>
        </is>
      </c>
      <c r="C45" s="2" t="n"/>
      <c r="D45" s="2" t="inlineStr">
        <is>
          <t>1 : 100</t>
        </is>
      </c>
      <c r="E45" s="2" t="inlineStr">
        <is>
          <t>1 : 1,000</t>
        </is>
      </c>
      <c r="F45" s="2" t="inlineStr">
        <is>
          <t>1 : 10,000</t>
        </is>
      </c>
      <c r="G45" s="2" t="inlineStr">
        <is>
          <t>1 : 100,000</t>
        </is>
      </c>
      <c r="H45" s="2" t="inlineStr">
        <is>
          <t>1 : 1,000,000</t>
        </is>
      </c>
      <c r="I45" s="8" t="n">
        <v>3</v>
      </c>
      <c r="J45" s="2" t="inlineStr">
        <is>
          <t>✅ คำตอบที่ถูกต้อง: ข้อ ค. 1 : 10,000
💡 Background:
การระบุความเข้มข้นของยาทางเภสัชกรรมในรูปเปอร์เซ็นต์โดยน้ำหนักต่อปริมาตร (% w/v) หมายถึง ปริมาณตัวยาสำคัญเป็นกรัม (g) ในสารละลาย 100 มิลลิลิตร (mL)
🎯 ทำไมข้อนี้ถึงถูก:
ความเข้มข้น 0.01% w/v คือ มีตัวยาสำคัญ 0.01 g ในสารละลาย 100 mL
เมื่อแปลงเป็นอัตราส่วน (Ratio strength 1 : X):
X = 100 / 0.01 = 10,000 mL
ดังนั้น ความเข้มข้น 0.01% w/v จึงเทียบเท่ากับอัตราส่วน 1 : 10,000 (หรือ 1 g ใน 10,000 mL / 0.1 mg/mL) ซึ่งเป็นความเข้มข้นของ Adrenaline ที่นิยมใช้ในภาวะหัวใจหยุดเต้น (Cardiac arrest / CPR) และการฉีดพ่นเฉพาะที่
🔍 ข้ออื่นผิดเพราะอะไร:
• ข้อ ก. (1 : 100): คิดเป็น 1 g ใน 100 mL หรือเท่ากับ 1% w/v (ความเข้มข้นมากกว่า 0.01% อยู่ 100 เท่า)
• ข้อ ข. (1 : 1,000): คิดเป็น 1 g ใน 1,000 mL หรือเท่ากับ 0.1% w/v (1 mg/mL) ซึ่งเป็นความเข้มข้นมาตรฐานของ Adrenaline แอมพูลที่ใช้ฉีดเข้ากล้ามเนื้อ (IM) สำหรับภาวะ Anaphylaxis
• ข้อ ง. (1 : 100,000): คิดเป็น 1 g ใน 100,000 mL หรือเท่ากับ 0.001% w/v (0.01 mg/mL) นิยมผสมในยาชาเฉพาะที่ เช่น Lidocaine with Adrenaline เพื่อให้หลอดเลือดหดตัวลด bleeding
• ข้อ จ. (1 : 1,000,000): คิดเป็น 1 g ใน 1,000,000 mL หรือเท่ากับ 0.0001% w/v (1 mcg/mL)
📖 Guideline อ้างอิง:
United States Pharmacopeia (USP-NF) Pharmaceutical Calculations &amp; Advanced Cardiovascular Life Support (ACLS) Guidelines 2020 (American Heart Association)
📌 จุดจำก่อนสอบ:
• 1% = 1 g / 100 mL (1 : 100)
• 0.1% = 1 g / 1,000 mL (1 : 1,000) -&gt; Epinephrine IM for Anaphylaxis
• 0.01% = 1 g / 10,000 mL (1 : 10,000) -&gt; Epinephrine IV for CPR / Cardiac arrest</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49">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49">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49">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49">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49">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49">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49">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49">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49">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49">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49">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49">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49">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49">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49">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49">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49">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49">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49">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49">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49">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49">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49">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ht="409.6" customHeight="1" s="49">
      <c r="A69" s="35" t="n">
        <v>67</v>
      </c>
      <c r="B69" s="34"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35" t="inlineStr">
        <is>
          <t>[แนบรูป: ข้อสอบ Product ปี 2567 รหัสรูปภาพ image6]</t>
        </is>
      </c>
      <c r="D69" s="34" t="inlineStr">
        <is>
          <t>Ethyl acetate</t>
        </is>
      </c>
      <c r="E69" s="34" t="inlineStr">
        <is>
          <t>Hexane</t>
        </is>
      </c>
      <c r="F69" s="34" t="inlineStr">
        <is>
          <t>Chloroform</t>
        </is>
      </c>
      <c r="G69" s="34" t="inlineStr">
        <is>
          <t>Water</t>
        </is>
      </c>
      <c r="H69" s="34" t="inlineStr">
        <is>
          <t>Dichloromethane</t>
        </is>
      </c>
      <c r="I69" s="35" t="n">
        <v>1</v>
      </c>
      <c r="J69" s="34"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35" t="n"/>
      <c r="L69" s="34" t="inlineStr">
        <is>
          <t>Medicinal Chemistry &amp; SAR</t>
        </is>
      </c>
      <c r="M69" s="35" t="inlineStr">
        <is>
          <t>Product</t>
        </is>
      </c>
      <c r="N69" s="34" t="inlineStr">
        <is>
          <t>ข้อสอบจริง Product ปี 2567 ข้อ 27</t>
        </is>
      </c>
      <c r="O69" s="35" t="inlineStr">
        <is>
          <t>ข้อสอบจริง</t>
        </is>
      </c>
      <c r="P69" s="35" t="inlineStr">
        <is>
          <t>ปี 2567</t>
        </is>
      </c>
    </row>
    <row r="70" ht="409.6" customHeight="1" s="49">
      <c r="A70" s="35" t="n">
        <v>68</v>
      </c>
      <c r="B70" s="34" t="inlineStr">
        <is>
          <t>(ปี 2566, Day 2 ข้อ 14\) (เรื่อง: การทดสอบโครงสร้าง Alkaloid - Nicotine gum) ให้โครงสร้าง Nicotine gum มา ควรตรวจด้วย test ใด</t>
        </is>
      </c>
      <c r="C70" s="35" t="n"/>
      <c r="D70" s="34" t="inlineStr">
        <is>
          <t>Shinoda’s Test</t>
        </is>
      </c>
      <c r="E70" s="34" t="inlineStr">
        <is>
          <t>Dragendorff’s reagent</t>
        </is>
      </c>
      <c r="F70" s="34" t="n"/>
      <c r="G70" s="34" t="n"/>
      <c r="H70" s="34" t="n"/>
      <c r="I70" s="35" t="n">
        <v>4</v>
      </c>
      <c r="J70" s="34"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35" t="n"/>
      <c r="L70" s="34" t="inlineStr">
        <is>
          <t>Medicinal Chemistry &amp; SAR</t>
        </is>
      </c>
      <c r="M70" s="35" t="inlineStr">
        <is>
          <t>Product</t>
        </is>
      </c>
      <c r="N70" s="34" t="inlineStr">
        <is>
          <t>ข้อสอบจริง Product ปี 2566 ข้อ 12</t>
        </is>
      </c>
      <c r="O70" s="35" t="inlineStr">
        <is>
          <t>ข้อสอบจริง</t>
        </is>
      </c>
      <c r="P70" s="35" t="inlineStr">
        <is>
          <t>ปี 2566</t>
        </is>
      </c>
    </row>
    <row r="71" ht="409.6" customHeight="1" s="49">
      <c r="A71" s="35" t="n">
        <v>69</v>
      </c>
      <c r="B71" s="34" t="inlineStr">
        <is>
          <t>โครงสร้างส่วนใดของ Loratadine ที่ทำให้ยามีความ selective ต่อ histamine 1 receptor [แนบรูป: ข้อสอบ Product ปี 2565 รหัสรูปภาพ image14]</t>
        </is>
      </c>
      <c r="C71" s="35" t="inlineStr">
        <is>
          <t>[แนบรูป: ข้อสอบ Product ปี 2565 รหัสรูปภาพ image14]</t>
        </is>
      </c>
      <c r="D71" s="34" t="inlineStr">
        <is>
          <t>A</t>
        </is>
      </c>
      <c r="E71" s="34" t="inlineStr">
        <is>
          <t>B</t>
        </is>
      </c>
      <c r="F71" s="34" t="inlineStr">
        <is>
          <t>C</t>
        </is>
      </c>
      <c r="G71" s="34" t="inlineStr">
        <is>
          <t>D</t>
        </is>
      </c>
      <c r="H71" s="34" t="inlineStr">
        <is>
          <t>A และ C</t>
        </is>
      </c>
      <c r="I71" s="35" t="n">
        <v>1</v>
      </c>
      <c r="J71" s="34"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35" t="n"/>
      <c r="L71" s="34" t="inlineStr">
        <is>
          <t>Medicinal Chemistry &amp; SAR</t>
        </is>
      </c>
      <c r="M71" s="35" t="inlineStr">
        <is>
          <t>Product</t>
        </is>
      </c>
      <c r="N71" s="34" t="inlineStr">
        <is>
          <t>ข้อสอบจริง Product ปี 2565 ข้อ 88</t>
        </is>
      </c>
      <c r="O71" s="35" t="inlineStr">
        <is>
          <t>ข้อสอบจริง</t>
        </is>
      </c>
      <c r="P71" s="35" t="inlineStr">
        <is>
          <t>ปี 2565</t>
        </is>
      </c>
    </row>
    <row r="72" ht="409.6" customHeight="1" s="49">
      <c r="A72" s="35" t="n">
        <v>70</v>
      </c>
      <c r="B72" s="34" t="inlineStr">
        <is>
          <t>ยาในรูปแบบกินกับแผ่นแปะมีข้อแตกต่างที่เด่นชัดอย่างไรก. ยาในรูปแบบแผ่นแปะมี therapeutic effect ต่ำกว่า</t>
        </is>
      </c>
      <c r="C72" s="35" t="n"/>
      <c r="D72" s="34" t="n"/>
      <c r="E72" s="34" t="inlineStr">
        <is>
          <t>ยาในรูปแบบแผ่นแปะไม่มี first pass metabolism</t>
        </is>
      </c>
      <c r="F72" s="34" t="inlineStr">
        <is>
          <t>[NEED_REVIEW]</t>
        </is>
      </c>
      <c r="G72" s="34" t="n"/>
      <c r="H72" s="34" t="n"/>
      <c r="I72" s="35" t="n">
        <v>1</v>
      </c>
      <c r="J72" s="34"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35" t="n"/>
      <c r="L72" s="34" t="inlineStr">
        <is>
          <t>Medicinal Chemistry &amp; SAR</t>
        </is>
      </c>
      <c r="M72" s="35" t="inlineStr">
        <is>
          <t>Product</t>
        </is>
      </c>
      <c r="N72" s="34" t="inlineStr">
        <is>
          <t>ข้อสอบจริง Product ปี 2565 ข้อ 10</t>
        </is>
      </c>
      <c r="O72" s="35" t="inlineStr">
        <is>
          <t>ข้อสอบจริง</t>
        </is>
      </c>
      <c r="P72" s="35" t="inlineStr">
        <is>
          <t>ปี 2565</t>
        </is>
      </c>
    </row>
    <row r="73" ht="409.6" customHeight="1" s="49">
      <c r="A73" s="35" t="n">
        <v>71</v>
      </c>
      <c r="B73" s="34" t="inlineStr">
        <is>
          <t>ข้อใดถูกเกี่ยวกับ nicotine และ cotinine [แนบรูป: ข้อสอบ Product ปี 2565 รหัสรูปภาพ image17]</t>
        </is>
      </c>
      <c r="C73" s="35" t="inlineStr">
        <is>
          <t>[แนบรูป: ข้อสอบ Product ปี 2565 รหัสรูปภาพ image17]</t>
        </is>
      </c>
      <c r="D73" s="34" t="inlineStr">
        <is>
          <t>Nicotine แสดงคุณสมบัติเป็นกรดอ่อน มี pKa เท่ากับ 8.0</t>
        </is>
      </c>
      <c r="E73" s="34" t="inlineStr">
        <is>
          <t>Nicotine ในสภาวะ physiological pH สามารถดูดซึมผ่านเมมเบรนได้ดี</t>
        </is>
      </c>
      <c r="F73" s="34" t="inlineStr">
        <is>
          <t>Cotinine เป็น major metabolite ของ nicotine กรณีศึกษาที่ 9</t>
        </is>
      </c>
      <c r="G73" s="34" t="n"/>
      <c r="H73" s="34" t="n"/>
      <c r="I73" s="35" t="n">
        <v>1</v>
      </c>
      <c r="J73" s="34"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35" t="n"/>
      <c r="L73" s="34" t="inlineStr">
        <is>
          <t>Medicinal Chemistry &amp; SAR</t>
        </is>
      </c>
      <c r="M73" s="35" t="inlineStr">
        <is>
          <t>Product</t>
        </is>
      </c>
      <c r="N73" s="34" t="inlineStr">
        <is>
          <t>ข้อสอบจริง Product ปี 2565 ข้อ 11</t>
        </is>
      </c>
      <c r="O73" s="35" t="inlineStr">
        <is>
          <t>ข้อสอบจริง</t>
        </is>
      </c>
      <c r="P73" s="35" t="inlineStr">
        <is>
          <t>ปี 2565</t>
        </is>
      </c>
    </row>
    <row r="74" ht="409.6" customHeight="1" s="49">
      <c r="A74" s="35" t="n">
        <v>72</v>
      </c>
      <c r="B74" s="34" t="inlineStr">
        <is>
          <t>จากโครงสร้าง ถ้า pKa ตำแหน่งสีเขียวลดลง จะทำให้เกิดอะไร [แนบรูป: ข้อสอบ Product ปี 2565 รหัสรูปภาพ image18]</t>
        </is>
      </c>
      <c r="C74" s="35" t="inlineStr">
        <is>
          <t>[แนบรูป: ข้อสอบ Product ปี 2565 รหัสรูปภาพ image18]</t>
        </is>
      </c>
      <c r="D74" s="34" t="inlineStr">
        <is>
          <t>ยาออกฤทธิ์ช้าลง</t>
        </is>
      </c>
      <c r="E74" s="34" t="inlineStr">
        <is>
          <t>ยาออกฤทธิ์นานขึ้น</t>
        </is>
      </c>
      <c r="F74" s="34" t="inlineStr">
        <is>
          <t>ยาถูก protonate ไวขึ้น</t>
        </is>
      </c>
      <c r="G74" s="34" t="inlineStr">
        <is>
          <t>[NEED_REVIEW]</t>
        </is>
      </c>
      <c r="H74" s="34" t="inlineStr">
        <is>
          <t>[NEED_REVIEW]</t>
        </is>
      </c>
      <c r="I74" s="35" t="n">
        <v>1</v>
      </c>
      <c r="J74" s="34"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35" t="n"/>
      <c r="L74" s="34" t="inlineStr">
        <is>
          <t>Medicinal Chemistry &amp; SAR</t>
        </is>
      </c>
      <c r="M74" s="35" t="inlineStr">
        <is>
          <t>Product</t>
        </is>
      </c>
      <c r="N74" s="34" t="inlineStr">
        <is>
          <t>ข้อสอบจริง Product ปี 2565 ข้อ 31</t>
        </is>
      </c>
      <c r="O74" s="35" t="inlineStr">
        <is>
          <t>ข้อสอบจริง</t>
        </is>
      </c>
      <c r="P74" s="35" t="inlineStr">
        <is>
          <t>ปี 2565</t>
        </is>
      </c>
    </row>
    <row r="75" ht="409.6" customHeight="1" s="49">
      <c r="A75" s="35" t="n">
        <v>73</v>
      </c>
      <c r="B75" s="34" t="inlineStr">
        <is>
          <t>โครงสร้างใดไม่ช่วยอาการร้อนวูบวาบ</t>
        </is>
      </c>
      <c r="C75" s="35" t="n"/>
      <c r="D75" s="34" t="inlineStr">
        <is>
          <t>phytosterol</t>
        </is>
      </c>
      <c r="E75" s="34" t="inlineStr">
        <is>
          <t>anthraquinone</t>
        </is>
      </c>
      <c r="F75" s="34" t="inlineStr">
        <is>
          <t>stilbene</t>
        </is>
      </c>
      <c r="G75" s="34" t="inlineStr">
        <is>
          <t>isoflavone</t>
        </is>
      </c>
      <c r="H75" s="34" t="inlineStr">
        <is>
          <t>[NEED_REVIEW]</t>
        </is>
      </c>
      <c r="I75" s="35" t="n">
        <v>1</v>
      </c>
      <c r="J75" s="34"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35" t="n"/>
      <c r="L75" s="34" t="inlineStr">
        <is>
          <t>Medicinal Chemistry &amp; SAR</t>
        </is>
      </c>
      <c r="M75" s="35" t="inlineStr">
        <is>
          <t>Product</t>
        </is>
      </c>
      <c r="N75" s="34" t="inlineStr">
        <is>
          <t>ข้อสอบจริง Product ปี 2565 ข้อ 45</t>
        </is>
      </c>
      <c r="O75" s="35" t="inlineStr">
        <is>
          <t>ข้อสอบจริง</t>
        </is>
      </c>
      <c r="P75" s="35" t="inlineStr">
        <is>
          <t>ปี 2565</t>
        </is>
      </c>
    </row>
    <row r="76" ht="409.6" customHeight="1" s="49">
      <c r="A76" s="35" t="n">
        <v>74</v>
      </c>
      <c r="B76" s="34" t="inlineStr">
        <is>
          <t>พบว่า salbutamol เป็น Chiral molecule จึงมีทั้ง (R)-salbutamol และ (S)-salbutamol ข้อใดกล่าว ถูกต้องเกี่ยวกับสารผสม 50:50 ระหว่าง (R)-salbutamol และ (S)-salbutamol</t>
        </is>
      </c>
      <c r="C76" s="35" t="n"/>
      <c r="D76" s="34" t="inlineStr">
        <is>
          <t>Cis/Trans mixture</t>
        </is>
      </c>
      <c r="E76" s="34" t="inlineStr">
        <is>
          <t>Chiral mixture</t>
        </is>
      </c>
      <c r="F76" s="34" t="inlineStr">
        <is>
          <t>Racemic mixture</t>
        </is>
      </c>
      <c r="G76" s="34" t="inlineStr">
        <is>
          <t>Conformational mixture</t>
        </is>
      </c>
      <c r="H76" s="34" t="inlineStr">
        <is>
          <t>Mixed form mixture</t>
        </is>
      </c>
      <c r="I76" s="35" t="n">
        <v>1</v>
      </c>
      <c r="J76" s="34"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35" t="n"/>
      <c r="L76" s="34" t="inlineStr">
        <is>
          <t>Medicinal Chemistry &amp; SAR</t>
        </is>
      </c>
      <c r="M76" s="35" t="inlineStr">
        <is>
          <t>Product</t>
        </is>
      </c>
      <c r="N76" s="34" t="inlineStr">
        <is>
          <t>ข้อสอบจริง Product ปี 2565 ข้อ 47</t>
        </is>
      </c>
      <c r="O76" s="35" t="inlineStr">
        <is>
          <t>ข้อสอบจริง</t>
        </is>
      </c>
      <c r="P76" s="35" t="inlineStr">
        <is>
          <t>ปี 2565</t>
        </is>
      </c>
    </row>
    <row r="77" ht="409.6" customHeight="1" s="49">
      <c r="A77" s="35" t="n">
        <v>75</v>
      </c>
      <c r="B77" s="34"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35" t="inlineStr">
        <is>
          <t>[แนบรูป: ข้อสอบ Product ปี 2563 รหัสรูปภาพ image96]</t>
        </is>
      </c>
      <c r="D77" s="34" t="inlineStr">
        <is>
          <t>A</t>
        </is>
      </c>
      <c r="E77" s="34" t="inlineStr">
        <is>
          <t>B</t>
        </is>
      </c>
      <c r="F77" s="34" t="inlineStr">
        <is>
          <t>A และ B</t>
        </is>
      </c>
      <c r="G77" s="34" t="inlineStr">
        <is>
          <t>B และ C</t>
        </is>
      </c>
      <c r="H77" s="34" t="inlineStr">
        <is>
          <t>A และ C</t>
        </is>
      </c>
      <c r="I77" s="35" t="n">
        <v>3</v>
      </c>
      <c r="J77" s="34"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35" t="n"/>
      <c r="L77" s="34" t="inlineStr">
        <is>
          <t>Medicinal Chemistry &amp; SAR</t>
        </is>
      </c>
      <c r="M77" s="35" t="inlineStr">
        <is>
          <t>Product</t>
        </is>
      </c>
      <c r="N77" s="34" t="inlineStr">
        <is>
          <t>ข้อสอบจริง Product ปี 2563 ข้อ 12</t>
        </is>
      </c>
      <c r="O77" s="35" t="inlineStr">
        <is>
          <t>ข้อสอบจริง</t>
        </is>
      </c>
      <c r="P77" s="35" t="inlineStr">
        <is>
          <t>ปี 2563</t>
        </is>
      </c>
    </row>
    <row r="78" ht="409.6" customHeight="1" s="49">
      <c r="A78" s="35" t="n">
        <v>76</v>
      </c>
      <c r="B78" s="34"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35" t="inlineStr">
        <is>
          <t>[แนบรูป: ข้อสอบ Product ปี 2563 รหัสรูปภาพ image98]</t>
        </is>
      </c>
      <c r="D78" s="34" t="inlineStr">
        <is>
          <t>Hydrolysis</t>
        </is>
      </c>
      <c r="E78" s="34" t="inlineStr">
        <is>
          <t>Oxidation</t>
        </is>
      </c>
      <c r="F78" s="34" t="inlineStr">
        <is>
          <t>Photolysis</t>
        </is>
      </c>
      <c r="G78" s="34" t="inlineStr">
        <is>
          <t>Dehydration</t>
        </is>
      </c>
      <c r="H78" s="34" t="inlineStr">
        <is>
          <t>Racemization</t>
        </is>
      </c>
      <c r="I78" s="35" t="n">
        <v>1</v>
      </c>
      <c r="J78" s="34"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35" t="n"/>
      <c r="L78" s="34" t="inlineStr">
        <is>
          <t>Medicinal Chemistry &amp; SAR</t>
        </is>
      </c>
      <c r="M78" s="35" t="inlineStr">
        <is>
          <t>Product</t>
        </is>
      </c>
      <c r="N78" s="34" t="inlineStr">
        <is>
          <t>ข้อสอบจริง Product ปี 2563 ข้อ 13</t>
        </is>
      </c>
      <c r="O78" s="35" t="inlineStr">
        <is>
          <t>ข้อสอบจริง</t>
        </is>
      </c>
      <c r="P78" s="35" t="inlineStr">
        <is>
          <t>ปี 2563</t>
        </is>
      </c>
    </row>
    <row r="79" ht="409.6" customHeight="1" s="49">
      <c r="A79" s="35" t="n">
        <v>77</v>
      </c>
      <c r="B79" s="34" t="inlineStr">
        <is>
          <t>ข้อใดไม่ควรเป็น flocculating agent ต้นฉบับ: Day 2 ข้อ 93</t>
        </is>
      </c>
      <c r="C79" s="35" t="n"/>
      <c r="D79" s="34" t="inlineStr">
        <is>
          <t>Electrolyte</t>
        </is>
      </c>
      <c r="E79" s="34" t="inlineStr">
        <is>
          <t>Surfactant</t>
        </is>
      </c>
      <c r="F79" s="34" t="inlineStr">
        <is>
          <t>Polymer</t>
        </is>
      </c>
      <c r="G79" s="34" t="inlineStr">
        <is>
          <t>Clay</t>
        </is>
      </c>
      <c r="H79" s="34" t="inlineStr">
        <is>
          <t>Alcohol | คำตอบที่น่าจะเป็น: e) Alcohol Flocculating agent ที่ใช้ทั่วไปคือ electrolyte, surfactant และ polymer ส่วน alcohol ไม่ใช่ตัวเลือกมาตรฐาน</t>
        </is>
      </c>
      <c r="I79" s="35" t="n">
        <v>1</v>
      </c>
      <c r="J79" s="34"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35" t="n"/>
      <c r="L79" s="34" t="inlineStr">
        <is>
          <t>Medicinal Chemistry &amp; SAR</t>
        </is>
      </c>
      <c r="M79" s="35" t="inlineStr">
        <is>
          <t>Product</t>
        </is>
      </c>
      <c r="N79" s="34" t="inlineStr">
        <is>
          <t>ข้อสอบจริง Product ปี 2563 ข้อ 56</t>
        </is>
      </c>
      <c r="O79" s="35" t="inlineStr">
        <is>
          <t>ข้อสอบจริง</t>
        </is>
      </c>
      <c r="P79" s="35" t="inlineStr">
        <is>
          <t>ปี 2563</t>
        </is>
      </c>
    </row>
    <row r="80" ht="409.6" customHeight="1" s="49">
      <c r="A80" s="35" t="n">
        <v>78</v>
      </c>
      <c r="B80" s="34" t="inlineStr">
        <is>
          <t>โครงสร้าง omeprazole ที่จำหน่ายเป็น racemic mixture ยา racemic mixture มีคุณสมบัติใด</t>
        </is>
      </c>
      <c r="C80" s="35" t="n"/>
      <c r="D80" s="34" t="inlineStr">
        <is>
          <t>ละลายน้ำดี</t>
        </is>
      </c>
      <c r="E80" s="34" t="inlineStr">
        <is>
          <t>เป็น achiral molecule</t>
        </is>
      </c>
      <c r="F80" s="34" t="inlineStr">
        <is>
          <t>ไม่หมุนระนาบแสง polarized</t>
        </is>
      </c>
      <c r="G80" s="34" t="inlineStr">
        <is>
          <t>ยาดูดกลืนแสงหลายคลื่นความถี่</t>
        </is>
      </c>
      <c r="H80" s="34" t="inlineStr">
        <is>
          <t>Potent ดีกว่าที่ไม่ใช่ racemic mixture</t>
        </is>
      </c>
      <c r="I80" s="35" t="n">
        <v>1</v>
      </c>
      <c r="J80" s="34"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35" t="n"/>
      <c r="L80" s="34" t="inlineStr">
        <is>
          <t>Medicinal Chemistry &amp; SAR</t>
        </is>
      </c>
      <c r="M80" s="35" t="inlineStr">
        <is>
          <t>Product</t>
        </is>
      </c>
      <c r="N80" s="34" t="inlineStr">
        <is>
          <t>ข้อสอบจริง Product ปี 2561 ข้อ 90</t>
        </is>
      </c>
      <c r="O80" s="35" t="inlineStr">
        <is>
          <t>ข้อสอบจริง</t>
        </is>
      </c>
      <c r="P80" s="35" t="inlineStr">
        <is>
          <t>ปี 2561</t>
        </is>
      </c>
    </row>
    <row r="81" ht="409.6" customHeight="1" s="49">
      <c r="A81" s="35" t="n">
        <v>79</v>
      </c>
      <c r="B81" s="34" t="inlineStr">
        <is>
          <t>เพราะเหตุใดจึงต้องมีการพัฒนาตำรับยา Amphotericin B ให้อยู่ในรูปแบบลิโปโซม (Liposomal Amphotericin B)?</t>
        </is>
      </c>
      <c r="C81" s="35" t="n"/>
      <c r="D81" s="34" t="inlineStr">
        <is>
          <t>เพื่อลดการเกิดพิษ (Toxicity) โดยเฉพาะต่อไต</t>
        </is>
      </c>
      <c r="E81" s="34" t="inlineStr">
        <is>
          <t>เพื่อเพิ่มการละลายของตัวยา</t>
        </is>
      </c>
      <c r="F81" s="34" t="inlineStr">
        <is>
          <t>เพื่อเพิ่มการดูดซึมของยา</t>
        </is>
      </c>
      <c r="G81" s="34" t="inlineStr">
        <is>
          <t>เพื่อทำให้ยามีความคงตัวทางเคมีเพิ่มขึ้น</t>
        </is>
      </c>
      <c r="H81" s="34" t="inlineStr">
        <is>
          <t>เพื่อลดการเกิด Metabolism</t>
        </is>
      </c>
      <c r="I81" s="35" t="n">
        <v>1</v>
      </c>
      <c r="J81" s="34"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35" t="n"/>
      <c r="L81" s="34" t="inlineStr">
        <is>
          <t>Medicinal Chemistry &amp; SAR</t>
        </is>
      </c>
      <c r="M81" s="35" t="inlineStr">
        <is>
          <t>Product</t>
        </is>
      </c>
      <c r="N81" s="34" t="inlineStr">
        <is>
          <t>ข้อสอบจริง Product ปี 2558 ข้อ 4</t>
        </is>
      </c>
      <c r="O81" s="35" t="inlineStr">
        <is>
          <t>ข้อสอบจริง</t>
        </is>
      </c>
      <c r="P81" s="35" t="inlineStr">
        <is>
          <t>ปี 2558</t>
        </is>
      </c>
    </row>
    <row r="82" ht="409.6" customHeight="1" s="49">
      <c r="A82" s="35" t="n">
        <v>80</v>
      </c>
      <c r="B82" s="34"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35" t="n"/>
      <c r="D82" s="34" t="inlineStr">
        <is>
          <t>ปริมาณสิ่งปนเปื้อนชนิดสารอินทรีย์ (Organic impurities)</t>
        </is>
      </c>
      <c r="E82" s="34" t="inlineStr">
        <is>
          <t>ปริมาณสิ่งปนเปื้อนชนิดสารอนินทรีย์ (Inorganic impurities / Inorganic residues)</t>
        </is>
      </c>
      <c r="F82" s="34" t="inlineStr">
        <is>
          <t>ระบุชนิดและโครงสร้างของสารอินทรีย์ปนเปื้อน</t>
        </is>
      </c>
      <c r="G82" s="34" t="inlineStr">
        <is>
          <t>ระบุโครงสร้างทางเคมีของสารอนินทรีย์ปนเปื้อน</t>
        </is>
      </c>
      <c r="H82" s="34" t="inlineStr">
        <is>
          <t>ปริมาณของตัวทำละลายและสารที่ระเหยได้ง่ายด้วยความร้อน (Loss on drying)</t>
        </is>
      </c>
      <c r="I82" s="35" t="n">
        <v>1</v>
      </c>
      <c r="J82" s="34"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35" t="n"/>
      <c r="L82" s="34" t="inlineStr">
        <is>
          <t>Medicinal Chemistry &amp; SAR</t>
        </is>
      </c>
      <c r="M82" s="35" t="inlineStr">
        <is>
          <t>Product</t>
        </is>
      </c>
      <c r="N82" s="34" t="inlineStr">
        <is>
          <t>ข้อสอบจริง Product ปี 2558 ข้อ 32</t>
        </is>
      </c>
      <c r="O82" s="35" t="inlineStr">
        <is>
          <t>ข้อสอบจริง</t>
        </is>
      </c>
      <c r="P82" s="35" t="inlineStr">
        <is>
          <t>ปี 2558</t>
        </is>
      </c>
    </row>
    <row r="83" ht="13.2" customHeight="1" s="49">
      <c r="A83" t="n">
        <v>81</v>
      </c>
      <c r="B83" t="inlineStr">
        <is>
          <t>หากนำ aspirin มาเคราะห์ความบริสุทธิ์จะมีโอกาสพบสารใด</t>
        </is>
      </c>
      <c r="D83" t="inlineStr">
        <is>
          <t>Citric acid</t>
        </is>
      </c>
      <c r="E83" t="inlineStr">
        <is>
          <t>Ascorbic acid</t>
        </is>
      </c>
      <c r="F83" t="inlineStr">
        <is>
          <t>Sulfuric acid</t>
        </is>
      </c>
      <c r="G83" t="inlineStr">
        <is>
          <t>Salicylic acid</t>
        </is>
      </c>
      <c r="H83" t="inlineStr">
        <is>
          <t>ถูกทุกข้อ</t>
        </is>
      </c>
      <c r="I83" t="inlineStr">
        <is>
          <t>1</t>
        </is>
      </c>
      <c r="J83"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3" t="inlineStr">
        <is>
          <t>Hypertension</t>
        </is>
      </c>
      <c r="M83" t="inlineStr">
        <is>
          <t>Clinic</t>
        </is>
      </c>
      <c r="N83" t="inlineStr">
        <is>
          <t>ข้อ 92 (Pharmtutor_2024_Set1.md)</t>
        </is>
      </c>
    </row>
  </sheetData>
  <mergeCells count="1">
    <mergeCell ref="A1:F1"/>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0" summaryRight="0"/>
    <pageSetUpPr/>
  </sheetPr>
  <dimension ref="A1:Q315"/>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24" t="inlineStr">
        <is>
          <t>ข้อที่</t>
        </is>
      </c>
      <c r="B2" s="24" t="inlineStr">
        <is>
          <t>คำถาม</t>
        </is>
      </c>
      <c r="C2" s="24" t="inlineStr">
        <is>
          <t>รูปถาม</t>
        </is>
      </c>
      <c r="D2" s="24" t="inlineStr">
        <is>
          <t>ตัวเลือก 1</t>
        </is>
      </c>
      <c r="E2" s="24" t="inlineStr">
        <is>
          <t>ตัวเลือก 2</t>
        </is>
      </c>
      <c r="F2" s="24" t="inlineStr">
        <is>
          <t>ตัวเลือก 3</t>
        </is>
      </c>
      <c r="G2" s="24" t="inlineStr">
        <is>
          <t>ตัวเลือก 4</t>
        </is>
      </c>
      <c r="H2" s="24" t="inlineStr">
        <is>
          <t>ตัวเลือก 5</t>
        </is>
      </c>
      <c r="I2" s="24" t="inlineStr">
        <is>
          <t>เฉลย (ตัวเลข 1-5)</t>
        </is>
      </c>
      <c r="J2" s="24" t="inlineStr">
        <is>
          <t>คำอธิบายเฉลย</t>
        </is>
      </c>
      <c r="K2" s="24" t="inlineStr">
        <is>
          <t>รูปเฉลย</t>
        </is>
      </c>
      <c r="L2" s="24" t="inlineStr">
        <is>
          <t>Filter หมวด/Subtopic</t>
        </is>
      </c>
      <c r="M2" s="24" t="inlineStr">
        <is>
          <t>Product / Clinic</t>
        </is>
      </c>
      <c r="N2" s="24" t="inlineStr">
        <is>
          <t>หมายเหตุ</t>
        </is>
      </c>
      <c r="O2" s="2" t="inlineStr">
        <is>
          <t>ประเภทข้อสอบ</t>
        </is>
      </c>
      <c r="P2" s="2" t="inlineStr">
        <is>
          <t>ปี / เลขชุด</t>
        </is>
      </c>
      <c r="Q2" t="inlineStr">
        <is>
          <t>Case ID (รหัสเคส)</t>
        </is>
      </c>
    </row>
    <row r="3" ht="13.2" customHeight="1" s="49">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49">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Pharma Plus เล่มม่วง (เฉลยข้อ ง)</t>
        </is>
      </c>
      <c r="O4" s="2" t="inlineStr">
        <is>
          <t>Mock</t>
        </is>
      </c>
      <c r="P4" s="2" t="inlineStr">
        <is>
          <t>Pharma Plus เล่มม่วง</t>
        </is>
      </c>
    </row>
    <row r="5" ht="13.2" customHeight="1" s="49">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Pharma Plus เล่มม่วง (เฉลยข้อ ข)</t>
        </is>
      </c>
      <c r="O5" s="2" t="inlineStr">
        <is>
          <t>Mock</t>
        </is>
      </c>
      <c r="P5" s="2" t="inlineStr">
        <is>
          <t>Pharma Plus เล่มม่วง</t>
        </is>
      </c>
    </row>
    <row r="6" ht="13.2" customHeight="1" s="49">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Pharma Plus เล่มม่วง (เฉลยข้อ ข)</t>
        </is>
      </c>
      <c r="O6" s="2" t="inlineStr">
        <is>
          <t>Mock</t>
        </is>
      </c>
      <c r="P6" s="2" t="inlineStr">
        <is>
          <t>Pharma Plus เล่มม่วง</t>
        </is>
      </c>
    </row>
    <row r="7" ht="13.2" customHeight="1" s="49">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Pharma Plus เล่มม่วง (เฉลยข้อ ข)</t>
        </is>
      </c>
      <c r="O7" s="2" t="inlineStr">
        <is>
          <t>Mock</t>
        </is>
      </c>
      <c r="P7" s="2" t="inlineStr">
        <is>
          <t>Pharma Plus เล่มม่วง</t>
        </is>
      </c>
    </row>
    <row r="8" ht="13.2" customHeight="1" s="49">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Pharma Plus เล่มม่วง (เฉลยข้อ ก)</t>
        </is>
      </c>
      <c r="O8" s="2" t="inlineStr">
        <is>
          <t>Mock</t>
        </is>
      </c>
      <c r="P8" s="2" t="inlineStr">
        <is>
          <t>Pharma Plus เล่มม่วง</t>
        </is>
      </c>
    </row>
    <row r="9" ht="13.2" customHeight="1" s="49">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Pharma Plus เล่มม่วง (เฉลยข้อ ค)</t>
        </is>
      </c>
      <c r="O9" s="2" t="inlineStr">
        <is>
          <t>Mock</t>
        </is>
      </c>
      <c r="P9" s="2" t="inlineStr">
        <is>
          <t>Pharma Plus เล่มม่วง</t>
        </is>
      </c>
    </row>
    <row r="10" ht="13.2" customHeight="1" s="49">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Pharma Plus เล่มม่วง (เฉลยข้อ ก)</t>
        </is>
      </c>
      <c r="O10" s="2" t="inlineStr">
        <is>
          <t>Mock</t>
        </is>
      </c>
      <c r="P10" s="2" t="inlineStr">
        <is>
          <t>Pharma Plus เล่มม่วง</t>
        </is>
      </c>
    </row>
    <row r="11" ht="13.2" customHeight="1" s="49">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Pharma Plus เล่มม่วง (เฉลยข้อ ข ค)</t>
        </is>
      </c>
      <c r="O11" s="2" t="inlineStr">
        <is>
          <t>Mock</t>
        </is>
      </c>
      <c r="P11" s="2" t="inlineStr">
        <is>
          <t>Pharma Plus เล่มม่วง</t>
        </is>
      </c>
    </row>
    <row r="12" ht="13.2" customHeight="1" s="49">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Pharma Plus เล่มม่วง (เฉลยข้อ จ)</t>
        </is>
      </c>
      <c r="O12" s="2" t="inlineStr">
        <is>
          <t>Mock</t>
        </is>
      </c>
      <c r="P12" s="2" t="inlineStr">
        <is>
          <t>Pharma Plus เล่มม่วง</t>
        </is>
      </c>
    </row>
    <row r="13" ht="13.2" customHeight="1" s="49">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Pharma Plus เล่มม่วง (เฉลยข้อ ข)</t>
        </is>
      </c>
      <c r="O13" s="2" t="inlineStr">
        <is>
          <t>Mock</t>
        </is>
      </c>
      <c r="P13" s="2" t="inlineStr">
        <is>
          <t>Pharma Plus เล่มม่วง</t>
        </is>
      </c>
    </row>
    <row r="14" ht="13.2" customHeight="1" s="49">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Pharma Plus เล่มม่วง (เฉลยข้อ ค)</t>
        </is>
      </c>
      <c r="O14" s="2" t="inlineStr">
        <is>
          <t>Mock</t>
        </is>
      </c>
      <c r="P14" s="2" t="inlineStr">
        <is>
          <t>Pharma Plus เล่มม่วง</t>
        </is>
      </c>
    </row>
    <row r="15" ht="13.2" customHeight="1" s="49">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Pharma Plus เล่มม่วง (เฉลยข้อ จ)</t>
        </is>
      </c>
      <c r="O15" s="2" t="inlineStr">
        <is>
          <t>Mock</t>
        </is>
      </c>
      <c r="P15" s="2" t="inlineStr">
        <is>
          <t>Pharma Plus เล่มม่วง</t>
        </is>
      </c>
    </row>
    <row r="16" ht="13.2" customHeight="1" s="49">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Pharma Plus เล่มม่วง (เฉลยข้อ ข)</t>
        </is>
      </c>
      <c r="O16" s="2" t="inlineStr">
        <is>
          <t>Mock</t>
        </is>
      </c>
      <c r="P16" s="2" t="inlineStr">
        <is>
          <t>Pharma Plus เล่มม่วง</t>
        </is>
      </c>
    </row>
    <row r="17" ht="13.2" customHeight="1" s="49">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Pharma Plus เล่มม่วง (เฉลยข้อ ง)</t>
        </is>
      </c>
      <c r="O17" s="2" t="inlineStr">
        <is>
          <t>Mock</t>
        </is>
      </c>
      <c r="P17" s="2" t="inlineStr">
        <is>
          <t>Pharma Plus เล่มม่วง</t>
        </is>
      </c>
    </row>
    <row r="18" ht="13.2" customHeight="1" s="49">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Pharma Plus เล่มม่วง (เฉลยข้อ ง)</t>
        </is>
      </c>
      <c r="O18" s="2" t="inlineStr">
        <is>
          <t>Mock</t>
        </is>
      </c>
      <c r="P18" s="2" t="inlineStr">
        <is>
          <t>Pharma Plus เล่มม่วง</t>
        </is>
      </c>
    </row>
    <row r="19" ht="13.2" customHeight="1" s="49">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Pharma Plus เล่มม่วง (เฉลยข้อ ข)</t>
        </is>
      </c>
      <c r="O19" s="2" t="inlineStr">
        <is>
          <t>Mock</t>
        </is>
      </c>
      <c r="P19" s="2" t="inlineStr">
        <is>
          <t>Pharma Plus เล่มม่วง</t>
        </is>
      </c>
    </row>
    <row r="20" ht="13.2" customHeight="1" s="49">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Pharma Plus เล่มม่วง (เฉลยข้อ ข)</t>
        </is>
      </c>
      <c r="O20" s="2" t="inlineStr">
        <is>
          <t>Mock</t>
        </is>
      </c>
      <c r="P20" s="2" t="inlineStr">
        <is>
          <t>Pharma Plus เล่มม่วง</t>
        </is>
      </c>
    </row>
    <row r="21" ht="13.2" customHeight="1" s="49">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Pharma Plus เล่มม่วง (เฉลยข้อ ก)</t>
        </is>
      </c>
      <c r="O21" s="2" t="inlineStr">
        <is>
          <t>Mock</t>
        </is>
      </c>
      <c r="P21" s="2" t="inlineStr">
        <is>
          <t>Pharma Plus เล่มม่วง</t>
        </is>
      </c>
    </row>
    <row r="22" ht="13.2" customHeight="1" s="49">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Pharma Plus เล่มม่วง (เฉลยข้อ ก)</t>
        </is>
      </c>
      <c r="O22" s="2" t="inlineStr">
        <is>
          <t>Mock</t>
        </is>
      </c>
      <c r="P22" s="2" t="inlineStr">
        <is>
          <t>Pharma Plus เล่มม่วง</t>
        </is>
      </c>
    </row>
    <row r="23" ht="13.2" customHeight="1" s="49">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Pharma Plus เล่มม่วง (เฉลยข้อ ข)</t>
        </is>
      </c>
      <c r="O23" s="2" t="inlineStr">
        <is>
          <t>Mock</t>
        </is>
      </c>
      <c r="P23" s="2" t="inlineStr">
        <is>
          <t>Pharma Plus เล่มม่วง</t>
        </is>
      </c>
    </row>
    <row r="24" ht="13.2" customHeight="1" s="49">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Pharma Plus เล่มม่วง (เฉลยข้อ ง)</t>
        </is>
      </c>
      <c r="O24" s="2" t="inlineStr">
        <is>
          <t>Mock</t>
        </is>
      </c>
      <c r="P24" s="2" t="inlineStr">
        <is>
          <t>Pharma Plus เล่มม่วง</t>
        </is>
      </c>
    </row>
    <row r="25" ht="13.2" customHeight="1" s="49">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Pharma Plus เล่มม่วง (เฉลยข้อ ก ค ง)</t>
        </is>
      </c>
      <c r="O25" s="2" t="inlineStr">
        <is>
          <t>Mock</t>
        </is>
      </c>
      <c r="P25" s="2" t="inlineStr">
        <is>
          <t>Pharma Plus เล่มม่วง</t>
        </is>
      </c>
    </row>
    <row r="26" ht="13.2" customHeight="1" s="49">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Pharma Plus เล่มม่วง (เฉลยข้อ ข ค)</t>
        </is>
      </c>
      <c r="O26" s="2" t="inlineStr">
        <is>
          <t>Mock</t>
        </is>
      </c>
      <c r="P26" s="2" t="inlineStr">
        <is>
          <t>Pharma Plus เล่มม่วง</t>
        </is>
      </c>
    </row>
    <row r="27" ht="13.2" customHeight="1" s="49">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Pharma Plus เล่มม่วง (เฉลยข้อ จ)</t>
        </is>
      </c>
      <c r="O27" s="2" t="inlineStr">
        <is>
          <t>Mock</t>
        </is>
      </c>
      <c r="P27" s="2" t="inlineStr">
        <is>
          <t>Pharma Plus เล่มม่วง</t>
        </is>
      </c>
    </row>
    <row r="28" ht="13.2" customHeight="1" s="49">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Pharma Plus เล่มม่วง (เฉลยข้อ ค)</t>
        </is>
      </c>
      <c r="O28" s="2" t="inlineStr">
        <is>
          <t>Mock</t>
        </is>
      </c>
      <c r="P28" s="2" t="inlineStr">
        <is>
          <t>Pharma Plus เล่มม่วง</t>
        </is>
      </c>
    </row>
    <row r="29" ht="13.2" customHeight="1" s="49">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Pharma Plus เล่มม่วง (เฉลยข้อ ง)</t>
        </is>
      </c>
      <c r="O29" s="2" t="inlineStr">
        <is>
          <t>Mock</t>
        </is>
      </c>
      <c r="P29" s="2" t="inlineStr">
        <is>
          <t>Pharma Plus เล่มม่วง</t>
        </is>
      </c>
    </row>
    <row r="30" ht="13.2" customHeight="1" s="49">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Pharma Plus เล่มม่วง (เฉลยข้อ ก)</t>
        </is>
      </c>
      <c r="O30" s="2" t="inlineStr">
        <is>
          <t>Mock</t>
        </is>
      </c>
      <c r="P30" s="2" t="inlineStr">
        <is>
          <t>Pharma Plus เล่มม่วง</t>
        </is>
      </c>
    </row>
    <row r="31" ht="13.2" customHeight="1" s="49">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Pharma Plus เล่มม่วง (เฉลยข้อ ไมมีคำตอบ)</t>
        </is>
      </c>
      <c r="O31" s="2" t="inlineStr">
        <is>
          <t>Mock</t>
        </is>
      </c>
      <c r="P31" s="2" t="inlineStr">
        <is>
          <t>Pharma Plus เล่มม่วง</t>
        </is>
      </c>
    </row>
    <row r="32" ht="13.2" customHeight="1" s="49">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Pharma Plus เล่มม่วง (เฉลยข้อ ก)</t>
        </is>
      </c>
      <c r="O32" s="2" t="inlineStr">
        <is>
          <t>Mock</t>
        </is>
      </c>
      <c r="P32" s="2" t="inlineStr">
        <is>
          <t>Pharma Plus เล่มม่วง</t>
        </is>
      </c>
    </row>
    <row r="33" ht="13.2" customHeight="1" s="49">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Pharma Plus เล่มม่วง (เฉลยข้อ ง)</t>
        </is>
      </c>
      <c r="O33" s="2" t="inlineStr">
        <is>
          <t>Mock</t>
        </is>
      </c>
      <c r="P33" s="2" t="inlineStr">
        <is>
          <t>Pharma Plus เล่มม่วง</t>
        </is>
      </c>
    </row>
    <row r="34" ht="13.2" customHeight="1" s="49">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Pharma Plus เล่มม่วง (เฉลยข้อ ก)</t>
        </is>
      </c>
      <c r="O34" s="2" t="inlineStr">
        <is>
          <t>Mock</t>
        </is>
      </c>
      <c r="P34" s="2" t="inlineStr">
        <is>
          <t>Pharma Plus เล่มม่วง</t>
        </is>
      </c>
    </row>
    <row r="35" ht="13.2" customHeight="1" s="49">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Pharma Plus เล่มม่วง (เฉลยข้อ ข)</t>
        </is>
      </c>
      <c r="O35" s="2" t="inlineStr">
        <is>
          <t>Mock</t>
        </is>
      </c>
      <c r="P35" s="2" t="inlineStr">
        <is>
          <t>Pharma Plus เล่มม่วง</t>
        </is>
      </c>
    </row>
    <row r="36" ht="13.2" customHeight="1" s="49">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Pharma Plus เล่มม่วง (เฉลยข้อ ข)</t>
        </is>
      </c>
      <c r="O36" s="2" t="inlineStr">
        <is>
          <t>Mock</t>
        </is>
      </c>
      <c r="P36" s="2" t="inlineStr">
        <is>
          <t>Pharma Plus เล่มม่วง</t>
        </is>
      </c>
    </row>
    <row r="37" ht="13.2" customHeight="1" s="49">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Pharma Plus เล่มม่วง (เฉลยข้อ ค)</t>
        </is>
      </c>
      <c r="O37" s="2" t="inlineStr">
        <is>
          <t>Mock</t>
        </is>
      </c>
      <c r="P37" s="2" t="inlineStr">
        <is>
          <t>Pharma Plus เล่มม่วง</t>
        </is>
      </c>
    </row>
    <row r="38" ht="13.2" customHeight="1" s="49">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Pharma Plus เล่มม่วง (เฉลยข้อ ค)</t>
        </is>
      </c>
      <c r="O38" s="2" t="inlineStr">
        <is>
          <t>Mock</t>
        </is>
      </c>
      <c r="P38" s="2" t="inlineStr">
        <is>
          <t>Pharma Plus เล่มม่วง</t>
        </is>
      </c>
    </row>
    <row r="39" ht="13.2" customHeight="1" s="49">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Pharma Plus เล่มม่วง (เฉลยข้อ ก)</t>
        </is>
      </c>
      <c r="O39" s="2" t="inlineStr">
        <is>
          <t>Mock</t>
        </is>
      </c>
      <c r="P39" s="2" t="inlineStr">
        <is>
          <t>Pharma Plus เล่มม่วง</t>
        </is>
      </c>
    </row>
    <row r="40" ht="13.2" customHeight="1" s="49">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Pharma Plus เล่มม่วง (เฉลยข้อ ง)</t>
        </is>
      </c>
      <c r="O40" s="2" t="inlineStr">
        <is>
          <t>Mock</t>
        </is>
      </c>
      <c r="P40" s="2" t="inlineStr">
        <is>
          <t>Pharma Plus เล่มม่วง</t>
        </is>
      </c>
    </row>
    <row r="41" ht="13.2" customHeight="1" s="49">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Pharma Plus เล่มม่วง (เฉลยข้อ ง)</t>
        </is>
      </c>
      <c r="O41" s="2" t="inlineStr">
        <is>
          <t>Mock</t>
        </is>
      </c>
      <c r="P41" s="2" t="inlineStr">
        <is>
          <t>Pharma Plus เล่มม่วง</t>
        </is>
      </c>
    </row>
    <row r="42" ht="13.2" customHeight="1" s="49">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Pharma Plus เล่มม่วง (เฉลยข้อ จ)</t>
        </is>
      </c>
      <c r="O42" s="2" t="inlineStr">
        <is>
          <t>Mock</t>
        </is>
      </c>
      <c r="P42" s="2" t="inlineStr">
        <is>
          <t>Pharma Plus เล่มม่วง</t>
        </is>
      </c>
    </row>
    <row r="43" ht="13.2" customHeight="1" s="49">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Pharma Plus เล่มม่วง (เฉลยข้อ ข)</t>
        </is>
      </c>
      <c r="O43" s="2" t="inlineStr">
        <is>
          <t>Mock</t>
        </is>
      </c>
      <c r="P43" s="2" t="inlineStr">
        <is>
          <t>Pharma Plus เล่มม่วง</t>
        </is>
      </c>
    </row>
    <row r="44" ht="13.2" customHeight="1" s="49">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Pharma Plus เล่มม่วง (เฉลยข้อ จ)</t>
        </is>
      </c>
      <c r="O44" s="2" t="inlineStr">
        <is>
          <t>Mock</t>
        </is>
      </c>
      <c r="P44" s="2" t="inlineStr">
        <is>
          <t>Pharma Plus เล่มม่วง</t>
        </is>
      </c>
    </row>
    <row r="45" ht="13.2" customHeight="1" s="49">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Pharma Plus เล่มม่วง (เฉลยข้อ ง)</t>
        </is>
      </c>
      <c r="O45" s="2" t="inlineStr">
        <is>
          <t>Mock</t>
        </is>
      </c>
      <c r="P45" s="2" t="inlineStr">
        <is>
          <t>Pharma Plus เล่มม่วง</t>
        </is>
      </c>
    </row>
    <row r="46" ht="13.2" customHeight="1" s="49">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Pharma Plus เล่มม่วง (เฉลยข้อ ง)</t>
        </is>
      </c>
      <c r="O46" s="2" t="inlineStr">
        <is>
          <t>Mock</t>
        </is>
      </c>
      <c r="P46" s="2" t="inlineStr">
        <is>
          <t>Pharma Plus เล่มม่วง</t>
        </is>
      </c>
    </row>
    <row r="47" ht="13.2" customHeight="1" s="49">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Pharma Plus เล่มม่วง (เฉลยข้อ ก)</t>
        </is>
      </c>
      <c r="O47" s="2" t="inlineStr">
        <is>
          <t>Mock</t>
        </is>
      </c>
      <c r="P47" s="2" t="inlineStr">
        <is>
          <t>Pharma Plus เล่มม่วง</t>
        </is>
      </c>
    </row>
    <row r="48" ht="13.2" customHeight="1" s="49">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Pharma Plus เล่มม่วง (เฉลยข้อ จ)</t>
        </is>
      </c>
      <c r="O48" s="2" t="inlineStr">
        <is>
          <t>Mock</t>
        </is>
      </c>
      <c r="P48" s="2" t="inlineStr">
        <is>
          <t>Pharma Plus เล่มม่วง</t>
        </is>
      </c>
    </row>
    <row r="49" ht="13.2" customHeight="1" s="49">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Pharma Plus เล่มม่วง (เฉลยข้อ ข)</t>
        </is>
      </c>
      <c r="O49" s="2" t="inlineStr">
        <is>
          <t>Mock</t>
        </is>
      </c>
      <c r="P49" s="2" t="inlineStr">
        <is>
          <t>Pharma Plus เล่มม่วง</t>
        </is>
      </c>
    </row>
    <row r="50" ht="13.2" customHeight="1" s="49">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Pharma Plus เล่มม่วง (เฉลยข้อ ข)</t>
        </is>
      </c>
      <c r="O50" s="2" t="inlineStr">
        <is>
          <t>Mock</t>
        </is>
      </c>
      <c r="P50" s="2" t="inlineStr">
        <is>
          <t>Pharma Plus เล่มม่วง</t>
        </is>
      </c>
    </row>
    <row r="51" ht="13.2" customHeight="1" s="49">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Pharma Plus เล่มม่วง (เฉลยข้อ ก)</t>
        </is>
      </c>
      <c r="O51" s="2" t="inlineStr">
        <is>
          <t>Mock</t>
        </is>
      </c>
      <c r="P51" s="2" t="inlineStr">
        <is>
          <t>Pharma Plus เล่มม่วง</t>
        </is>
      </c>
    </row>
    <row r="52" ht="13.2" customHeight="1" s="49">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Pharma Plus เล่มม่วง (เฉลยข้อ จ)</t>
        </is>
      </c>
      <c r="O52" s="2" t="inlineStr">
        <is>
          <t>Mock</t>
        </is>
      </c>
      <c r="P52" s="2" t="inlineStr">
        <is>
          <t>Pharma Plus เล่มม่วง</t>
        </is>
      </c>
    </row>
    <row r="53" ht="13.2" customHeight="1" s="49">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Pharma Plus เล่มม่วง (เฉลยข้อ ง)</t>
        </is>
      </c>
      <c r="O53" s="2" t="inlineStr">
        <is>
          <t>Mock</t>
        </is>
      </c>
      <c r="P53" s="2" t="inlineStr">
        <is>
          <t>Pharma Plus เล่มม่วง</t>
        </is>
      </c>
    </row>
    <row r="54" ht="13.2" customHeight="1" s="49">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Pharma Plus เล่มม่วง (เฉลยข้อ ค)</t>
        </is>
      </c>
      <c r="O54" s="2" t="inlineStr">
        <is>
          <t>Mock</t>
        </is>
      </c>
      <c r="P54" s="2" t="inlineStr">
        <is>
          <t>Pharma Plus เล่มม่วง</t>
        </is>
      </c>
    </row>
    <row r="55" ht="13.2" customHeight="1" s="49">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Pharma Plus เล่มม่วง (เฉลยข้อ ก)</t>
        </is>
      </c>
      <c r="O55" s="2" t="inlineStr">
        <is>
          <t>Mock</t>
        </is>
      </c>
      <c r="P55" s="2" t="inlineStr">
        <is>
          <t>Pharma Plus เล่มม่วง</t>
        </is>
      </c>
    </row>
    <row r="56" ht="13.2" customHeight="1" s="49">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Pharma Plus เล่มม่วง (เฉลยข้อ ค)</t>
        </is>
      </c>
      <c r="O56" s="2" t="inlineStr">
        <is>
          <t>Mock</t>
        </is>
      </c>
      <c r="P56" s="2" t="inlineStr">
        <is>
          <t>Pharma Plus เล่มม่วง</t>
        </is>
      </c>
    </row>
    <row r="57" ht="13.2" customHeight="1" s="49">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Pharma Plus เล่มม่วง (เฉลยข้อ จ)</t>
        </is>
      </c>
      <c r="O57" s="2" t="inlineStr">
        <is>
          <t>Mock</t>
        </is>
      </c>
      <c r="P57" s="2" t="inlineStr">
        <is>
          <t>Pharma Plus เล่มม่วง</t>
        </is>
      </c>
    </row>
    <row r="58" ht="13.2" customHeight="1" s="49">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Pharma Plus เล่มม่วง (เฉลยข้อ ไมมีคำตอบ)</t>
        </is>
      </c>
      <c r="O58" s="2" t="inlineStr">
        <is>
          <t>Mock</t>
        </is>
      </c>
      <c r="P58" s="2" t="inlineStr">
        <is>
          <t>Pharma Plus เล่มม่วง</t>
        </is>
      </c>
    </row>
    <row r="59" ht="13.2" customHeight="1" s="49">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Pharma Plus เล่มม่วง (เฉลยข้อ ข)</t>
        </is>
      </c>
      <c r="O59" s="2" t="inlineStr">
        <is>
          <t>Mock</t>
        </is>
      </c>
      <c r="P59" s="2" t="inlineStr">
        <is>
          <t>Pharma Plus เล่มม่วง</t>
        </is>
      </c>
    </row>
    <row r="60" ht="13.2" customHeight="1" s="49">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Pharma Plus เล่มม่วง (เฉลยข้อ ก)</t>
        </is>
      </c>
      <c r="O60" s="2" t="inlineStr">
        <is>
          <t>Mock</t>
        </is>
      </c>
      <c r="P60" s="2" t="inlineStr">
        <is>
          <t>Pharma Plus เล่มม่วง</t>
        </is>
      </c>
    </row>
    <row r="61" ht="13.2" customHeight="1" s="49">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Pharma Plus เล่มม่วง (เฉลยข้อ จ)</t>
        </is>
      </c>
      <c r="O61" s="2" t="inlineStr">
        <is>
          <t>Mock</t>
        </is>
      </c>
      <c r="P61" s="2" t="inlineStr">
        <is>
          <t>Pharma Plus เล่มม่วง</t>
        </is>
      </c>
    </row>
    <row r="62" ht="13.2" customHeight="1" s="49">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Pharma Plus เล่มม่วง (เฉลยข้อ ข ง)</t>
        </is>
      </c>
      <c r="O62" s="2" t="inlineStr">
        <is>
          <t>Mock</t>
        </is>
      </c>
      <c r="P62" s="2" t="inlineStr">
        <is>
          <t>Pharma Plus เล่มม่วง</t>
        </is>
      </c>
    </row>
    <row r="63" ht="13.2" customHeight="1" s="49">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Pharma Plus เล่มม่วง (เฉลยข้อ ข)</t>
        </is>
      </c>
      <c r="O63" s="2" t="inlineStr">
        <is>
          <t>Mock</t>
        </is>
      </c>
      <c r="P63" s="2" t="inlineStr">
        <is>
          <t>Pharma Plus เล่มม่วง</t>
        </is>
      </c>
    </row>
    <row r="64" ht="13.2" customHeight="1" s="49">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Pharma Plus เล่มม่วง (เฉลยข้อ ง)</t>
        </is>
      </c>
      <c r="O64" s="2" t="inlineStr">
        <is>
          <t>Mock</t>
        </is>
      </c>
      <c r="P64" s="2" t="inlineStr">
        <is>
          <t>Pharma Plus เล่มม่วง</t>
        </is>
      </c>
    </row>
    <row r="65" ht="13.2" customHeight="1" s="49">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Pharma Plus เล่มม่วง (เฉลยข้อ ข)</t>
        </is>
      </c>
      <c r="O65" s="2" t="inlineStr">
        <is>
          <t>Mock</t>
        </is>
      </c>
      <c r="P65" s="2" t="inlineStr">
        <is>
          <t>Pharma Plus เล่มม่วง</t>
        </is>
      </c>
    </row>
    <row r="66" ht="13.2" customHeight="1" s="49">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Pharma Plus เล่มม่วง (เฉลยข้อ ง)</t>
        </is>
      </c>
      <c r="O66" s="2" t="inlineStr">
        <is>
          <t>Mock</t>
        </is>
      </c>
      <c r="P66" s="2" t="inlineStr">
        <is>
          <t>Pharma Plus เล่มม่วง</t>
        </is>
      </c>
    </row>
    <row r="67" ht="13.2" customHeight="1" s="49">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Pharma Plus เล่มม่วง (เฉลยข้อ ก ง)</t>
        </is>
      </c>
      <c r="O67" s="2" t="inlineStr">
        <is>
          <t>Mock</t>
        </is>
      </c>
      <c r="P67" s="2" t="inlineStr">
        <is>
          <t>Pharma Plus เล่มม่วง</t>
        </is>
      </c>
    </row>
    <row r="68" ht="13.2" customHeight="1" s="49">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Pharma Plus เล่มม่วง (เฉลยข้อ ค)</t>
        </is>
      </c>
      <c r="O68" s="2" t="inlineStr">
        <is>
          <t>Mock</t>
        </is>
      </c>
      <c r="P68" s="2" t="inlineStr">
        <is>
          <t>Pharma Plus เล่มม่วง</t>
        </is>
      </c>
    </row>
    <row r="69" ht="13.2" customHeight="1" s="49">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Pharma Plus เล่มม่วง (เฉลยข้อ จ)</t>
        </is>
      </c>
      <c r="O69" s="2" t="inlineStr">
        <is>
          <t>Mock</t>
        </is>
      </c>
      <c r="P69" s="2" t="inlineStr">
        <is>
          <t>Pharma Plus เล่มม่วง</t>
        </is>
      </c>
    </row>
    <row r="70" ht="13.2" customHeight="1" s="49">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Pharma Plus เล่มม่วง (เฉลยข้อ ก)</t>
        </is>
      </c>
      <c r="O70" s="2" t="inlineStr">
        <is>
          <t>Mock</t>
        </is>
      </c>
      <c r="P70" s="2" t="inlineStr">
        <is>
          <t>Pharma Plus เล่มม่วง</t>
        </is>
      </c>
    </row>
    <row r="71" ht="13.2" customHeight="1" s="49">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Pharma Plus เล่มม่วง (เฉลยข้อ ง)</t>
        </is>
      </c>
      <c r="O71" s="2" t="inlineStr">
        <is>
          <t>Mock</t>
        </is>
      </c>
      <c r="P71" s="2" t="inlineStr">
        <is>
          <t>Pharma Plus เล่มม่วง</t>
        </is>
      </c>
    </row>
    <row r="72" ht="13.2" customHeight="1" s="49">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Pharma Plus เล่มม่วง (เฉลยข้อ ง)</t>
        </is>
      </c>
      <c r="O72" s="2" t="inlineStr">
        <is>
          <t>Mock</t>
        </is>
      </c>
      <c r="P72" s="2" t="inlineStr">
        <is>
          <t>Pharma Plus เล่มม่วง</t>
        </is>
      </c>
    </row>
    <row r="73" ht="13.2" customHeight="1" s="49">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Pharma Plus เล่มม่วง (เฉลยข้อ ง)</t>
        </is>
      </c>
      <c r="O73" s="2" t="inlineStr">
        <is>
          <t>Mock</t>
        </is>
      </c>
      <c r="P73" s="2" t="inlineStr">
        <is>
          <t>Pharma Plus เล่มม่วง</t>
        </is>
      </c>
    </row>
    <row r="74" ht="13.2" customHeight="1" s="49">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Pharma Plus เล่มม่วง (เฉลยข้อ ง)</t>
        </is>
      </c>
      <c r="O74" s="2" t="inlineStr">
        <is>
          <t>Mock</t>
        </is>
      </c>
      <c r="P74" s="2" t="inlineStr">
        <is>
          <t>Pharma Plus เล่มม่วง</t>
        </is>
      </c>
    </row>
    <row r="75" ht="13.2" customHeight="1" s="49">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Pharma Plus เล่มม่วง (เฉลยข้อ ค)</t>
        </is>
      </c>
      <c r="O75" s="2" t="inlineStr">
        <is>
          <t>Mock</t>
        </is>
      </c>
      <c r="P75" s="2" t="inlineStr">
        <is>
          <t>Pharma Plus เล่มม่วง</t>
        </is>
      </c>
    </row>
    <row r="76" ht="13.2" customHeight="1" s="49">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Pharma Plus เล่มม่วง (เฉลยข้อ จ)</t>
        </is>
      </c>
      <c r="O76" s="2" t="inlineStr">
        <is>
          <t>Mock</t>
        </is>
      </c>
      <c r="P76" s="2" t="inlineStr">
        <is>
          <t>Pharma Plus เล่มม่วง</t>
        </is>
      </c>
    </row>
    <row r="77" ht="13.2" customHeight="1" s="49">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Pharma Plus เล่มม่วง (เฉลยข้อ ก)</t>
        </is>
      </c>
      <c r="O77" s="2" t="inlineStr">
        <is>
          <t>Mock</t>
        </is>
      </c>
      <c r="P77" s="2" t="inlineStr">
        <is>
          <t>Pharma Plus เล่มม่วง</t>
        </is>
      </c>
    </row>
    <row r="78" ht="13.2" customHeight="1" s="49">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Pharma Plus เล่มม่วง (เฉลยข้อ ข)</t>
        </is>
      </c>
      <c r="O78" s="2" t="inlineStr">
        <is>
          <t>Mock</t>
        </is>
      </c>
      <c r="P78" s="2" t="inlineStr">
        <is>
          <t>Pharma Plus เล่มม่วง</t>
        </is>
      </c>
    </row>
    <row r="79" ht="13.2" customHeight="1" s="49">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Pharma Plus เล่มม่วง (เฉลยข้อ ก ข)</t>
        </is>
      </c>
      <c r="O79" s="2" t="inlineStr">
        <is>
          <t>Mock</t>
        </is>
      </c>
      <c r="P79" s="2" t="inlineStr">
        <is>
          <t>Pharma Plus เล่มม่วง</t>
        </is>
      </c>
    </row>
    <row r="80" ht="13.2" customHeight="1" s="49">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Pharma Plus เล่มม่วง (เฉลยข้อ ข)</t>
        </is>
      </c>
      <c r="O80" s="2" t="inlineStr">
        <is>
          <t>Mock</t>
        </is>
      </c>
      <c r="P80" s="2" t="inlineStr">
        <is>
          <t>Pharma Plus เล่มม่วง</t>
        </is>
      </c>
    </row>
    <row r="81" ht="13.2" customHeight="1" s="49">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Pharma Plus เล่มม่วง (เฉลยข้อ ก)</t>
        </is>
      </c>
      <c r="O81" s="2" t="inlineStr">
        <is>
          <t>Mock</t>
        </is>
      </c>
      <c r="P81" s="2" t="inlineStr">
        <is>
          <t>Pharma Plus เล่มม่วง</t>
        </is>
      </c>
    </row>
    <row r="82" ht="13.2" customHeight="1" s="49">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Pharma Plus เล่มม่วง (เฉลยข้อ จ)</t>
        </is>
      </c>
      <c r="O82" s="2" t="inlineStr">
        <is>
          <t>Mock</t>
        </is>
      </c>
      <c r="P82" s="2" t="inlineStr">
        <is>
          <t>Pharma Plus เล่มม่วง</t>
        </is>
      </c>
    </row>
    <row r="83" ht="13.2" customHeight="1" s="49">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Pharma Plus เล่มม่วง (เฉลยข้อ ก)</t>
        </is>
      </c>
      <c r="O83" s="2" t="inlineStr">
        <is>
          <t>Mock</t>
        </is>
      </c>
      <c r="P83" s="2" t="inlineStr">
        <is>
          <t>Pharma Plus เล่มม่วง</t>
        </is>
      </c>
    </row>
    <row r="84" ht="13.2" customHeight="1" s="49">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Pharma Plus เล่มม่วง (เฉลยข้อ จ)</t>
        </is>
      </c>
      <c r="O84" s="2" t="inlineStr">
        <is>
          <t>Mock</t>
        </is>
      </c>
      <c r="P84" s="2" t="inlineStr">
        <is>
          <t>Pharma Plus เล่มม่วง</t>
        </is>
      </c>
    </row>
    <row r="85" ht="13.2" customHeight="1" s="49">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Pharma Plus เล่มม่วง (เฉลยข้อ ข)</t>
        </is>
      </c>
      <c r="O85" s="2" t="inlineStr">
        <is>
          <t>Mock</t>
        </is>
      </c>
      <c r="P85" s="2" t="inlineStr">
        <is>
          <t>Pharma Plus เล่มม่วง</t>
        </is>
      </c>
    </row>
    <row r="86" ht="13.2" customHeight="1" s="49">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Pharma Plus เล่มม่วง (เฉลยข้อ ข)</t>
        </is>
      </c>
      <c r="O86" s="2" t="inlineStr">
        <is>
          <t>Mock</t>
        </is>
      </c>
      <c r="P86" s="2" t="inlineStr">
        <is>
          <t>Pharma Plus เล่มม่วง</t>
        </is>
      </c>
    </row>
    <row r="87" ht="13.2" customHeight="1" s="49">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Pharma Plus เล่มม่วง (เฉลยข้อ ง)</t>
        </is>
      </c>
      <c r="O87" s="2" t="inlineStr">
        <is>
          <t>Mock</t>
        </is>
      </c>
      <c r="P87" s="2" t="inlineStr">
        <is>
          <t>Pharma Plus เล่มม่วง</t>
        </is>
      </c>
    </row>
    <row r="88" ht="13.2" customHeight="1" s="49">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Pharma Plus เล่มม่วง (เฉลยข้อ ง)</t>
        </is>
      </c>
      <c r="O88" s="2" t="inlineStr">
        <is>
          <t>Mock</t>
        </is>
      </c>
      <c r="P88" s="2" t="inlineStr">
        <is>
          <t>Pharma Plus เล่มม่วง</t>
        </is>
      </c>
    </row>
    <row r="89" ht="13.2" customHeight="1" s="49">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Pharma Plus เล่มม่วง (เฉลยข้อ ก)</t>
        </is>
      </c>
      <c r="O89" s="2" t="inlineStr">
        <is>
          <t>Mock</t>
        </is>
      </c>
      <c r="P89" s="2" t="inlineStr">
        <is>
          <t>Pharma Plus เล่มม่วง</t>
        </is>
      </c>
    </row>
    <row r="90" ht="13.2" customHeight="1" s="49">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Pharma Plus เล่มม่วง (เฉลยข้อ ข)</t>
        </is>
      </c>
      <c r="O90" s="2" t="inlineStr">
        <is>
          <t>Mock</t>
        </is>
      </c>
      <c r="P90" s="2" t="inlineStr">
        <is>
          <t>Pharma Plus เล่มม่วง</t>
        </is>
      </c>
    </row>
    <row r="91" ht="13.2" customHeight="1" s="49">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Pharma Plus เล่มม่วง (เฉลยข้อ จ)</t>
        </is>
      </c>
      <c r="O91" s="2" t="inlineStr">
        <is>
          <t>Mock</t>
        </is>
      </c>
      <c r="P91" s="2" t="inlineStr">
        <is>
          <t>Pharma Plus เล่มม่วง</t>
        </is>
      </c>
    </row>
    <row r="92" ht="13.2" customHeight="1" s="49">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Pharma Plus เล่มม่วง (เฉลยข้อ ข)</t>
        </is>
      </c>
      <c r="O92" s="2" t="inlineStr">
        <is>
          <t>Mock</t>
        </is>
      </c>
      <c r="P92" s="2" t="inlineStr">
        <is>
          <t>Pharma Plus เล่มม่วง</t>
        </is>
      </c>
    </row>
    <row r="93" ht="13.2" customHeight="1" s="49">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Pharma Plus เล่มม่วง (เฉลยข้อ ข)</t>
        </is>
      </c>
      <c r="O93" s="2" t="inlineStr">
        <is>
          <t>Mock</t>
        </is>
      </c>
      <c r="P93" s="2" t="inlineStr">
        <is>
          <t>Pharma Plus เล่มม่วง</t>
        </is>
      </c>
    </row>
    <row r="94" ht="13.2" customHeight="1" s="49">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Pharma Plus เล่มม่วง (เฉลยข้อ ไมมีคำตอบ)</t>
        </is>
      </c>
      <c r="O94" s="2" t="inlineStr">
        <is>
          <t>Mock</t>
        </is>
      </c>
      <c r="P94" s="2" t="inlineStr">
        <is>
          <t>Pharma Plus เล่มม่วง</t>
        </is>
      </c>
    </row>
    <row r="95" ht="13.2" customHeight="1" s="49">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Pharma Plus เล่มม่วง (เฉลยข้อ ค)</t>
        </is>
      </c>
      <c r="O95" s="2" t="inlineStr">
        <is>
          <t>Mock</t>
        </is>
      </c>
      <c r="P95" s="2" t="inlineStr">
        <is>
          <t>Pharma Plus เล่มม่วง</t>
        </is>
      </c>
    </row>
    <row r="96" ht="13.2" customHeight="1" s="49">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Pharma Plus เล่มม่วง (เฉลยข้อ จ)</t>
        </is>
      </c>
      <c r="O96" s="2" t="inlineStr">
        <is>
          <t>Mock</t>
        </is>
      </c>
      <c r="P96" s="2" t="inlineStr">
        <is>
          <t>Pharma Plus เล่มม่วง</t>
        </is>
      </c>
    </row>
    <row r="97" ht="13.2" customHeight="1" s="49">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Pharma Plus เล่มม่วง (เฉลยข้อ ค)</t>
        </is>
      </c>
      <c r="O97" s="2" t="inlineStr">
        <is>
          <t>Mock</t>
        </is>
      </c>
      <c r="P97" s="2" t="inlineStr">
        <is>
          <t>Pharma Plus เล่มม่วง</t>
        </is>
      </c>
    </row>
    <row r="98" ht="13.2" customHeight="1" s="49">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Pharma Plus เล่มม่วง (เฉลยข้อ ก)</t>
        </is>
      </c>
      <c r="O98" s="2" t="inlineStr">
        <is>
          <t>Mock</t>
        </is>
      </c>
      <c r="P98" s="2" t="inlineStr">
        <is>
          <t>Pharma Plus เล่มม่วง</t>
        </is>
      </c>
    </row>
    <row r="99" ht="13.2" customHeight="1" s="49">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Pharma Plus เล่มม่วง (เฉลยข้อ จ)</t>
        </is>
      </c>
      <c r="O99" s="2" t="inlineStr">
        <is>
          <t>Mock</t>
        </is>
      </c>
      <c r="P99" s="2" t="inlineStr">
        <is>
          <t>Pharma Plus เล่มม่วง</t>
        </is>
      </c>
    </row>
    <row r="100" ht="13.2" customHeight="1" s="49">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Pharma Plus เล่มม่วง (เฉลยข้อ ก)</t>
        </is>
      </c>
      <c r="O100" s="2" t="inlineStr">
        <is>
          <t>Mock</t>
        </is>
      </c>
      <c r="P100" s="2" t="inlineStr">
        <is>
          <t>Pharma Plus เล่มม่วง</t>
        </is>
      </c>
    </row>
    <row r="101" ht="13.2" customHeight="1" s="49">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49">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49">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t>
        </is>
      </c>
      <c r="I103" s="8" t="inlineStr">
        <is>
          <t>1</t>
        </is>
      </c>
      <c r="J103" s="2" t="inlineStr">
        <is>
          <t>✅ คำตอบที่ถูกต้อง: ข้อ ก. 3 ml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49">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49">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49">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49">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49">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49">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49">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Dextromethorphan เดี่ยวและผสม ไม่ตรงกับข้อบ่งใช้หรือกลไกการออกฤทธิ์ที่ถูกต้องตาม พ.ร.บ. ยา พ.ศ. 2510 / พ.ร.บ. วิชาชีพเภสัชกรรม พ.ศ. 2537
• ข้อ ง. (CPM เดี่ยวและผสม เฉพาะยาน้ำ): CPM เดี่ยวและผสม เฉพาะยาน้ำ ไม่ตรงกับข้อบ่งใช้หรือกลไกการออกฤทธิ์ที่ถูกต้องตาม พ.ร.บ. ยา พ.ศ. 2510 / พ.ร.บ. วิชาชีพเภสัชกรรม พ.ศ. 2537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49">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5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ค. (7 ปhตั้งแต;วันที่ออกใบสำคัญการขึ้นทะเบียน): 7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ง. (9 ปhตั้งแต;วันที่ออกใบสำคัญการขึ้นทะเบียน): 9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จ. (วันที่ 31 ธันวาคม ของปhที่ 5 หลังจากออกใบสำคัญการขึ้นทะเบียน): วันที่ 31 ธันวาคม ของปhที่ 5 หลังจากออกใบสำคัญการขึ้นทะเบียน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49">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[NEED_REVIEW]</t>
        </is>
      </c>
      <c r="H112" s="2" t="inlineStr">
        <is>
          <t>[NEED_REVIEW]</t>
        </is>
      </c>
      <c r="I112" s="8" t="inlineStr">
        <is>
          <t>1</t>
        </is>
      </c>
      <c r="J112" s="2" t="inlineStr">
        <is>
          <t>✅ คำตอบที่ถูกต้อง: ข้อ ก. ยาแผนโบราณที่ใชกับมนุษยç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ยาแผนโบราณที่ใชกับมนุษยç ไม่ตรงกับข้อบ่งใช้หรือกลไกการออกฤทธิ์ที่ถูกต้องตาม พ.ร.บ. ยา พ.ศ. 2510 / พ.ร.บ. วิชาชีพเภสัชกรรม พ.ศ. 2537
• ข้อ ค. (ยาแผนโบราณที่ใชกับสัตวç): ยาแผนโบราณที่ใชกับสัตวç ไม่ตรงกับข้อบ่งใช้หรือกลไกการออกฤทธิ์ที่ถูกต้องตาม พ.ร.บ. ยา พ.ศ. 2510 / พ.ร.บ. วิชาชีพเภสัชกรรม พ.ศ. 2537
• ข้อ ง. (ยาแผนจีน): ยาแผนจีน ไม่ตรงกับข้อบ่งใช้หรือกลไกการออกฤทธิ์ที่ถูกต้องตาม พ.ร.บ. ยา พ.ศ. 2510 / พ.ร.บ. วิชาชีพเภสัชกรรม พ.ศ. 2537
• ข้อ จ. (พระราชบัญญัติยา พ.ศ. 2510 และที่แก้ไขเพิ่มเติม รวมถึงกฎกระทรวงว่าด้วยการขออนุญาตและการออกใบอนุญาตขายยาแผนปัจจุบัน (GPP)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49">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49">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49">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[NEED_REVIEW]</t>
        </is>
      </c>
      <c r="I115" s="8" t="inlineStr">
        <is>
          <t>1</t>
        </is>
      </c>
      <c r="J115" s="2" t="inlineStr">
        <is>
          <t>✅ คำตอบที่ถูกต้อง: ข้อ ก. ยาควบคุมพิเศษ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ยาควบคุมเฉพาะสถานพยาบาล ไม่ตรงกับข้อบ่งใช้หรือกลไกการออกฤทธิ์ที่ถูกต้องตาม พ.ร.บ. ยา พ.ศ. 2510 / พ.ร.บ. วิชาชีพเภสัชกรรม พ.ศ. 2537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49">
      <c r="A116" s="8" t="inlineStr">
        <is>
          <t>115</t>
        </is>
      </c>
      <c r="B116" s="2" t="inlineStr">
        <is>
          <t>ผลข้างเคียงของ Levonorgestrel จากบทความของภาควิชาเภสัชวิทยา คณะเภสัชศาสตร์</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49">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49">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(ผิดพรบ. ยา พ.ศ. 2510): ผิดพรบ. ยา พ.ศ. 2510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49">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49">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1 สัปดาห์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(1 เดือน): 1 เดือน ไม่ตรงกับข้อบ่งใช้หรือกลไกการออกฤทธิ์ที่ถูกต้องตาม พ.ร.บ. ยา พ.ศ. 2510 / พ.ร.บ. วิชาชีพเภสัชกรรม พ.ศ. 2537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49">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t>
        </is>
      </c>
      <c r="I121" s="8" t="inlineStr">
        <is>
          <t>1</t>
        </is>
      </c>
      <c r="J121"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ผู้ประกอบวิชาชีพย่อมดำรงตนให้สมควรในสังคมโดยธรรมและเคารพต่อกฎหมาย ไม่ตรงกับข้อบ่งใช้หรือกลไกการออกฤทธิ์ที่ถูกต้องตาม พ.ร.บ. ยา พ.ศ. 2510 / พ.ร.บ. วิชาชีพเภสัชกรรม พ.ศ. 2537
• ข้อ ค. (ผู้ประกอบวิชาชีพย่อมประกอบอาชีพด้วยเจตนาดี โดยไม่คำนึงถึงฐานะ เชื้อชาติ ศาสนา สังคม หรือลัทธิการเมือง): ผู้ประกอบวิชาชีพย่อมประกอบอาชีพด้วยเจตนาดี โดยไม่คำนึงถึงฐานะ เชื้อชาติ ศาสนา สังคม หรือลัทธิการเมือง ไม่ตรงกับข้อบ่งใช้หรือกลไกการออกฤทธิ์ที่ถูกต้องตาม พ.ร.บ. ยา พ.ศ. 2510 / พ.ร.บ. วิชาชีพเภสัชกรรม พ.ศ. 2537
• ข้อ ง. (ผู้ประกอบวิชาชีพต้องไม่ชักจูงหรือชักชวนให้มารับบริการทางวิชาชีพเภสัชกรรมเพื่อประโยชน์ตน): ผู้ประกอบวิชาชีพต้องไม่ชักจูงหรือชักชวนให้มารับบริการทางวิชาชีพเภสัชกรรมเพื่อประโยชน์ตน ไม่ตรงกับข้อบ่งใช้หรือกลไกการออกฤทธิ์ที่ถูกต้องตาม พ.ร.บ. ยา พ.ศ. 2510 / พ.ร.บ. วิชาชีพเภสัชกรรม พ.ศ. 2537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49">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49">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49">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อินอูลิน ไม่ตรงกับข้อบ่งใช้หรือกลไกการออกฤทธิ์ที่ถูกต้องตาม พ.ร.บ. ยา พ.ศ. 2510 / พ.ร.บ. วิชาชีพเภสัชกรรม พ.ศ. 2537
• ข้อ ค. (เข็มหีดอินอูลิน): เข็มหีดอินอูลิน ไม่ตรงกับข้อบ่งใช้หรือกลไกการออกฤทธิ์ที่ถูกต้องตาม พ.ร.บ. ยา พ.ศ. 2510 / พ.ร.บ. วิชาชีพเภสัชกรรม พ.ศ. 2537
• ข้อ ง. (เครื่อษวัดความดัน ษ. เครื่อษออกกำลัษกาย ส. ผ้าอนามัย): เครื่อษวัดความดัน ษ. เครื่อษออกกำลัษกาย ส. ผ้าอนามัย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49">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ไม่ผิด เพราะโรษพยาบาลสามารถสำหน่ายยาที่ผลิตเอษได้ ไม่ตรงกับข้อบ่งใช้หรือกลไกการออกฤทธิ์ที่ถูกต้องตาม พ.ร.บ. ยา พ.ศ. 2510 / พ.ร.บ. วิชาชีพเภสัชกรรม พ.ศ. 2537
• ข้อ ค. (ไม่ผิด เพราะโรษพยาบาลเป็นข้อยกเว้นที่ไม่ต้อษขอขึ้นทะเบียนตำรับ): ไม่ผิด เพราะโรษพยาบาลเป็นข้อยกเว้นที่ไม่ต้อษขอขึ้นทะเบียนตำรับ ไม่ตรงกับข้อบ่งใช้หรือกลไกการออกฤทธิ์ที่ถูกต้องตาม พ.ร.บ. ยา พ.ศ. 2510 / พ.ร.บ. วิชาชีพเภสัชกรรม พ.ศ. 2537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ไม่ตรงกับข้อบ่งใช้หรือกลไกการออกฤทธิ์ที่ถูกต้องตาม พ.ร.บ. ยา พ.ศ. 2510 / พ.ร.บ. วิชาชีพเภสัชกรรม พ.ศ. 2537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49">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ผิด เพราะ ขายยาเสพติด ไม่ตรงกับข้อบ่งใช้หรือกลไกการออกฤทธิ์ที่ถูกต้องตาม พ.ร.บ. ยา พ.ศ. 2510 / พ.ร.บ. วิชาชีพเภสัชกรรม พ.ศ. 2537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49">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CPM 30 เม็ด และ CPM syrup 60 มล. 4 ขวด ไม่ตรงกับข้อบ่งใช้หรือกลไกการออกฤทธิ์ที่ถูกต้องตาม พ.ร.บ. ยา พ.ศ. 2510 / พ.ร.บ. วิชาชีพเภสัชกรรม พ.ศ. 2537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49">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ผิด เนื่อษสากเป็นการผลิตยาโดยไม่ได้รับอนุญาต ไม่ตรงกับข้อบ่งใช้หรือกลไกการออกฤทธิ์ที่ถูกต้องตาม พ.ร.บ. ยา พ.ศ. 2510 / พ.ร.บ. วิชาชีพเภสัชกรรม พ.ศ. 2537
• ข้อ ค. (ผิด เนื่อษสากไม่คำนึษถึษความปลอดภัยขอษผู้ป่วย): ผิด เนื่อษสากไม่คำนึษถึษความปลอดภัยขอษผู้ป่วย ไม่ตรงกับข้อบ่งใช้หรือกลไกการออกฤทธิ์ที่ถูกต้องตาม พ.ร.บ. ยา พ.ศ. 2510 / พ.ร.บ. วิชาชีพเภสัชกรรม พ.ศ. 2537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49">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49">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49">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49">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49">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49">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49">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49">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49">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49">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49">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49">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49">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49">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49">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49">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49">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49">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49">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49">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49">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49">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49">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49">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49">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49">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6 เดือน ไม่ตรงกับข้อบ่งใช้หรือกลไกการออกฤทธิ์ที่ถูกต้องตาม พ.ร.บ. ยา พ.ศ. 2510 / พ.ร.บ. วิชาชีพเภสัชกรรม พ.ศ. 2537
• ข้อ ค. (12 เดือน): 12 เดือน ไม่ตรงกับข้อบ่งใช้หรือกลไกการออกฤทธิ์ที่ถูกต้องตาม พ.ร.บ. ยา พ.ศ. 2510 / พ.ร.บ. วิชาชีพเภสัชกรรม พ.ศ. 2537
• ข้อ ง. (18 เดือน): 18 เดือน ไม่ตรงกับข้อบ่งใช้หรือกลไกการออกฤทธิ์ที่ถูกต้องตาม พ.ร.บ. ยา พ.ศ. 2510 / พ.ร.บ. วิชาชีพเภสัชกรรม พ.ศ. 2537
• ข้อ จ. (24 เดือน ห้ามนำไปทำซ้ำทุกกรณี เว้นแต่จะได้รับอนุญาต กรณีศึกษา 3 Indian ink: positive AntiHIV: positive HBeAg: positive AntiHBsAg: positive Dx. Cryptococcal menigitis): 24 เดือน ห้ามนำไปทำซ้ำทุกกรณี เว้นแต่จะได้รับอนุญาต กรณีศึกษา 3 Indian ink: positive AntiHIV: positive HBeAg: positive AntiHBsAg: positive Dx. Cryptococcal menigitis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49">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Pay for Performance ไม่ตรงกับข้อบ่งใช้หรือกลไกการออกฤทธิ์ที่ถูกต้องตาม พ.ร.บ. ยา พ.ศ. 2510 / พ.ร.บ. วิชาชีพเภสัชกรรม พ.ศ. 2537
• ข้อ ค. (Diagnosis related group): Diagnosis related group ไม่ตรงกับข้อบ่งใช้หรือกลไกการออกฤทธิ์ที่ถูกต้องตาม พ.ร.บ. ยา พ.ศ. 2510 / พ.ร.บ. วิชาชีพเภสัชกรรม พ.ศ. 2537
• ข้อ ง. (Fee for Service): Fee for Service ไม่ตรงกับข้อบ่งใช้หรือกลไกการออกฤทธิ์ที่ถูกต้องตาม พ.ร.บ. ยา พ.ศ. 2510 / พ.ร.บ. วิชาชีพเภสัชกรรม พ.ศ. 2537
• ข้อ จ. (Fee schedule): Fee schedule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49">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Cost-benefit ไม่ตรงกับข้อบ่งใช้หรือกลไกการออกฤทธิ์ที่ถูกต้องตาม พ.ร.บ. ยา พ.ศ. 2510 / พ.ร.บ. วิชาชีพเภสัชกรรม พ.ศ. 2537
• ข้อ ค. (Cost-utility): Cost-utility ไม่ตรงกับข้อบ่งใช้หรือกลไกการออกฤทธิ์ที่ถูกต้องตาม พ.ร.บ. ยา พ.ศ. 2510 / พ.ร.บ. วิชาชีพเภสัชกรรม พ.ศ. 2537
• ข้อ ง. (Cost-minimize): Cost-minimize ไม่ตรงกับข้อบ่งใช้หรือกลไกการออกฤทธิ์ที่ถูกต้องตาม พ.ร.บ. ยา พ.ศ. 2510 / พ.ร.บ. วิชาชีพเภสัชกรรม พ.ศ. 2537
• ข้อ จ. (Cost analysis ห้ามนำไปทำซ้ำทุกกรณี เว้นแต่จะได้รับอนุญาต กรณีศึกษา 10): Cost analysis ห้ามนำไปทำซ้ำทุกกรณี เว้นแต่จะได้รับอนุญาต กรณีศึกษา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49">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Intervention ไม่ตรงกับข้อบ่งใช้หรือกลไกการออกฤทธิ์ที่ถูกต้องตาม พ.ร.บ. ยา พ.ศ. 2510 / พ.ร.บ. วิชาชีพเภสัชกรรม พ.ศ. 2537
• ข้อ ค. (Safety program): Safety program ไม่ตรงกับข้อบ่งใช้หรือกลไกการออกฤทธิ์ที่ถูกต้องตาม พ.ร.บ. ยา พ.ศ. 2510 / พ.ร.บ. วิชาชีพเภสัชกรรม พ.ศ. 2537
• ข้อ ง. (Intensive report): Intensive report ไม่ตรงกับข้อบ่งใช้หรือกลไกการออกฤทธิ์ที่ถูกต้องตาม พ.ร.บ. ยา พ.ศ. 2510 / พ.ร.บ. วิชาชีพเภสัชกรรม พ.ศ. 2537
• ข้อ จ. (Therapeutic monitoring ห้ามนำไปทำซ้ำทุกกรณี เว้นแต่จะได้รับอนุญาต): Therapeutic monitoring ห้ามนำไปทำซ้ำทุกกรณี เว้นแต่จะได้รับอนุญาต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49">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คุ้มครองเจ้าของยาต้นแบบ ไม่ตรงกับข้อบ่งใช้หรือกลไกการออกฤทธิ์ที่ถูกต้องตาม พ.ร.บ. ยา พ.ศ. 2510 / พ.ร.บ. วิชาชีพเภสัชกรรม พ.ศ. 2537
• ข้อ ค. (เพื่อลดต้นทุนการผลิต): เพื่อลดต้นทุนการผลิต ไม่ตรงกับข้อบ่งใช้หรือกลไกการออกฤทธิ์ที่ถูกต้องตาม พ.ร.บ. ยา พ.ศ. 2510 / พ.ร.บ. วิชาชีพเภสัชกรรม พ.ศ. 2537
• ข้อ ง. (เพื่อจำกัดการใช้ยาอย่างถูกต้อง): เพื่อจำกัดการใช้ยาอย่างถูกต้อง ไม่ตรงกับข้อบ่งใช้หรือกลไกการออกฤทธิ์ที่ถูกต้องตาม พ.ร.บ. ยา พ.ศ. 2510 / พ.ร.บ. วิชาชีพเภสัชกรรม พ.ศ. 2537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Tamoxifen เป็น SERM ใช้ใน ER+ breast cancer แต่เป็น partial agonist ที่ uterus (เสี่ยง endometrial cancer) และ DVT/PE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49">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49">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49">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49">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49">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49">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49">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49">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49">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49">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49">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49">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49">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49">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49">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49">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49">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49">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49">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49">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49">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49">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49">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49">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49">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49">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49">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49">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49">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49">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49">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49">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49">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49">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49">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49">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49">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49">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49">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49">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49">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49">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49">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49">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49">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49">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49">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49">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49">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49">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49">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49">
      <c r="A210" s="2" t="n">
        <v>208</v>
      </c>
      <c r="B210" s="2" t="inlineStr">
        <is>
          <t>Bupropion</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49">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49">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49">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49">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49">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49">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49">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49">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49">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49">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49">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49">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49">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49">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49">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49">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49">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49">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49">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49">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49">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49">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49">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49">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49">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49">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49">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49">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49">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49">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49">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49">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49">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49">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49">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49">
      <c r="A246" s="2" t="n">
        <v>244</v>
      </c>
      <c r="B246" s="2" t="inlineStr">
        <is>
          <t>เภสัชกรสุอาภา สายสะอาด จบจาก</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49">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49">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49">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49">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49">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49">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49">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49">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49">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49">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49">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49">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49">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49">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49">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49">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49">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49">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49">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49">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49">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49">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49">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49">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49">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49">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49">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49">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49">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49">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49">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49">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49">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49">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49">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49">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49">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49">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49">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49">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49">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49">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49">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49">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49">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49">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49">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49">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49">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49">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49">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49">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49">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49">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49">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49">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ht="409.6" customHeight="1" s="49">
      <c r="A303" s="35" t="n">
        <v>301</v>
      </c>
      <c r="B303" s="34" t="inlineStr">
        <is>
          <t>ยาใดที่ร้านขายส่งไม่สามารถขายในร้านขายยาแผนปัจจุบันได้</t>
        </is>
      </c>
      <c r="C303" s="35" t="n"/>
      <c r="D303" s="34" t="inlineStr">
        <is>
          <t>Sildenafil</t>
        </is>
      </c>
      <c r="E303" s="34" t="inlineStr">
        <is>
          <t>Alprazolam</t>
        </is>
      </c>
      <c r="F303" s="34" t="inlineStr">
        <is>
          <t>Tramadol</t>
        </is>
      </c>
      <c r="G303" s="34" t="inlineStr">
        <is>
          <t>Dexamethasone</t>
        </is>
      </c>
      <c r="H303" s="34" t="inlineStr">
        <is>
          <t>Prednisolone</t>
        </is>
      </c>
      <c r="I303" s="35" t="n">
        <v>1</v>
      </c>
      <c r="J303" s="34"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35" t="n"/>
      <c r="L303" s="34" t="inlineStr">
        <is>
          <t>Pharmacy Laws &amp; Ethics</t>
        </is>
      </c>
      <c r="M303" s="35" t="inlineStr">
        <is>
          <t>SAP</t>
        </is>
      </c>
      <c r="N303" s="34" t="inlineStr">
        <is>
          <t>ข้อสอบจริง Product ปี 2567 ข้อ 23</t>
        </is>
      </c>
      <c r="O303" s="35" t="inlineStr">
        <is>
          <t>ข้อสอบจริง</t>
        </is>
      </c>
      <c r="P303" s="35" t="inlineStr">
        <is>
          <t>ปี 2567</t>
        </is>
      </c>
    </row>
    <row r="304" ht="409.6" customHeight="1" s="49">
      <c r="A304" s="35" t="n">
        <v>302</v>
      </c>
      <c r="B304" s="34" t="inlineStr">
        <is>
          <t>ยาข้อใดต่อไปนี้ ไม่ต้องทำ ขย.11 (ขอขึ้นทะเบียนยาชนิดที่ 11\)</t>
        </is>
      </c>
      <c r="C304" s="35" t="n"/>
      <c r="D304" s="34" t="inlineStr">
        <is>
          <t>ยาเม็ด dimenhydrinate</t>
        </is>
      </c>
      <c r="E304" s="34" t="inlineStr">
        <is>
          <t>ยาเม็ด dextromethorphan</t>
        </is>
      </c>
      <c r="F304" s="34" t="inlineStr">
        <is>
          <t>ยา tramadol</t>
        </is>
      </c>
      <c r="G304" s="34" t="inlineStr">
        <is>
          <t>ยาน้ำ CPM (Chlorpheniramine)</t>
        </is>
      </c>
      <c r="H304" s="34" t="n"/>
      <c r="I304" s="35" t="n">
        <v>1</v>
      </c>
      <c r="J304" s="34"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35" t="n"/>
      <c r="L304" s="34" t="inlineStr">
        <is>
          <t>Pharmacy Laws &amp; Ethics</t>
        </is>
      </c>
      <c r="M304" s="35" t="inlineStr">
        <is>
          <t>SAP</t>
        </is>
      </c>
      <c r="N304" s="34" t="inlineStr">
        <is>
          <t>ข้อสอบจริง Product ปี 2567 ข้อ 25</t>
        </is>
      </c>
      <c r="O304" s="35" t="inlineStr">
        <is>
          <t>ข้อสอบจริง</t>
        </is>
      </c>
      <c r="P304" s="35" t="inlineStr">
        <is>
          <t>ปี 2567</t>
        </is>
      </c>
    </row>
    <row r="305" ht="409.6" customHeight="1" s="49">
      <c r="A305" s="35" t="n">
        <v>303</v>
      </c>
      <c r="B305" s="34" t="inlineStr">
        <is>
          <t>ข้อใดต่อไปนี้ไม่จัดเป็นยาสามัญประจำบ้าน</t>
        </is>
      </c>
      <c r="C305" s="35" t="n"/>
      <c r="D305" s="34" t="inlineStr">
        <is>
          <t>Paracetamol 500 mg จำนน 100 เม็ด</t>
        </is>
      </c>
      <c r="E305" s="34" t="inlineStr">
        <is>
          <t>ยาเน็บ glycerin 10 เม็ด</t>
        </is>
      </c>
      <c r="F305" s="34" t="inlineStr">
        <is>
          <t>น้ำเกลือ 500 ml</t>
        </is>
      </c>
      <c r="G305" s="34" t="inlineStr">
        <is>
          <t>ORS ผมน้ำ 250 ml</t>
        </is>
      </c>
      <c r="H305" s="34" t="inlineStr">
        <is>
          <t>ยาล้างตา 150 ml</t>
        </is>
      </c>
      <c r="I305" s="35" t="n">
        <v>1</v>
      </c>
      <c r="J305" s="34"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35" t="n"/>
      <c r="L305" s="34" t="inlineStr">
        <is>
          <t>Pharmacy Laws &amp; Ethics</t>
        </is>
      </c>
      <c r="M305" s="35" t="inlineStr">
        <is>
          <t>SAP</t>
        </is>
      </c>
      <c r="N305" s="34" t="inlineStr">
        <is>
          <t>ข้อสอบจริง Product ปี 2567 ข้อ 29</t>
        </is>
      </c>
      <c r="O305" s="35" t="inlineStr">
        <is>
          <t>ข้อสอบจริง</t>
        </is>
      </c>
      <c r="P305" s="35" t="inlineStr">
        <is>
          <t>ปี 2567</t>
        </is>
      </c>
    </row>
    <row r="306" ht="409.6" customHeight="1" s="49">
      <c r="A306" s="35" t="n">
        <v>304</v>
      </c>
      <c r="B306" s="34" t="inlineStr">
        <is>
          <t>"อาการของคนไข้ยังไม่หาย ไปร้านยาเพื่อขอยาแก้ไอ" สมุนไพรใดมีฤทธิ์แก้ไอ</t>
        </is>
      </c>
      <c r="C306" s="35" t="n"/>
      <c r="D306" s="34"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34" t="inlineStr">
        <is>
          <t>ชะเอมเทศ ❌ ช่วยให้ชุ่มคอ ลดการระคายคอ มีฤทธิ์แก้ไอได้ แต่เป็นสารช่วยแต่งรสในตำรับหลายชนิด</t>
        </is>
      </c>
      <c r="F306" s="34" t="inlineStr">
        <is>
          <t>มะแว้ง ✅ ใช้เป็นยาสามัญประจำบ้านสำหรับแก้ไอ ขับเสมหะ</t>
        </is>
      </c>
      <c r="G306" s="34" t="inlineStr">
        <is>
          <t>ขิง ❌ เด่นแก้คลื่นไส้ ท้องอืด ขับลม</t>
        </is>
      </c>
      <c r="H306" s="34" t="inlineStr">
        <is>
          <t>ฟ้าทะลายโจร ❌ ใช้บรรเทาอาการเจ็บคอ/หวัด ไม่ใช่สมุนไพรแก้ไอโดยตรง</t>
        </is>
      </c>
      <c r="I306" s="35" t="n">
        <v>1</v>
      </c>
      <c r="J306" s="34"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35" t="n"/>
      <c r="L306" s="34" t="inlineStr">
        <is>
          <t>Pharmacy Laws &amp; Ethics</t>
        </is>
      </c>
      <c r="M306" s="35" t="inlineStr">
        <is>
          <t>SAP</t>
        </is>
      </c>
      <c r="N306" s="34" t="inlineStr">
        <is>
          <t>ข้อสอบจริง Product ปี 2564 ข้อ 171</t>
        </is>
      </c>
      <c r="O306" s="35" t="inlineStr">
        <is>
          <t>ข้อสอบจริง</t>
        </is>
      </c>
      <c r="P306" s="35" t="inlineStr">
        <is>
          <t>ปี 2564</t>
        </is>
      </c>
    </row>
    <row r="307" ht="13.2" customHeight="1" s="49">
      <c r="A307" t="n">
        <v>305</v>
      </c>
      <c r="B307"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D307" t="inlineStr">
        <is>
          <t>ยาเสื่อมคุณภาพ</t>
        </is>
      </c>
      <c r="E307" t="inlineStr">
        <is>
          <t>ยาผิดมาตรฐาน</t>
        </is>
      </c>
      <c r="F307" t="inlineStr">
        <is>
          <t>ยาปลอม</t>
        </is>
      </c>
      <c r="G307" t="inlineStr">
        <is>
          <t>ยาไม่ขึ้นทะเบียนตำรับยา</t>
        </is>
      </c>
      <c r="H307" t="inlineStr">
        <is>
          <t>ยาอันตราย</t>
        </is>
      </c>
      <c r="I307" t="n">
        <v>1</v>
      </c>
      <c r="J307"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L307" t="inlineStr">
        <is>
          <t>Hypertension / Pharmacy Laws &amp; Ethics</t>
        </is>
      </c>
      <c r="M307" t="inlineStr">
        <is>
          <t>Clinic</t>
        </is>
      </c>
      <c r="N307" t="inlineStr">
        <is>
          <t>PLE_CC1_2564_All_Key ข้อ 147</t>
        </is>
      </c>
    </row>
    <row r="308" ht="13.2" customHeight="1" s="49">
      <c r="A308" t="n">
        <v>306</v>
      </c>
      <c r="B308"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D308" t="inlineStr">
        <is>
          <t>บัญชี ก</t>
        </is>
      </c>
      <c r="E308" t="inlineStr">
        <is>
          <t>บัญชี ข</t>
        </is>
      </c>
      <c r="F308" t="inlineStr">
        <is>
          <t>บัญชี ค</t>
        </is>
      </c>
      <c r="G308" t="inlineStr">
        <is>
          <t>บัญชี ง</t>
        </is>
      </c>
      <c r="H308" t="inlineStr">
        <is>
          <t>บัญชี จ (2)</t>
        </is>
      </c>
      <c r="I308" t="inlineStr">
        <is>
          <t>1</t>
        </is>
      </c>
      <c r="J308"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8" t="inlineStr">
        <is>
          <t>Hypertension</t>
        </is>
      </c>
      <c r="M308" t="inlineStr">
        <is>
          <t>Clinic</t>
        </is>
      </c>
      <c r="N308" t="inlineStr">
        <is>
          <t>ข้อ 8 (PLE_CC1_2560 22 April Set 1.md)</t>
        </is>
      </c>
    </row>
    <row r="309" ht="13.2" customHeight="1" s="49">
      <c r="A309" t="n">
        <v>307</v>
      </c>
      <c r="B309"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D309" t="inlineStr">
        <is>
          <t>บัญชี ก</t>
        </is>
      </c>
      <c r="E309" t="inlineStr">
        <is>
          <t>บัญชี ข</t>
        </is>
      </c>
      <c r="F309" t="inlineStr">
        <is>
          <t>บัญชี ค</t>
        </is>
      </c>
      <c r="G309" t="inlineStr">
        <is>
          <t>บัญชี ง</t>
        </is>
      </c>
      <c r="H309" t="inlineStr">
        <is>
          <t>บัญชี จ (2) 23</t>
        </is>
      </c>
      <c r="I309" t="inlineStr">
        <is>
          <t>1</t>
        </is>
      </c>
      <c r="J309"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9" t="inlineStr">
        <is>
          <t>Hypertension</t>
        </is>
      </c>
      <c r="M309" t="inlineStr">
        <is>
          <t>Clinic</t>
        </is>
      </c>
      <c r="N309" t="inlineStr">
        <is>
          <t>ข้อ 8 (PLE_CC1_2560 22 April Set 2.md)</t>
        </is>
      </c>
    </row>
    <row r="310" ht="13.2" customHeight="1" s="49">
      <c r="A310" t="n">
        <v>308</v>
      </c>
      <c r="B310" t="inlineStr">
        <is>
          <t>ยาลดกรด aluminium hydroxide/magnesium hydroxide ขนาด 240 มิลลิลิตร เป็นยา ประเภทใด</t>
        </is>
      </c>
      <c r="D310" t="inlineStr">
        <is>
          <t>ยาสามัญประจำบ้าน</t>
        </is>
      </c>
      <c r="E310" t="inlineStr">
        <is>
          <t>ยาอันตราย</t>
        </is>
      </c>
      <c r="F310" t="inlineStr">
        <is>
          <t>ยาควบคุมพิเศษ</t>
        </is>
      </c>
      <c r="G310" t="inlineStr">
        <is>
          <t>วัตถุออกฤทธิ์ต่อจิตและประสาท</t>
        </is>
      </c>
      <c r="H310" t="inlineStr">
        <is>
          <t>ยาเสพติดให้โทษ ประเภทที่ 3</t>
        </is>
      </c>
      <c r="I310" t="inlineStr">
        <is>
          <t>1</t>
        </is>
      </c>
      <c r="J310"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0" t="inlineStr">
        <is>
          <t>Hypertension</t>
        </is>
      </c>
      <c r="M310" t="inlineStr">
        <is>
          <t>Clinic</t>
        </is>
      </c>
      <c r="N310" t="inlineStr">
        <is>
          <t>ข้อ 1 (LAW-CU-71.md)</t>
        </is>
      </c>
    </row>
    <row r="311" ht="13.2" customHeight="1" s="49">
      <c r="A311" t="n">
        <v>309</v>
      </c>
      <c r="B311"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D311" t="inlineStr">
        <is>
          <t>ถามว่าเป้าหมายความดันโลหิตของผู้ป่วยควรน้อยกว่าเท่าไร</t>
        </is>
      </c>
      <c r="E311" t="inlineStr">
        <is>
          <t>Warfarin 3 mg OD (target INR 2.0-3.0)</t>
        </is>
      </c>
      <c r="F311" t="inlineStr">
        <is>
          <t>Furosemide 40 mg OD</t>
        </is>
      </c>
      <c r="G311" t="inlineStr">
        <is>
          <t>Amlodipine 5 mg OD</t>
        </is>
      </c>
      <c r="H311" t="inlineStr">
        <is>
          <t>Losartan 50 mg OD</t>
        </is>
      </c>
      <c r="I311" t="inlineStr">
        <is>
          <t>1</t>
        </is>
      </c>
      <c r="J311"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1" t="inlineStr">
        <is>
          <t>Hypertension</t>
        </is>
      </c>
      <c r="M311" t="inlineStr">
        <is>
          <t>Clinic</t>
        </is>
      </c>
      <c r="N311" t="inlineStr">
        <is>
          <t>ข้อ 10 (PLE_CC1_2556.md)</t>
        </is>
      </c>
    </row>
    <row r="312" ht="13.2" customHeight="1" s="49">
      <c r="A312" t="n">
        <v>310</v>
      </c>
      <c r="B312" t="inlineStr">
        <is>
          <t>ยา Metformin และ Pioglitazone จัดเป็นยาประเภทใด ก ยาแผนปัจจุบันบรรจุเสร็จที่ไม่ใช่ยาอันตรายหรือยาควบคุมพิเศษทั้งคู่</t>
        </is>
      </c>
      <c r="D312" t="inlineStr">
        <is>
          <t>ยาอันตรายทั้งคู่</t>
        </is>
      </c>
      <c r="E312" t="inlineStr">
        <is>
          <t>ยาควบคุมพิเศษทั้งคู่</t>
        </is>
      </c>
      <c r="F312" t="inlineStr">
        <is>
          <t>Metformin เป็นยาอันตราย Pioglitazone เป็นยาควบคุมพิเศษ</t>
        </is>
      </c>
      <c r="G312" t="inlineStr">
        <is>
          <t>Metformin เป็นยาควบคุมพิเศษ Pioglitazone เป็นยาอันตราย</t>
        </is>
      </c>
      <c r="H312" t="inlineStr">
        <is>
          <t>Spironolactone 25 mg OD</t>
        </is>
      </c>
      <c r="I312" t="inlineStr">
        <is>
          <t>1</t>
        </is>
      </c>
      <c r="J312"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312" t="inlineStr">
        <is>
          <t>Hypertension</t>
        </is>
      </c>
      <c r="M312" t="inlineStr">
        <is>
          <t>Clinic</t>
        </is>
      </c>
      <c r="N312" t="inlineStr">
        <is>
          <t>ข้อ 18 (PLE_CC1_Practice_Exam.md)</t>
        </is>
      </c>
    </row>
    <row r="313" ht="13.2" customHeight="1" s="49">
      <c r="A313" t="n">
        <v>311</v>
      </c>
      <c r="B313" t="inlineStr">
        <is>
          <t>Midazolam ที่ปริมาณยาเกินกว่าช่วงที่กำหนด 15% จัดเป็นยาประเภทใด</t>
        </is>
      </c>
      <c r="D313" t="inlineStr">
        <is>
          <t>ยาปลอม</t>
        </is>
      </c>
      <c r="E313" t="inlineStr">
        <is>
          <t>ยาผิดมาตรฐาน</t>
        </is>
      </c>
      <c r="F313" t="inlineStr">
        <is>
          <t>ยาเสื่อมคุณภาพ</t>
        </is>
      </c>
      <c r="G313" t="inlineStr">
        <is>
          <t>ยายกเลิกทะเบียน</t>
        </is>
      </c>
      <c r="H313" t="inlineStr">
        <is>
          <t>ยาที่ไม่ได้ขึ้นทะเบียนตำรับยา</t>
        </is>
      </c>
      <c r="I313" t="inlineStr">
        <is>
          <t>1</t>
        </is>
      </c>
      <c r="J313"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34 (PLE_CC1_Practice_Exam.md)</t>
        </is>
      </c>
    </row>
    <row r="314" ht="13.2" customHeight="1" s="49">
      <c r="A314" t="n">
        <v>312</v>
      </c>
      <c r="B314" t="inlineStr">
        <is>
          <t>กรณีพบยา Midazolam ในร้านขายยา ใครถือเป็นผู้กระทำความผิด</t>
        </is>
      </c>
      <c r="D314" t="inlineStr">
        <is>
          <t>นาย ก.</t>
        </is>
      </c>
      <c r="E314" t="inlineStr">
        <is>
          <t>นาย ข.</t>
        </is>
      </c>
      <c r="F314" t="inlineStr">
        <is>
          <t>นาย ค.</t>
        </is>
      </c>
      <c r="G314" t="inlineStr">
        <is>
          <t>นาย ก. และนาย ข.</t>
        </is>
      </c>
      <c r="H314"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314" t="inlineStr">
        <is>
          <t>4</t>
        </is>
      </c>
      <c r="J314"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6 (PLE_CC1_Key_Rx20_UBU.md)</t>
        </is>
      </c>
    </row>
    <row r="315" ht="13.2" customHeight="1" s="49">
      <c r="A315" t="n">
        <v>313</v>
      </c>
      <c r="B31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D315" t="inlineStr">
        <is>
          <t>บัญชี ก</t>
        </is>
      </c>
      <c r="E315" t="inlineStr">
        <is>
          <t>บัญชี ข</t>
        </is>
      </c>
      <c r="F315" t="inlineStr">
        <is>
          <t>บัญชี ค</t>
        </is>
      </c>
      <c r="G315" t="inlineStr">
        <is>
          <t>บัญชี ง</t>
        </is>
      </c>
      <c r="H315" t="inlineStr">
        <is>
          <t>บัญชี จ (2) เรื่องที่ 10. ยาคุมฉุกเฉิน ผู้ป่วยหญิงอายุ 20 ปี มีรอบเดือนคงที่ 28 วัน มาพบเภสัชกรวันที่ 7 กุมภาพันธ์</t>
        </is>
      </c>
      <c r="I315" t="inlineStr">
        <is>
          <t>4</t>
        </is>
      </c>
      <c r="J31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81 (PLE_CC1_Key_Rx20_UBU.md)</t>
        </is>
      </c>
    </row>
  </sheetData>
  <mergeCells count="1">
    <mergeCell ref="A1:F1"/>
  </mergeCell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Q9"/>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24" t="inlineStr">
        <is>
          <t>ข้อที่</t>
        </is>
      </c>
      <c r="B2" s="24" t="inlineStr">
        <is>
          <t>คำถาม</t>
        </is>
      </c>
      <c r="C2" s="24" t="inlineStr">
        <is>
          <t>รูปถาม</t>
        </is>
      </c>
      <c r="D2" s="24" t="inlineStr">
        <is>
          <t>ตัวเลือก 1</t>
        </is>
      </c>
      <c r="E2" s="24" t="inlineStr">
        <is>
          <t>ตัวเลือก 2</t>
        </is>
      </c>
      <c r="F2" s="24" t="inlineStr">
        <is>
          <t>ตัวเลือก 3</t>
        </is>
      </c>
      <c r="G2" s="24" t="inlineStr">
        <is>
          <t>ตัวเลือก 4</t>
        </is>
      </c>
      <c r="H2" s="24" t="inlineStr">
        <is>
          <t>ตัวเลือก 5</t>
        </is>
      </c>
      <c r="I2" s="24" t="inlineStr">
        <is>
          <t>เฉลย (ตัวเลข 1-5)</t>
        </is>
      </c>
      <c r="J2" s="24" t="inlineStr">
        <is>
          <t>คำอธิบายเฉลย</t>
        </is>
      </c>
      <c r="K2" s="24" t="inlineStr">
        <is>
          <t>รูปเฉลย</t>
        </is>
      </c>
      <c r="L2" s="24" t="inlineStr">
        <is>
          <t>Filter หมวด/Subtopic</t>
        </is>
      </c>
      <c r="M2" s="24" t="inlineStr">
        <is>
          <t>Product / Clinic</t>
        </is>
      </c>
      <c r="N2" s="24" t="inlineStr">
        <is>
          <t>หมายเหตุ</t>
        </is>
      </c>
      <c r="O2" s="2" t="inlineStr">
        <is>
          <t>ประเภทข้อสอบ</t>
        </is>
      </c>
      <c r="P2" s="2" t="inlineStr">
        <is>
          <t>ปี / เลขชุด</t>
        </is>
      </c>
      <c r="Q2" t="inlineStr">
        <is>
          <t>Case ID (รหัสเคส)</t>
        </is>
      </c>
    </row>
    <row r="3" ht="13.2" customHeight="1" s="49">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Pharma Plus เล่มม่วง (เฉลยข้อ ง)</t>
        </is>
      </c>
      <c r="O3" s="2" t="inlineStr">
        <is>
          <t>Mock</t>
        </is>
      </c>
      <c r="P3" s="2" t="inlineStr">
        <is>
          <t>Pharma Plus เล่มม่วง</t>
        </is>
      </c>
    </row>
    <row r="4" ht="13.2" customHeight="1" s="49">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Pharma Plus เล่มม่วง (เฉลยข้อ ก)</t>
        </is>
      </c>
      <c r="O4" s="2" t="inlineStr">
        <is>
          <t>Mock</t>
        </is>
      </c>
      <c r="P4" s="2" t="inlineStr">
        <is>
          <t>Pharma Plus เล่มม่วง</t>
        </is>
      </c>
    </row>
    <row r="5" ht="13.2" customHeight="1" s="49">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ข. บัญชี ข
💡 Background: การจัดหมวดยาในบัญชียาหลักแห่งชาติของประเทศไทย (National List of Essential Medicines: NLEM)
🎯 ทำไมข้อนี้ถึงถูก: ยาในบัญชี ข คือ รายการยาที่ใช้สำหรับข้อบ่งใช้หรือโรคบางชนิดที่มีแนวทางการรักษาเฉพาะ หรือเป็นยาที่มีราคาแพงกว่ายาในบัญชี ก แต่มีความจำเป็นสำหรับผู้ป่วยบางกลุ่ม หรือต้องใช้โดยแพทย์เฉพาะทาง
🔍 ข้ออื่นผิดเพราะอะไร:
- ข้อ ก. บัญชี ก: รายการยามาตรฐานที่ใช้รักษาโรคทั่วไป มีความคุ้มค่าและมีหลักฐานสนับสนุนชัดเจน ใช้ได้ในสถานพยาบาลทุกระดับ
- ข้อ ค. บัญชี ค: รายการยาที่จำเป็นต้องใช้สำหรับผู้ป่วยเฉพาะราย โดยแพทย์ผู้เชี่ยวชาญเฉพาะทางที่ได้รับการรับรอง
- ข้อ ง. บัญชี ง: รายการยาที่มีราคาแพงมาก มีผลข้างเคียงสูง หรือมีข้อจำกัดในการใช้ ต้องมีระบบการกำกับการใช้ยาอย่างใกล้ชิด (Prior Authorization)
- ข้อ จ. บัญชี จ: รายการยาสำหรับโครงการพิเศษด้านสาธารณสุข เช่น ยาต้านพิษ (จ(1)) หรือยาสำหรับโรคหายาก (จ(2))
📖 Guideline อ้างอิง: คู่มือการใช้ยาในบัญชียาหลักแห่งชาติ (สำนักงานคณะกรรมการอาหารและยา กระทรวงสาธารณสุข)
📌 จุดจำก่อนสอบ: บัญชียาหลักแห่งชาติ: ก = ทั่วไป, ข = มีเงื่อนไขเฉพาะ/แพงกว่า ก, ค = ผู้เชี่ยวชาญสั่ง, ง = แพงมาก/ต้องกำกับเข้มงวด, จ = โครงการพิเศษ (จ1 ยาต้านพิษ, จ2 ยาโรคหายาก)</t>
        </is>
      </c>
      <c r="K5" s="2" t="n"/>
      <c r="L5" s="2" t="inlineStr">
        <is>
          <t>Pharmacy Administration &amp; System</t>
        </is>
      </c>
      <c r="M5" s="2" t="inlineStr">
        <is>
          <t>SAP</t>
        </is>
      </c>
      <c r="N5" s="2" t="inlineStr">
        <is>
          <t>Mock PLE-CC 1 ข้อ 106</t>
        </is>
      </c>
      <c r="O5" s="2" t="inlineStr">
        <is>
          <t>Mock</t>
        </is>
      </c>
      <c r="P5" s="2" t="inlineStr">
        <is>
          <t>Mock RxCU83</t>
        </is>
      </c>
    </row>
    <row r="6" ht="13.2" customHeight="1" s="49">
      <c r="A6" t="n">
        <v>33</v>
      </c>
      <c r="B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D6" t="inlineStr">
        <is>
          <t>ไม!มีเภสัชกรที่ รพ.สต.</t>
        </is>
      </c>
      <c r="E6" t="inlineStr">
        <is>
          <t>ไม!มีการบันทึกประวัติแพยา</t>
        </is>
      </c>
      <c r="F6" t="inlineStr">
        <is>
          <t>เจาหนาที่ขาดความรูความสามารถ</t>
        </is>
      </c>
      <c r="G6" t="inlineStr">
        <is>
          <t>ระบบการส!งต!อขอมูลผูป%วยยังไม!ดีพอ</t>
        </is>
      </c>
      <c r="H6" t="inlineStr">
        <is>
          <t>ระบบคอมพิวเตอรTไม!ดี ไม!มีประวัติผูป%วย</t>
        </is>
      </c>
      <c r="I6" t="inlineStr">
        <is>
          <t>1</t>
        </is>
      </c>
      <c r="J6"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L6" t="inlineStr">
        <is>
          <t>Hypertension</t>
        </is>
      </c>
      <c r="M6" t="inlineStr">
        <is>
          <t>Clinic</t>
        </is>
      </c>
      <c r="N6" t="inlineStr">
        <is>
          <t>ข้อ 8 (PLE_CC1_2561_Key.md)</t>
        </is>
      </c>
    </row>
    <row r="7" ht="13.2" customHeight="1" s="49">
      <c r="A7" t="n">
        <v>34</v>
      </c>
      <c r="B7"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D7" t="inlineStr">
        <is>
          <t>Precontemplation</t>
        </is>
      </c>
      <c r="E7" t="inlineStr">
        <is>
          <t>Contemplation</t>
        </is>
      </c>
      <c r="F7" t="inlineStr">
        <is>
          <t>Preparation</t>
        </is>
      </c>
      <c r="G7" t="inlineStr">
        <is>
          <t>Action</t>
        </is>
      </c>
      <c r="H7" t="inlineStr">
        <is>
          <t>Maintenance</t>
        </is>
      </c>
      <c r="I7" t="inlineStr">
        <is>
          <t>1</t>
        </is>
      </c>
      <c r="J7"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 t="inlineStr">
        <is>
          <t>Hypertension</t>
        </is>
      </c>
      <c r="M7" t="inlineStr">
        <is>
          <t>Clinic</t>
        </is>
      </c>
      <c r="N7" t="inlineStr">
        <is>
          <t>ข้อ 53 (Pharmtutor_2024_Set2.md)</t>
        </is>
      </c>
    </row>
    <row r="8" ht="13.2" customHeight="1" s="49">
      <c r="A8" t="n">
        <v>35</v>
      </c>
      <c r="B8"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D8" t="inlineStr">
        <is>
          <t>ต้นทุนทางตรงทางการแพทย์ Direct medical cost</t>
        </is>
      </c>
      <c r="E8" t="inlineStr">
        <is>
          <t>ต้นทุนทางตรงที่ไม่เกี่ยวข้องทางการแพทย์ Direct non-medical cost</t>
        </is>
      </c>
      <c r="F8" t="inlineStr">
        <is>
          <t>ต้นทุนทางอ้อม Indirect medical cost</t>
        </is>
      </c>
      <c r="G8" t="inlineStr">
        <is>
          <t>ต้นทุนค่าเสียโอกาส Opportunity medical cost</t>
        </is>
      </c>
      <c r="H8" t="inlineStr">
        <is>
          <t>ต้นทุนการไปทำงาน working cost</t>
        </is>
      </c>
      <c r="I8" t="inlineStr">
        <is>
          <t>1</t>
        </is>
      </c>
      <c r="J8" t="inlineStr">
        <is>
          <t>✅ คำตอบที่ถูกต้อง: ข้อ ง. Economic Order Quantity (EOQ)
💡 Background: การบริหารเวชภัณฑ์และคลังยาในโรงพยาบาลและร้านยาเพื่อควบคุมต้นทุนรวมให้อยู่ในระดับต่ำสุด
🎯 ทำไมข้อนี้ถึงถูก: ปริมาณการสั่งซื้อที่ประหยัดที่สุด (Economic Order Quantity: EOQ) เป็นจุดที่มีความสมดุลระหว่างต้นทุนการสั่งซื้อ (Ordering cost) และต้นทุนการถือครองสินค้า (Carrying/Holding cost) ทำให้ต้นทุนรวมในการบริหารสินค้าคงคลังต่ำที่สุด
🔍 ข้ออื่นผิดเพราะอะไร:
- ข้อ ก. ABC Analysis: เป็นการจัดกลุ่มยาตามมูลค่าการใช้ยาประจำปี (A = มูลค่าสูง 70-80%, B = ปานกลาง, C = ต่ำ)
- ข้อ ข. VEN Analysis: เป็นการจัดกลุ่มยาตามความสำคัญต่อชีวิต (Vital = สำคัญต่อชีวิต, Essential = จำเป็น, Non-essential = ไม่จำเป็น)
- ข้อ ค. Reorder Point (ROP): เป็นระดับสินค้าคงคลังที่เตือนว่าต้องเริ่มสั่งซื้อของรอบใหม่
- ข้อ จ. Safety Stock: เป็นปริมาณสต็อกสำรองเพื่อป้องกันสินค้าขาดมือจากความผันผวนของความต้องการหรือระยะเวลาส่งมอบ
📖 Guideline อ้างอิง: คู่มือการบริหารเวชภัณฑ์ของโรงพยาบาล (กระทรวงสาธารณสุข)
📌 จุดจำก่อนสอบ: EOQ = จุดสั่งซื้อที่ทำให้ต้นทุนการสั่งซื้อรวมกับต้นทุนการเก็บรักษามีค่าต่ำสุด</t>
        </is>
      </c>
      <c r="L8" t="inlineStr">
        <is>
          <t>Hypertension</t>
        </is>
      </c>
      <c r="M8" t="inlineStr">
        <is>
          <t>Clinic</t>
        </is>
      </c>
      <c r="N8" t="inlineStr">
        <is>
          <t>ข้อ 110 (Pharmtutor_2024_Set2.md)</t>
        </is>
      </c>
    </row>
    <row r="9" ht="13.2" customHeight="1" s="49">
      <c r="A9" t="n">
        <v>36</v>
      </c>
      <c r="B9"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D9" t="inlineStr">
        <is>
          <t>ทุกด้านของผู้ป่วย คือ กายภาพ จิตอารมณ์ และสังคม</t>
        </is>
      </c>
      <c r="E9" t="inlineStr">
        <is>
          <t>ทุกรูปแบบการดูแล คือ ส่งเสริมสุขภาพ ป้องกัน รักษา และฟื้นฟูสุขภาพ</t>
        </is>
      </c>
      <c r="F9" t="inlineStr">
        <is>
          <t>ทุกวิธีการที่ใช้ คือ ความรู้ (cognitive) ปฏิบัติ (psychomotor) และเจตคติ (attitude)</t>
        </is>
      </c>
      <c r="G9"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9" t="inlineStr">
        <is>
          <t>Atorvastatin 20 mg OD</t>
        </is>
      </c>
      <c r="I9" t="inlineStr">
        <is>
          <t>1</t>
        </is>
      </c>
      <c r="J9"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 t="inlineStr">
        <is>
          <t>Hypertension</t>
        </is>
      </c>
      <c r="M9" t="inlineStr">
        <is>
          <t>Clinic</t>
        </is>
      </c>
      <c r="N9" t="inlineStr">
        <is>
          <t>ข้อ 3 (PLE_CC1_2533.md)</t>
        </is>
      </c>
    </row>
  </sheetData>
  <mergeCells count="1">
    <mergeCell ref="A1:F1"/>
  </mergeCells>
  <pageMargins left="0.75" right="0.75" top="1" bottom="1" header="0.5" footer="0.5"/>
</worksheet>
</file>

<file path=xl/worksheets/sheet36.xml><?xml version="1.0" encoding="utf-8"?>
<worksheet xmlns="http://schemas.openxmlformats.org/spreadsheetml/2006/main">
  <sheetPr>
    <tabColor rgb="FF8C3FBF"/>
    <outlinePr summaryBelow="0" summaryRight="0"/>
    <pageSetUpPr/>
  </sheetPr>
  <dimension ref="A1:Q78"/>
  <sheetViews>
    <sheetView workbookViewId="0">
      <selection activeCell="A1" sqref="A1"/>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25" t="inlineStr">
        <is>
          <t>ข้อที่</t>
        </is>
      </c>
      <c r="B2" s="25" t="inlineStr">
        <is>
          <t>คำถาม</t>
        </is>
      </c>
      <c r="C2" s="25" t="inlineStr">
        <is>
          <t>รูปถาม</t>
        </is>
      </c>
      <c r="D2" s="25" t="inlineStr">
        <is>
          <t>ตัวเลือก 1</t>
        </is>
      </c>
      <c r="E2" s="25" t="inlineStr">
        <is>
          <t>ตัวเลือก 2</t>
        </is>
      </c>
      <c r="F2" s="25" t="inlineStr">
        <is>
          <t>ตัวเลือก 3</t>
        </is>
      </c>
      <c r="G2" s="25" t="inlineStr">
        <is>
          <t>ตัวเลือก 4</t>
        </is>
      </c>
      <c r="H2" s="25" t="inlineStr">
        <is>
          <t>ตัวเลือก 5</t>
        </is>
      </c>
      <c r="I2" s="25" t="inlineStr">
        <is>
          <t>เฉลย (ตัวเลข 1-5)</t>
        </is>
      </c>
      <c r="J2" s="25" t="inlineStr">
        <is>
          <t>คำอธิบายเฉลย</t>
        </is>
      </c>
      <c r="K2" s="25" t="inlineStr">
        <is>
          <t>รูปเฉลย</t>
        </is>
      </c>
      <c r="L2" s="25" t="inlineStr">
        <is>
          <t>Filter หมวด/Subtopic</t>
        </is>
      </c>
      <c r="M2" s="25" t="inlineStr">
        <is>
          <t>Product / Clinic</t>
        </is>
      </c>
      <c r="N2" s="25" t="inlineStr">
        <is>
          <t>หมายเหตุ</t>
        </is>
      </c>
      <c r="O2" s="25" t="inlineStr">
        <is>
          <t>ประเภทข้อสอบ</t>
        </is>
      </c>
      <c r="P2" s="25" t="inlineStr">
        <is>
          <t>ปี / เลขชุด</t>
        </is>
      </c>
      <c r="Q2" t="inlineStr">
        <is>
          <t>Case ID (รหัสเคส)</t>
        </is>
      </c>
    </row>
    <row r="3" ht="13.2" customHeight="1" s="49">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Pharma Plus เล่มม่วง (เฉลยข้อ ง)</t>
        </is>
      </c>
      <c r="O3" s="2" t="inlineStr">
        <is>
          <t>Mock</t>
        </is>
      </c>
      <c r="P3" s="2" t="inlineStr">
        <is>
          <t>Pharma Plus เล่มม่วง</t>
        </is>
      </c>
    </row>
    <row r="4" ht="13.2" customHeight="1" s="49">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Pharma Plus เล่มม่วง (เฉลยข้อ ก)</t>
        </is>
      </c>
      <c r="O4" s="2" t="inlineStr">
        <is>
          <t>Mock</t>
        </is>
      </c>
      <c r="P4" s="2" t="inlineStr">
        <is>
          <t>Pharma Plus เล่มม่วง</t>
        </is>
      </c>
    </row>
    <row r="5" ht="13.2" customHeight="1" s="49">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Pharma Plus เล่มม่วง (เฉลยข้อ ก)</t>
        </is>
      </c>
      <c r="O5" s="2" t="inlineStr">
        <is>
          <t>Mock</t>
        </is>
      </c>
      <c r="P5" s="2" t="inlineStr">
        <is>
          <t>Pharma Plus เล่มม่วง</t>
        </is>
      </c>
    </row>
    <row r="6" ht="13.2" customHeight="1" s="49">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Pharma Plus เล่มม่วง (เฉลยข้อ ง)</t>
        </is>
      </c>
      <c r="O6" s="2" t="inlineStr">
        <is>
          <t>Mock</t>
        </is>
      </c>
      <c r="P6" s="2" t="inlineStr">
        <is>
          <t>Pharma Plus เล่มม่วง</t>
        </is>
      </c>
    </row>
    <row r="7" ht="13.2" customHeight="1" s="49">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Pharma Plus เล่มม่วง (เฉลยข้อ จ)</t>
        </is>
      </c>
      <c r="O7" s="2" t="inlineStr">
        <is>
          <t>Mock</t>
        </is>
      </c>
      <c r="P7" s="2" t="inlineStr">
        <is>
          <t>Pharma Plus เล่มม่วง</t>
        </is>
      </c>
    </row>
    <row r="8" ht="13.2" customHeight="1" s="49">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Pharma Plus เล่มม่วง (เฉลยข้อ ง)</t>
        </is>
      </c>
      <c r="O8" s="2" t="inlineStr">
        <is>
          <t>Mock</t>
        </is>
      </c>
      <c r="P8" s="2" t="inlineStr">
        <is>
          <t>Pharma Plus เล่มม่วง</t>
        </is>
      </c>
    </row>
    <row r="9" ht="13.2" customHeight="1" s="49">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Pharma Plus เล่มม่วง (เฉลยข้อ ก)</t>
        </is>
      </c>
      <c r="O9" s="2" t="inlineStr">
        <is>
          <t>Mock</t>
        </is>
      </c>
      <c r="P9" s="2" t="inlineStr">
        <is>
          <t>Pharma Plus เล่มม่วง</t>
        </is>
      </c>
    </row>
    <row r="10" ht="13.2" customHeight="1" s="49">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Pharma Plus เล่มม่วง (เฉลยข้อ ข)</t>
        </is>
      </c>
      <c r="O10" s="2" t="inlineStr">
        <is>
          <t>Mock</t>
        </is>
      </c>
      <c r="P10" s="2" t="inlineStr">
        <is>
          <t>Pharma Plus เล่มม่วง</t>
        </is>
      </c>
    </row>
    <row r="11" ht="13.2" customHeight="1" s="49">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Pharma Plus เล่มม่วง (เฉลยข้อ ก)</t>
        </is>
      </c>
      <c r="O11" s="2" t="inlineStr">
        <is>
          <t>Mock</t>
        </is>
      </c>
      <c r="P11" s="2" t="inlineStr">
        <is>
          <t>Pharma Plus เล่มม่วง</t>
        </is>
      </c>
    </row>
    <row r="12" ht="13.2" customHeight="1" s="49">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Pharma Plus เล่มม่วง (เฉลยข้อ ก)</t>
        </is>
      </c>
      <c r="O12" s="2" t="inlineStr">
        <is>
          <t>Mock</t>
        </is>
      </c>
      <c r="P12" s="2" t="inlineStr">
        <is>
          <t>Pharma Plus เล่มม่วง</t>
        </is>
      </c>
    </row>
    <row r="13" ht="13.2" customHeight="1" s="49">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Pharma Plus เล่มม่วง (เฉลยข้อ ง)</t>
        </is>
      </c>
      <c r="O13" s="2" t="inlineStr">
        <is>
          <t>Mock</t>
        </is>
      </c>
      <c r="P13" s="2" t="inlineStr">
        <is>
          <t>Pharma Plus เล่มม่วง</t>
        </is>
      </c>
    </row>
    <row r="14" ht="13.2" customHeight="1" s="49">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49">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49">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49">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[NEED_REVIEW]</t>
        </is>
      </c>
      <c r="F17" s="2" t="inlineStr">
        <is>
          <t>[NEED_REVIEW]</t>
        </is>
      </c>
      <c r="G17" s="2" t="inlineStr">
        <is>
          <t>[NEED_REVIEW]</t>
        </is>
      </c>
      <c r="H17" s="2" t="inlineStr">
        <is>
          <t>[NEED_REVIEW]</t>
        </is>
      </c>
      <c r="I17" s="8" t="inlineStr">
        <is>
          <t>1</t>
        </is>
      </c>
      <c r="J17" s="2" t="inlineStr">
        <is>
          <t>✅ คำตอบที่ถูกต้อง: ข้อ ก. Allopurinol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(หลักการระบาดวิทยาและระเบียบวิธีวิจัยทางคลินิก (Clinical Research &amp; Biostatistics Methodology)
• ข้อ ง. (หลักการระบาดวิทยาและระเบียบวิธีวิจัยทางคลินิก (Clinical Research &amp; Biostatistics Methodology)
• ข้อ จ. (หลักการระบาดวิทยาและระเบียบวิธีวิจัยทางคลินิก (Clinical Research &amp; Biostatistics Methodology)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49">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49">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49">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49">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49">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49">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49">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49">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49">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49">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CONSORT / STROBE / PRISMA reporting guidelines
• ข้อ ค. (Cross-sectional survey): Cross-sectional survey ไม่ตรงกับข้อบ่งใช้หรือกลไกการออกฤทธิ์ที่ถูกต้องตาม CONSORT / STROBE / PRISMA reporting guidelines
• ข้อ ง. (Prospective cohort): Prospective cohort ไม่ตรงกับข้อบ่งใช้หรือกลไกการออกฤทธิ์ที่ถูกต้องตาม CONSORT / STROBE / PRISMA reporting guidelines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49">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Independent t-test ไม่ตรงกับข้อบ่งใช้หรือกลไกการออกฤทธิ์ที่ถูกต้องตาม CONSORT / STROBE / PRISMA reporting guidelines
• ข้อ ค. (Pair t-test): IR (Infrared) spectroscopy วิเคราะห์ functional groups จาก stretching/bending vibrations C=O ~1700 cm-1, O-H ~3200-3550 cm-1
• ข้อ ง. (Wilcoxon): Wilcoxon ไม่ตรงกับข้อบ่งใช้หรือกลไกการออกฤทธิ์ที่ถูกต้องตาม CONSORT / STROBE / PRISMA reporting guidelines
• ข้อ จ. (Cox proportional hazard model): Cox proportional hazard model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49">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49">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49">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49">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49">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49">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49">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49">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49">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49">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49">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49">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49">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49">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49">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49">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49">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49">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49">
      <c r="A47" s="8" t="inlineStr">
        <is>
          <t>45</t>
        </is>
      </c>
      <c r="B47" s="2" t="inlineStr">
        <is>
          <t>ระเบียบวิจัยและสถิติ โดย</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49">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49">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49">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49">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49">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49">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49">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49">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49">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49">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49">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49">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49">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49">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49">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49">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49">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49">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49">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49">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49">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49">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49">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49">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49">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49">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49">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49">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49">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row r="77" ht="13.2" customHeight="1" s="49">
      <c r="A77" t="n">
        <v>131</v>
      </c>
      <c r="B77"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D77" t="inlineStr">
        <is>
          <t>การใช้ยา Lamivudine มีประสิทธิภาพป้องกันการเกิดภาวะตับอักเสบได้มากกว่า Tenofovir/Lamivudine</t>
        </is>
      </c>
      <c r="E77" t="inlineStr">
        <is>
          <t>ผลการศึกษาดังกล่าวแสดงถึง significance level ที่ 0.05 เนื่องจากค่า 95%CI ไม่คร่อม 1</t>
        </is>
      </c>
      <c r="F77" t="inlineStr">
        <is>
          <t>ควรทำการศึกษาเพิ่มเติม เนื่องจากผลของการศึกษา RR เข้าใกล้ 0.5</t>
        </is>
      </c>
      <c r="G77" t="inlineStr">
        <is>
          <t>จำนวนอาสาสมัครที่เข้าร่วมการศึกษามีจำนวนมากจนเกินไป ผลอาจทำให้คลาดเคลื่อนได้</t>
        </is>
      </c>
      <c r="H77" t="inlineStr">
        <is>
          <t>ถูกทุกข้อ</t>
        </is>
      </c>
      <c r="I77" t="inlineStr">
        <is>
          <t>1</t>
        </is>
      </c>
      <c r="J77"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7" t="inlineStr">
        <is>
          <t>Hypertension</t>
        </is>
      </c>
      <c r="M77" t="inlineStr">
        <is>
          <t>Clinic</t>
        </is>
      </c>
      <c r="N77" t="inlineStr">
        <is>
          <t>ข้อ 116 (Pharmtutor_2024_Set1.md)</t>
        </is>
      </c>
    </row>
    <row r="78" ht="13.2" customHeight="1" s="49">
      <c r="A78" t="n">
        <v>132</v>
      </c>
      <c r="B78"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D78" t="inlineStr">
        <is>
          <t>4 9.5</t>
        </is>
      </c>
      <c r="E78" t="inlineStr">
        <is>
          <t>9 Cough</t>
        </is>
      </c>
      <c r="F78" t="inlineStr">
        <is>
          <t>Empagliflozin 10 mg OD</t>
        </is>
      </c>
      <c r="G78" t="inlineStr">
        <is>
          <t>Diltiazem 30 mg TID</t>
        </is>
      </c>
      <c r="H78" t="inlineStr">
        <is>
          <t>0 ควรใช้สถิติใดสำหรับการวิเคราะห์ดังกล่าว</t>
        </is>
      </c>
      <c r="I78" t="inlineStr">
        <is>
          <t>1</t>
        </is>
      </c>
      <c r="J78"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8" t="inlineStr">
        <is>
          <t>Hypertension</t>
        </is>
      </c>
      <c r="M78" t="inlineStr">
        <is>
          <t>Clinic</t>
        </is>
      </c>
      <c r="N78" t="inlineStr">
        <is>
          <t>ข้อ 17 (PLE_CC1_Practice_Exam.md)</t>
        </is>
      </c>
    </row>
  </sheetData>
  <mergeCells count="1">
    <mergeCell ref="A1:F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48">
        <f>HYPERLINK("#gid=0", "🏠 กลับสู่หน้าแรก (Go to Home Page)")</f>
        <v/>
      </c>
    </row>
    <row r="2" ht="21.6" customHeight="1" s="49">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49">
      <c r="A3" s="2" t="inlineStr">
        <is>
          <t>maxnum</t>
        </is>
      </c>
      <c r="B3" s="2" t="inlineStr">
        <is>
          <t>Maxnum</t>
        </is>
      </c>
      <c r="C3" s="2" t="n">
        <v>17</v>
      </c>
      <c r="D3" s="2" t="n">
        <v>5</v>
      </c>
      <c r="E3" s="4" t="n">
        <v>0.29</v>
      </c>
      <c r="F3" s="2" t="n">
        <v>1</v>
      </c>
      <c r="G3" s="2" t="inlineStr">
        <is>
          <t>2026-09-24T14:17:16.289Z</t>
        </is>
      </c>
    </row>
    <row r="4" ht="13.2" customHeight="1" s="49">
      <c r="A4" s="2" t="inlineStr">
        <is>
          <t>chayanit</t>
        </is>
      </c>
      <c r="B4" s="2" t="inlineStr">
        <is>
          <t>idea</t>
        </is>
      </c>
      <c r="C4" s="2" t="n">
        <v>33</v>
      </c>
      <c r="D4" s="2" t="n">
        <v>26</v>
      </c>
      <c r="E4" s="4" t="n">
        <v>0.79</v>
      </c>
      <c r="F4" s="2" t="n">
        <v>1</v>
      </c>
      <c r="G4" s="2" t="inlineStr">
        <is>
          <t>2026-09-24T13:36:51.013Z</t>
        </is>
      </c>
    </row>
    <row r="5" ht="13.2" customHeight="1" s="49">
      <c r="A5" s="2" t="inlineStr">
        <is>
          <t>supichaya</t>
        </is>
      </c>
      <c r="B5" s="2" t="inlineStr">
        <is>
          <t>bt</t>
        </is>
      </c>
      <c r="C5" s="2" t="n">
        <v>0</v>
      </c>
      <c r="D5" s="2" t="n">
        <v>0</v>
      </c>
      <c r="E5" s="4" t="n">
        <v>0</v>
      </c>
      <c r="F5" s="2" t="n">
        <v>1</v>
      </c>
      <c r="G5" s="2" t="inlineStr">
        <is>
          <t>2026-09-24T13:18:00.422Z</t>
        </is>
      </c>
    </row>
    <row r="6" ht="13.2" customHeight="1" s="49">
      <c r="A6" s="2" t="n">
        <v>6531014833</v>
      </c>
      <c r="B6" s="2" t="inlineStr">
        <is>
          <t>JN</t>
        </is>
      </c>
      <c r="C6" s="2" t="n">
        <v>0</v>
      </c>
      <c r="D6" s="2" t="n">
        <v>0</v>
      </c>
      <c r="E6" s="4" t="n">
        <v>0</v>
      </c>
      <c r="F6" s="2" t="n">
        <v>1</v>
      </c>
      <c r="G6" s="2" t="inlineStr">
        <is>
          <t>2026-09-24T13:18:27.158Z</t>
        </is>
      </c>
    </row>
    <row r="7" ht="13.2" customHeight="1" s="49">
      <c r="A7" s="2" t="inlineStr">
        <is>
          <t>j.natthida</t>
        </is>
      </c>
      <c r="B7" s="2" t="inlineStr">
        <is>
          <t>jn.</t>
        </is>
      </c>
      <c r="C7" s="2" t="n">
        <v>0</v>
      </c>
      <c r="D7" s="2" t="n">
        <v>0</v>
      </c>
      <c r="E7" s="4" t="n">
        <v>0</v>
      </c>
      <c r="F7" s="2" t="n">
        <v>1</v>
      </c>
      <c r="G7" s="2" t="inlineStr">
        <is>
          <t>2026-09-24T13:20:39.625Z</t>
        </is>
      </c>
    </row>
    <row r="8" ht="13.2" customHeight="1" s="49">
      <c r="A8" s="2" t="n">
        <v>6531024033</v>
      </c>
      <c r="B8" s="2" t="n">
        <v>6531024033</v>
      </c>
      <c r="C8" s="2" t="n">
        <v>9</v>
      </c>
      <c r="D8" s="2" t="n">
        <v>5</v>
      </c>
      <c r="E8" s="4" t="n">
        <v>0.5600000000000001</v>
      </c>
      <c r="F8" s="2" t="n">
        <v>1</v>
      </c>
      <c r="G8" s="2" t="inlineStr">
        <is>
          <t>2026-09-24T13:27:04.553Z</t>
        </is>
      </c>
    </row>
    <row r="9" ht="13.2" customHeight="1" s="49">
      <c r="E9" s="4" t="n"/>
    </row>
    <row r="10" ht="13.2" customHeight="1" s="49">
      <c r="E10" s="4" t="n"/>
    </row>
    <row r="11" ht="13.2" customHeight="1" s="49">
      <c r="E11" s="4" t="n"/>
    </row>
    <row r="12" ht="13.2" customHeight="1" s="49">
      <c r="E12" s="4" t="n"/>
    </row>
    <row r="13" ht="13.2" customHeight="1" s="49">
      <c r="E13" s="4" t="n"/>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53">
        <f>HYPERLINK("#gid=0", "🏠 กลับสู่หน้าแรก (Go to Home Page)")</f>
        <v/>
      </c>
    </row>
    <row r="2" ht="21.6" customHeight="1" s="49">
      <c r="A2" s="26" t="inlineStr">
        <is>
          <t>MessageId</t>
        </is>
      </c>
      <c r="B2" s="26" t="inlineStr">
        <is>
          <t>Timestamp</t>
        </is>
      </c>
      <c r="C2" s="26" t="inlineStr">
        <is>
          <t>Username</t>
        </is>
      </c>
      <c r="D2" s="26" t="inlineStr">
        <is>
          <t>Display Name</t>
        </is>
      </c>
      <c r="E2" s="26" t="inlineStr">
        <is>
          <t>Message Text</t>
        </is>
      </c>
      <c r="F2" s="26" t="inlineStr">
        <is>
          <t>ReplyToId</t>
        </is>
      </c>
      <c r="G2" s="26" t="inlineStr">
        <is>
          <t>Topic Tag</t>
        </is>
      </c>
    </row>
    <row r="3" ht="13.2" customHeight="1" s="49">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49">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49">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49">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49">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54" t="inlineStr">
        <is>
          <t>🏠 กลับสู่หน้าแรก (Go to Home Page)</t>
        </is>
      </c>
    </row>
    <row r="2" ht="21.6" customHeight="1" s="49">
      <c r="A2" s="27" t="inlineStr">
        <is>
          <t>Timestamp (วัน-เวลา)</t>
        </is>
      </c>
      <c r="B2" s="27" t="inlineStr">
        <is>
          <t>User (ผู้แจ้ง)</t>
        </is>
      </c>
      <c r="C2" s="27" t="inlineStr">
        <is>
          <t>Category (หมวดหมู่วิชา)</t>
        </is>
      </c>
      <c r="D2" s="27" t="inlineStr">
        <is>
          <t>Question ID / Ref</t>
        </is>
      </c>
      <c r="E2" s="27" t="inlineStr">
        <is>
          <t>โจทย์คำถาม (ย่อ)</t>
        </is>
      </c>
      <c r="F2" s="27" t="inlineStr">
        <is>
          <t>ประเภทปัญหาที่พบ</t>
        </is>
      </c>
      <c r="G2" s="27" t="inlineStr">
        <is>
          <t>รายละเอียดข้อผิดพลาดที่แจ้ง</t>
        </is>
      </c>
      <c r="H2" s="27" t="inlineStr">
        <is>
          <t>สถานะการแก้ไข (Status)</t>
        </is>
      </c>
    </row>
    <row r="3" ht="21.6" customHeight="1" s="49">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28" t="inlineStr">
        <is>
          <t>Resolved (แก้ไขเรียบร้อยแล้ว)</t>
        </is>
      </c>
    </row>
    <row r="4" ht="21.6" customHeight="1" s="49">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28" t="inlineStr">
        <is>
          <t>Resolved (แก้ไขเรียบร้อยแล้ว)</t>
        </is>
      </c>
    </row>
    <row r="5" ht="21.6" customHeight="1" s="49">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28" t="inlineStr">
        <is>
          <t>Resolved (แก้ไขเรียบร้อยแล้ว)</t>
        </is>
      </c>
    </row>
    <row r="6" ht="21.6" customHeight="1" s="49">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28" t="inlineStr">
        <is>
          <t>Resolved (แก้ไขเรียบร้อยแล้ว)</t>
        </is>
      </c>
    </row>
    <row r="7" ht="21.6" customHeight="1" s="49">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28" t="inlineStr">
        <is>
          <t>Resolved (แก้ไขเรียบร้อยแล้ว)</t>
        </is>
      </c>
    </row>
    <row r="8" ht="21.6" customHeight="1" s="49">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28" t="inlineStr">
        <is>
          <t>Resolved (แก้ไขเรียบร้อยแล้ว)</t>
        </is>
      </c>
    </row>
    <row r="9" ht="21.6" customHeight="1" s="49">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28" t="inlineStr">
        <is>
          <t>Resolved (แก้ไขเรียบร้อยแล้ว)</t>
        </is>
      </c>
    </row>
    <row r="10" ht="21.6" customHeight="1" s="49">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28" t="inlineStr">
        <is>
          <t>Resolved (แก้ไขเรียบร้อยแล้ว)</t>
        </is>
      </c>
    </row>
    <row r="11" ht="21.6" customHeight="1" s="49">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28" t="inlineStr">
        <is>
          <t>Resolved (แก้ไขเรียบร้อยแล้ว)</t>
        </is>
      </c>
    </row>
    <row r="12" ht="21.6" customHeight="1" s="49">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28" t="inlineStr">
        <is>
          <t>Resolved (แก้ไขเรียบร้อยแล้ว)</t>
        </is>
      </c>
    </row>
    <row r="13" ht="21.6" customHeight="1" s="49">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28" t="inlineStr">
        <is>
          <t>Resolved (แก้ไขเรียบร้อยแล้ว)</t>
        </is>
      </c>
    </row>
    <row r="14" ht="21.6" customHeight="1" s="49">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28" t="inlineStr">
        <is>
          <t>Resolved (แก้ไขเรียบร้อยแล้ว)</t>
        </is>
      </c>
    </row>
    <row r="15" ht="21.6" customHeight="1" s="49">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28" t="inlineStr">
        <is>
          <t>Resolved (แก้ไขเรียบร้อยแล้ว)</t>
        </is>
      </c>
    </row>
    <row r="16" ht="21.6" customHeight="1" s="49">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28" t="inlineStr">
        <is>
          <t>Resolved (แก้ไขเรียบร้อยแล้ว)</t>
        </is>
      </c>
    </row>
    <row r="17" ht="21.6" customHeight="1" s="49">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28" t="inlineStr">
        <is>
          <t>Resolved (แก้ไขเรียบร้อยแล้ว)</t>
        </is>
      </c>
    </row>
    <row r="18" ht="21.6" customHeight="1" s="49">
      <c r="H18" s="28" t="n"/>
    </row>
    <row r="19" ht="21.6" customHeight="1" s="49">
      <c r="H19" s="28" t="n"/>
    </row>
    <row r="20" ht="21.6" customHeight="1" s="49">
      <c r="H20" s="28" t="n"/>
    </row>
    <row r="21" ht="21.6" customHeight="1" s="49">
      <c r="H21" s="28" t="n"/>
    </row>
    <row r="22" ht="21.6" customHeight="1" s="49">
      <c r="H22" s="28" t="n"/>
    </row>
    <row r="23" ht="21.6" customHeight="1" s="49">
      <c r="H23" s="28" t="n"/>
    </row>
    <row r="24" ht="21.6" customHeight="1" s="49">
      <c r="H24" s="28" t="n"/>
    </row>
    <row r="25" ht="21.6" customHeight="1" s="49">
      <c r="H25" s="28" t="n"/>
    </row>
    <row r="26" ht="21.6" customHeight="1" s="49">
      <c r="H26" s="28" t="n"/>
    </row>
    <row r="27" ht="21.6" customHeight="1" s="49">
      <c r="H27" s="28" t="n"/>
    </row>
    <row r="28" ht="21.6" customHeight="1" s="49">
      <c r="H28" s="28" t="n"/>
    </row>
    <row r="29" ht="21.6" customHeight="1" s="49">
      <c r="H29" s="28" t="n"/>
    </row>
    <row r="30" ht="21.6" customHeight="1" s="49">
      <c r="H30" s="28" t="n"/>
    </row>
    <row r="31" ht="21.6" customHeight="1" s="49">
      <c r="H31" s="28" t="n"/>
    </row>
    <row r="32" ht="21.6" customHeight="1" s="49">
      <c r="H32" s="28" t="n"/>
    </row>
    <row r="33" ht="21.6" customHeight="1" s="49">
      <c r="H33" s="28" t="n"/>
    </row>
    <row r="34" ht="21.6" customHeight="1" s="49">
      <c r="H34" s="28" t="n"/>
    </row>
    <row r="35" ht="21.6" customHeight="1" s="49">
      <c r="H35" s="28" t="n"/>
    </row>
    <row r="36" ht="21.6" customHeight="1" s="49">
      <c r="H36" s="28" t="n"/>
    </row>
    <row r="37" ht="21.6" customHeight="1" s="49">
      <c r="H37" s="28" t="n"/>
    </row>
    <row r="38" ht="21.6" customHeight="1" s="49">
      <c r="H38" s="28" t="n"/>
    </row>
    <row r="39" ht="21.6" customHeight="1" s="49">
      <c r="H39" s="28" t="n"/>
    </row>
    <row r="40" ht="21.6" customHeight="1" s="49">
      <c r="H40" s="28" t="n"/>
    </row>
    <row r="41" ht="21.6" customHeight="1" s="49">
      <c r="H41" s="28" t="n"/>
    </row>
    <row r="42" ht="21.6" customHeight="1" s="49">
      <c r="H42" s="28" t="n"/>
    </row>
    <row r="43" ht="21.6" customHeight="1" s="49">
      <c r="H43" s="28" t="n"/>
    </row>
    <row r="44" ht="21.6" customHeight="1" s="49">
      <c r="H44" s="28" t="n"/>
    </row>
    <row r="45" ht="21.6" customHeight="1" s="49">
      <c r="H45" s="28" t="n"/>
    </row>
    <row r="46" ht="21.6" customHeight="1" s="49">
      <c r="H46" s="28" t="n"/>
    </row>
    <row r="47" ht="21.6" customHeight="1" s="49">
      <c r="H47" s="28" t="n"/>
    </row>
    <row r="48" ht="21.6" customHeight="1" s="49">
      <c r="H48" s="28" t="n"/>
    </row>
    <row r="49" ht="21.6" customHeight="1" s="49">
      <c r="H49" s="28" t="n"/>
    </row>
    <row r="50" ht="21.6" customHeight="1" s="49">
      <c r="H50" s="28" t="n"/>
    </row>
    <row r="51" ht="21.6" customHeight="1" s="49">
      <c r="H51" s="28" t="n"/>
    </row>
    <row r="52" ht="21.6" customHeight="1" s="49">
      <c r="H52" s="28" t="n"/>
    </row>
    <row r="53" ht="21.6" customHeight="1" s="49">
      <c r="H53" s="28" t="n"/>
    </row>
    <row r="54" ht="21.6" customHeight="1" s="49">
      <c r="H54" s="28" t="n"/>
    </row>
    <row r="55" ht="21.6" customHeight="1" s="49">
      <c r="H55" s="28" t="n"/>
    </row>
    <row r="56" ht="21.6" customHeight="1" s="49">
      <c r="H56" s="28" t="n"/>
    </row>
    <row r="57" ht="21.6" customHeight="1" s="49">
      <c r="H57" s="28" t="n"/>
    </row>
    <row r="58" ht="21.6" customHeight="1" s="49">
      <c r="H58" s="28" t="n"/>
    </row>
    <row r="59" ht="21.6" customHeight="1" s="49">
      <c r="H59" s="28" t="n"/>
    </row>
    <row r="60" ht="21.6" customHeight="1" s="49">
      <c r="H60" s="28" t="n"/>
    </row>
    <row r="61" ht="21.6" customHeight="1" s="49">
      <c r="H61" s="28" t="n"/>
    </row>
    <row r="62" ht="21.6" customHeight="1" s="49">
      <c r="H62" s="28" t="n"/>
    </row>
    <row r="63" ht="21.6" customHeight="1" s="49">
      <c r="H63" s="28" t="n"/>
    </row>
    <row r="64" ht="21.6" customHeight="1" s="49">
      <c r="H64" s="28" t="n"/>
    </row>
    <row r="65" ht="21.6" customHeight="1" s="49">
      <c r="H65" s="28" t="n"/>
    </row>
    <row r="66" ht="21.6" customHeight="1" s="49">
      <c r="H66" s="28" t="n"/>
    </row>
    <row r="67" ht="21.6" customHeight="1" s="49">
      <c r="H67" s="28" t="n"/>
    </row>
    <row r="68" ht="21.6" customHeight="1" s="49">
      <c r="H68" s="28" t="n"/>
    </row>
    <row r="69" ht="21.6" customHeight="1" s="49">
      <c r="H69" s="28" t="n"/>
    </row>
    <row r="70" ht="21.6" customHeight="1" s="49">
      <c r="H70" s="28" t="n"/>
    </row>
    <row r="71" ht="21.6" customHeight="1" s="49">
      <c r="H71" s="28" t="n"/>
    </row>
    <row r="72" ht="21.6" customHeight="1" s="49">
      <c r="H72" s="28" t="n"/>
    </row>
    <row r="73" ht="21.6" customHeight="1" s="49">
      <c r="H73" s="28" t="n"/>
    </row>
    <row r="74" ht="21.6" customHeight="1" s="49">
      <c r="H74" s="28" t="n"/>
    </row>
    <row r="75" ht="21.6" customHeight="1" s="49">
      <c r="H75" s="28" t="n"/>
    </row>
    <row r="76" ht="21.6" customHeight="1" s="49">
      <c r="H76" s="28" t="n"/>
    </row>
    <row r="77" ht="21.6" customHeight="1" s="49">
      <c r="H77" s="28" t="n"/>
    </row>
    <row r="78" ht="21.6" customHeight="1" s="49">
      <c r="H78" s="28" t="n"/>
    </row>
    <row r="79" ht="21.6" customHeight="1" s="49">
      <c r="H79" s="28" t="n"/>
    </row>
    <row r="80" ht="21.6" customHeight="1" s="49">
      <c r="H80" s="28" t="n"/>
    </row>
    <row r="81" ht="21.6" customHeight="1" s="49">
      <c r="H81" s="28" t="n"/>
    </row>
    <row r="82" ht="21.6" customHeight="1" s="49">
      <c r="H82" s="28" t="n"/>
    </row>
    <row r="83" ht="21.6" customHeight="1" s="49">
      <c r="H83" s="28" t="n"/>
    </row>
    <row r="84" ht="21.6" customHeight="1" s="49">
      <c r="H84" s="28" t="n"/>
    </row>
    <row r="85" ht="21.6" customHeight="1" s="49">
      <c r="H85" s="28" t="n"/>
    </row>
    <row r="86" ht="21.6" customHeight="1" s="49">
      <c r="H86" s="28" t="n"/>
    </row>
    <row r="87" ht="21.6" customHeight="1" s="49">
      <c r="H87" s="28" t="n"/>
    </row>
    <row r="88" ht="21.6" customHeight="1" s="49">
      <c r="H88" s="28" t="n"/>
    </row>
    <row r="89" ht="21.6" customHeight="1" s="49">
      <c r="H89" s="28" t="n"/>
    </row>
    <row r="90" ht="21.6" customHeight="1" s="49">
      <c r="H90" s="28" t="n"/>
    </row>
    <row r="91" ht="21.6" customHeight="1" s="49">
      <c r="H91" s="28" t="n"/>
    </row>
    <row r="92" ht="21.6" customHeight="1" s="49">
      <c r="H92" s="28" t="n"/>
    </row>
    <row r="93" ht="21.6" customHeight="1" s="49">
      <c r="H93" s="28" t="n"/>
    </row>
    <row r="94" ht="21.6" customHeight="1" s="49">
      <c r="H94" s="28" t="n"/>
    </row>
    <row r="95" ht="21.6" customHeight="1" s="49">
      <c r="H95" s="28" t="n"/>
    </row>
    <row r="96" ht="21.6" customHeight="1" s="49">
      <c r="H96" s="28" t="n"/>
    </row>
    <row r="97" ht="21.6" customHeight="1" s="49">
      <c r="H97" s="28" t="n"/>
    </row>
    <row r="98" ht="21.6" customHeight="1" s="49">
      <c r="H98" s="28" t="n"/>
    </row>
    <row r="99" ht="21.6" customHeight="1" s="49">
      <c r="H99" s="28" t="n"/>
    </row>
    <row r="100" ht="21.6" customHeight="1" s="49">
      <c r="H100" s="28" t="n"/>
    </row>
    <row r="101" ht="21.6" customHeight="1" s="49">
      <c r="H101" s="28" t="n"/>
    </row>
    <row r="102" ht="21.6" customHeight="1" s="49">
      <c r="H102" s="28" t="n"/>
    </row>
    <row r="103" ht="21.6" customHeight="1" s="49">
      <c r="H103" s="28" t="n"/>
    </row>
    <row r="104" ht="21.6" customHeight="1" s="49">
      <c r="H104" s="28" t="n"/>
    </row>
    <row r="105" ht="21.6" customHeight="1" s="49">
      <c r="H105" s="28" t="n"/>
    </row>
    <row r="106" ht="21.6" customHeight="1" s="49">
      <c r="H106" s="28" t="n"/>
    </row>
    <row r="107" ht="21.6" customHeight="1" s="49">
      <c r="H107" s="28" t="n"/>
    </row>
    <row r="108" ht="21.6" customHeight="1" s="49">
      <c r="H108" s="28" t="n"/>
    </row>
    <row r="109" ht="21.6" customHeight="1" s="49">
      <c r="H109" s="28" t="n"/>
    </row>
    <row r="110" ht="21.6" customHeight="1" s="49">
      <c r="H110" s="28" t="n"/>
    </row>
    <row r="111" ht="21.6" customHeight="1" s="49">
      <c r="H111" s="28" t="n"/>
    </row>
    <row r="112" ht="21.6" customHeight="1" s="49">
      <c r="H112" s="28" t="n"/>
    </row>
    <row r="113" ht="21.6" customHeight="1" s="49">
      <c r="H113" s="28" t="n"/>
    </row>
    <row r="114" ht="21.6" customHeight="1" s="49">
      <c r="H114" s="28" t="n"/>
    </row>
    <row r="115" ht="21.6" customHeight="1" s="49">
      <c r="H115" s="28" t="n"/>
    </row>
    <row r="116" ht="21.6" customHeight="1" s="49">
      <c r="H116" s="28" t="n"/>
    </row>
    <row r="117" ht="21.6" customHeight="1" s="49">
      <c r="H117" s="28" t="n"/>
    </row>
    <row r="118" ht="21.6" customHeight="1" s="49">
      <c r="H118" s="28" t="n"/>
    </row>
    <row r="119" ht="21.6" customHeight="1" s="49">
      <c r="H119" s="28" t="n"/>
    </row>
    <row r="120" ht="21.6" customHeight="1" s="49">
      <c r="H120" s="28" t="n"/>
    </row>
    <row r="121" ht="21.6" customHeight="1" s="49">
      <c r="H121" s="28" t="n"/>
    </row>
    <row r="122" ht="21.6" customHeight="1" s="49">
      <c r="H122" s="28" t="n"/>
    </row>
    <row r="123" ht="21.6" customHeight="1" s="49">
      <c r="H123" s="28" t="n"/>
    </row>
    <row r="124" ht="21.6" customHeight="1" s="49">
      <c r="H124" s="28" t="n"/>
    </row>
    <row r="125" ht="21.6" customHeight="1" s="49">
      <c r="H125" s="28" t="n"/>
    </row>
    <row r="126" ht="21.6" customHeight="1" s="49">
      <c r="H126" s="28" t="n"/>
    </row>
    <row r="127" ht="21.6" customHeight="1" s="49">
      <c r="H127" s="28" t="n"/>
    </row>
    <row r="128" ht="21.6" customHeight="1" s="49">
      <c r="H128" s="28" t="n"/>
    </row>
    <row r="129" ht="21.6" customHeight="1" s="49">
      <c r="H129" s="28" t="n"/>
    </row>
    <row r="130" ht="21.6" customHeight="1" s="49">
      <c r="H130" s="28" t="n"/>
    </row>
    <row r="131" ht="21.6" customHeight="1" s="49">
      <c r="H131" s="28" t="n"/>
    </row>
    <row r="132" ht="21.6" customHeight="1" s="49">
      <c r="H132" s="28" t="n"/>
    </row>
    <row r="133" ht="21.6" customHeight="1" s="49">
      <c r="H133" s="28" t="n"/>
    </row>
    <row r="134" ht="21.6" customHeight="1" s="49">
      <c r="H134" s="28" t="n"/>
    </row>
    <row r="135" ht="21.6" customHeight="1" s="49">
      <c r="H135" s="28" t="n"/>
    </row>
    <row r="136" ht="21.6" customHeight="1" s="49">
      <c r="H136" s="28" t="n"/>
    </row>
    <row r="137" ht="21.6" customHeight="1" s="49">
      <c r="H137" s="28" t="n"/>
    </row>
    <row r="138" ht="21.6" customHeight="1" s="49">
      <c r="H138" s="28" t="n"/>
    </row>
    <row r="139" ht="21.6" customHeight="1" s="49">
      <c r="H139" s="28" t="n"/>
    </row>
    <row r="140" ht="21.6" customHeight="1" s="49">
      <c r="H140" s="28" t="n"/>
    </row>
    <row r="141" ht="21.6" customHeight="1" s="49">
      <c r="H141" s="28" t="n"/>
    </row>
    <row r="142" ht="21.6" customHeight="1" s="49">
      <c r="H142" s="28" t="n"/>
    </row>
    <row r="143" ht="21.6" customHeight="1" s="49">
      <c r="H143" s="28" t="n"/>
    </row>
    <row r="144" ht="21.6" customHeight="1" s="49">
      <c r="H144" s="28" t="n"/>
    </row>
    <row r="145" ht="21.6" customHeight="1" s="49">
      <c r="H145" s="28" t="n"/>
    </row>
    <row r="146" ht="21.6" customHeight="1" s="49">
      <c r="H146" s="28" t="n"/>
    </row>
    <row r="147" ht="21.6" customHeight="1" s="49">
      <c r="H147" s="28" t="n"/>
    </row>
    <row r="148" ht="21.6" customHeight="1" s="49">
      <c r="H148" s="28" t="n"/>
    </row>
    <row r="149" ht="21.6" customHeight="1" s="49">
      <c r="H149" s="28" t="n"/>
    </row>
    <row r="150" ht="21.6" customHeight="1" s="49">
      <c r="H150" s="28" t="n"/>
    </row>
    <row r="151" ht="21.6" customHeight="1" s="49">
      <c r="H151" s="28" t="n"/>
    </row>
    <row r="152" ht="21.6" customHeight="1" s="49">
      <c r="H152" s="28" t="n"/>
    </row>
    <row r="153" ht="21.6" customHeight="1" s="49">
      <c r="H153" s="28" t="n"/>
    </row>
    <row r="154" ht="21.6" customHeight="1" s="49">
      <c r="H154" s="28" t="n"/>
    </row>
    <row r="155" ht="21.6" customHeight="1" s="49">
      <c r="H155" s="28" t="n"/>
    </row>
    <row r="156" ht="21.6" customHeight="1" s="49">
      <c r="H156" s="28" t="n"/>
    </row>
    <row r="157" ht="21.6" customHeight="1" s="49">
      <c r="H157" s="28" t="n"/>
    </row>
    <row r="158" ht="21.6" customHeight="1" s="49">
      <c r="H158" s="28" t="n"/>
    </row>
    <row r="159" ht="21.6" customHeight="1" s="49">
      <c r="H159" s="28" t="n"/>
    </row>
    <row r="160" ht="21.6" customHeight="1" s="49">
      <c r="H160" s="28" t="n"/>
    </row>
    <row r="161" ht="21.6" customHeight="1" s="49">
      <c r="H161" s="28" t="n"/>
    </row>
    <row r="162" ht="21.6" customHeight="1" s="49">
      <c r="H162" s="28" t="n"/>
    </row>
    <row r="163" ht="21.6" customHeight="1" s="49">
      <c r="H163" s="28" t="n"/>
    </row>
    <row r="164" ht="21.6" customHeight="1" s="49">
      <c r="H164" s="28" t="n"/>
    </row>
    <row r="165" ht="21.6" customHeight="1" s="49">
      <c r="H165" s="28" t="n"/>
    </row>
    <row r="166" ht="21.6" customHeight="1" s="49">
      <c r="H166" s="28" t="n"/>
    </row>
    <row r="167" ht="21.6" customHeight="1" s="49">
      <c r="H167" s="28" t="n"/>
    </row>
    <row r="168" ht="21.6" customHeight="1" s="49">
      <c r="H168" s="28" t="n"/>
    </row>
    <row r="169" ht="21.6" customHeight="1" s="49">
      <c r="H169" s="28" t="n"/>
    </row>
    <row r="170" ht="21.6" customHeight="1" s="49">
      <c r="H170" s="28" t="n"/>
    </row>
    <row r="171" ht="21.6" customHeight="1" s="49">
      <c r="H171" s="28" t="n"/>
    </row>
    <row r="172" ht="21.6" customHeight="1" s="49">
      <c r="H172" s="28" t="n"/>
    </row>
    <row r="173" ht="21.6" customHeight="1" s="49">
      <c r="H173" s="28" t="n"/>
    </row>
    <row r="174" ht="21.6" customHeight="1" s="49">
      <c r="H174" s="28" t="n"/>
    </row>
    <row r="175" ht="21.6" customHeight="1" s="49">
      <c r="H175" s="28" t="n"/>
    </row>
    <row r="176" ht="21.6" customHeight="1" s="49">
      <c r="H176" s="28" t="n"/>
    </row>
    <row r="177" ht="21.6" customHeight="1" s="49">
      <c r="H177" s="28" t="n"/>
    </row>
    <row r="178" ht="21.6" customHeight="1" s="49">
      <c r="H178" s="28" t="n"/>
    </row>
    <row r="179" ht="21.6" customHeight="1" s="49">
      <c r="H179" s="28" t="n"/>
    </row>
    <row r="180" ht="21.6" customHeight="1" s="49">
      <c r="H180" s="28" t="n"/>
    </row>
    <row r="181" ht="21.6" customHeight="1" s="49">
      <c r="H181" s="28" t="n"/>
    </row>
    <row r="182" ht="21.6" customHeight="1" s="49">
      <c r="H182" s="28" t="n"/>
    </row>
    <row r="183" ht="21.6" customHeight="1" s="49">
      <c r="H183" s="28" t="n"/>
    </row>
    <row r="184" ht="21.6" customHeight="1" s="49">
      <c r="H184" s="28" t="n"/>
    </row>
    <row r="185" ht="21.6" customHeight="1" s="49">
      <c r="H185" s="28" t="n"/>
    </row>
    <row r="186" ht="21.6" customHeight="1" s="49">
      <c r="H186" s="28" t="n"/>
    </row>
    <row r="187" ht="21.6" customHeight="1" s="49">
      <c r="H187" s="28" t="n"/>
    </row>
    <row r="188" ht="21.6" customHeight="1" s="49">
      <c r="H188" s="28" t="n"/>
    </row>
    <row r="189" ht="21.6" customHeight="1" s="49">
      <c r="H189" s="28" t="n"/>
    </row>
    <row r="190" ht="21.6" customHeight="1" s="49">
      <c r="H190" s="28" t="n"/>
    </row>
    <row r="191" ht="21.6" customHeight="1" s="49">
      <c r="H191" s="28" t="n"/>
    </row>
    <row r="192" ht="21.6" customHeight="1" s="49">
      <c r="H192" s="28" t="n"/>
    </row>
    <row r="193" ht="21.6" customHeight="1" s="49">
      <c r="H193" s="28" t="n"/>
    </row>
    <row r="194" ht="21.6" customHeight="1" s="49">
      <c r="H194" s="28" t="n"/>
    </row>
    <row r="195" ht="21.6" customHeight="1" s="49">
      <c r="H195" s="28" t="n"/>
    </row>
    <row r="196" ht="21.6" customHeight="1" s="49">
      <c r="H196" s="28" t="n"/>
    </row>
    <row r="197" ht="21.6" customHeight="1" s="49">
      <c r="H197" s="28" t="n"/>
    </row>
    <row r="198" ht="21.6" customHeight="1" s="49">
      <c r="H198" s="28" t="n"/>
    </row>
    <row r="199" ht="21.6" customHeight="1" s="49">
      <c r="H199" s="28" t="n"/>
    </row>
    <row r="200" ht="21.6" customHeight="1" s="49">
      <c r="H200" s="28" t="n"/>
    </row>
    <row r="201" ht="21.6" customHeight="1" s="49">
      <c r="H201" s="28" t="n"/>
    </row>
    <row r="202" ht="21.6" customHeight="1" s="49">
      <c r="H202" s="28" t="n"/>
    </row>
    <row r="203" ht="21.6" customHeight="1" s="49">
      <c r="H203" s="28" t="n"/>
    </row>
    <row r="204" ht="21.6" customHeight="1" s="49">
      <c r="H204" s="28" t="n"/>
    </row>
    <row r="205" ht="21.6" customHeight="1" s="49">
      <c r="H205" s="28" t="n"/>
    </row>
    <row r="206" ht="21.6" customHeight="1" s="49">
      <c r="H206" s="28" t="n"/>
    </row>
    <row r="207" ht="21.6" customHeight="1" s="49">
      <c r="H207" s="28" t="n"/>
    </row>
    <row r="208" ht="21.6" customHeight="1" s="49">
      <c r="H208" s="28" t="n"/>
    </row>
    <row r="209" ht="21.6" customHeight="1" s="49">
      <c r="H209" s="28" t="n"/>
    </row>
    <row r="210" ht="21.6" customHeight="1" s="49">
      <c r="H210" s="28" t="n"/>
    </row>
    <row r="211" ht="21.6" customHeight="1" s="49">
      <c r="H211" s="28" t="n"/>
    </row>
    <row r="212" ht="21.6" customHeight="1" s="49">
      <c r="H212" s="28" t="n"/>
    </row>
    <row r="213" ht="21.6" customHeight="1" s="49">
      <c r="H213" s="28" t="n"/>
    </row>
    <row r="214" ht="21.6" customHeight="1" s="49">
      <c r="H214" s="28" t="n"/>
    </row>
    <row r="215" ht="21.6" customHeight="1" s="49">
      <c r="H215" s="28" t="n"/>
    </row>
    <row r="216" ht="21.6" customHeight="1" s="49">
      <c r="H216" s="28" t="n"/>
    </row>
    <row r="217" ht="21.6" customHeight="1" s="49">
      <c r="H217" s="28" t="n"/>
    </row>
    <row r="218" ht="21.6" customHeight="1" s="49">
      <c r="H218" s="28" t="n"/>
    </row>
    <row r="219" ht="21.6" customHeight="1" s="49">
      <c r="H219" s="28" t="n"/>
    </row>
    <row r="220" ht="21.6" customHeight="1" s="49">
      <c r="H220" s="28" t="n"/>
    </row>
    <row r="221" ht="21.6" customHeight="1" s="49">
      <c r="H221" s="28" t="n"/>
    </row>
    <row r="222" ht="21.6" customHeight="1" s="49">
      <c r="H222" s="28" t="n"/>
    </row>
    <row r="223" ht="21.6" customHeight="1" s="49">
      <c r="H223" s="28" t="n"/>
    </row>
    <row r="224" ht="21.6" customHeight="1" s="49">
      <c r="H224" s="28" t="n"/>
    </row>
    <row r="225" ht="21.6" customHeight="1" s="49">
      <c r="H225" s="28" t="n"/>
    </row>
    <row r="226" ht="21.6" customHeight="1" s="49">
      <c r="H226" s="28" t="n"/>
    </row>
    <row r="227" ht="21.6" customHeight="1" s="49">
      <c r="H227" s="28" t="n"/>
    </row>
    <row r="228" ht="21.6" customHeight="1" s="49">
      <c r="H228" s="28" t="n"/>
    </row>
    <row r="229" ht="21.6" customHeight="1" s="49">
      <c r="H229" s="28" t="n"/>
    </row>
    <row r="230" ht="21.6" customHeight="1" s="49">
      <c r="H230" s="28" t="n"/>
    </row>
    <row r="231" ht="21.6" customHeight="1" s="49">
      <c r="H231" s="28" t="n"/>
    </row>
    <row r="232" ht="21.6" customHeight="1" s="49">
      <c r="H232" s="28" t="n"/>
    </row>
    <row r="233" ht="21.6" customHeight="1" s="49">
      <c r="H233" s="28" t="n"/>
    </row>
    <row r="234" ht="21.6" customHeight="1" s="49">
      <c r="H234" s="28" t="n"/>
    </row>
    <row r="235" ht="21.6" customHeight="1" s="49">
      <c r="H235" s="28" t="n"/>
    </row>
    <row r="236" ht="21.6" customHeight="1" s="49">
      <c r="H236" s="28" t="n"/>
    </row>
    <row r="237" ht="21.6" customHeight="1" s="49">
      <c r="H237" s="28" t="n"/>
    </row>
    <row r="238" ht="21.6" customHeight="1" s="49">
      <c r="H238" s="28" t="n"/>
    </row>
    <row r="239" ht="21.6" customHeight="1" s="49">
      <c r="H239" s="28" t="n"/>
    </row>
    <row r="240" ht="21.6" customHeight="1" s="49">
      <c r="H240" s="28" t="n"/>
    </row>
    <row r="241" ht="21.6" customHeight="1" s="49">
      <c r="H241" s="28" t="n"/>
    </row>
    <row r="242" ht="21.6" customHeight="1" s="49">
      <c r="H242" s="28" t="n"/>
    </row>
    <row r="243" ht="21.6" customHeight="1" s="49">
      <c r="H243" s="28" t="n"/>
    </row>
    <row r="244" ht="21.6" customHeight="1" s="49">
      <c r="H244" s="28" t="n"/>
    </row>
    <row r="245" ht="21.6" customHeight="1" s="49">
      <c r="H245" s="28" t="n"/>
    </row>
    <row r="246" ht="21.6" customHeight="1" s="49">
      <c r="H246" s="28" t="n"/>
    </row>
    <row r="247" ht="21.6" customHeight="1" s="49">
      <c r="H247" s="28" t="n"/>
    </row>
    <row r="248" ht="21.6" customHeight="1" s="49">
      <c r="H248" s="28" t="n"/>
    </row>
    <row r="249" ht="21.6" customHeight="1" s="49">
      <c r="H249" s="28" t="n"/>
    </row>
    <row r="250" ht="21.6" customHeight="1" s="49">
      <c r="H250" s="28" t="n"/>
    </row>
    <row r="251" ht="21.6" customHeight="1" s="49">
      <c r="H251" s="28" t="n"/>
    </row>
    <row r="252" ht="21.6" customHeight="1" s="49">
      <c r="H252" s="28" t="n"/>
    </row>
    <row r="253" ht="21.6" customHeight="1" s="49">
      <c r="H253" s="28" t="n"/>
    </row>
    <row r="254" ht="21.6" customHeight="1" s="49">
      <c r="H254" s="28" t="n"/>
    </row>
    <row r="255" ht="21.6" customHeight="1" s="49">
      <c r="H255" s="28" t="n"/>
    </row>
    <row r="256" ht="21.6" customHeight="1" s="49">
      <c r="H256" s="28" t="n"/>
    </row>
    <row r="257" ht="21.6" customHeight="1" s="49">
      <c r="H257" s="28" t="n"/>
    </row>
    <row r="258" ht="21.6" customHeight="1" s="49">
      <c r="H258" s="28" t="n"/>
    </row>
    <row r="259" ht="21.6" customHeight="1" s="49">
      <c r="H259" s="28" t="n"/>
    </row>
    <row r="260" ht="21.6" customHeight="1" s="49">
      <c r="H260" s="28" t="n"/>
    </row>
    <row r="261" ht="21.6" customHeight="1" s="49">
      <c r="H261" s="28" t="n"/>
    </row>
    <row r="262" ht="21.6" customHeight="1" s="49">
      <c r="H262" s="28" t="n"/>
    </row>
    <row r="263" ht="21.6" customHeight="1" s="49">
      <c r="H263" s="28" t="n"/>
    </row>
    <row r="264" ht="21.6" customHeight="1" s="49">
      <c r="H264" s="28" t="n"/>
    </row>
    <row r="265" ht="21.6" customHeight="1" s="49">
      <c r="H265" s="28" t="n"/>
    </row>
    <row r="266" ht="21.6" customHeight="1" s="49">
      <c r="H266" s="28" t="n"/>
    </row>
    <row r="267" ht="21.6" customHeight="1" s="49">
      <c r="H267" s="28" t="n"/>
    </row>
    <row r="268" ht="21.6" customHeight="1" s="49">
      <c r="H268" s="28" t="n"/>
    </row>
    <row r="269" ht="21.6" customHeight="1" s="49">
      <c r="H269" s="28" t="n"/>
    </row>
    <row r="270" ht="21.6" customHeight="1" s="49">
      <c r="H270" s="28" t="n"/>
    </row>
    <row r="271" ht="21.6" customHeight="1" s="49">
      <c r="H271" s="28" t="n"/>
    </row>
    <row r="272" ht="21.6" customHeight="1" s="49">
      <c r="H272" s="28" t="n"/>
    </row>
    <row r="273" ht="21.6" customHeight="1" s="49">
      <c r="H273" s="28" t="n"/>
    </row>
    <row r="274" ht="21.6" customHeight="1" s="49">
      <c r="H274" s="28" t="n"/>
    </row>
    <row r="275" ht="21.6" customHeight="1" s="49">
      <c r="H275" s="28" t="n"/>
    </row>
    <row r="276" ht="21.6" customHeight="1" s="49">
      <c r="H276" s="28" t="n"/>
    </row>
    <row r="277" ht="21.6" customHeight="1" s="49">
      <c r="H277" s="28" t="n"/>
    </row>
    <row r="278" ht="21.6" customHeight="1" s="49">
      <c r="H278" s="28" t="n"/>
    </row>
    <row r="279" ht="21.6" customHeight="1" s="49">
      <c r="H279" s="28" t="n"/>
    </row>
    <row r="280" ht="21.6" customHeight="1" s="49">
      <c r="H280" s="28" t="n"/>
    </row>
    <row r="281" ht="21.6" customHeight="1" s="49">
      <c r="H281" s="28" t="n"/>
    </row>
    <row r="282" ht="21.6" customHeight="1" s="49">
      <c r="H282" s="28" t="n"/>
    </row>
    <row r="283" ht="21.6" customHeight="1" s="49">
      <c r="H283" s="28" t="n"/>
    </row>
    <row r="284" ht="21.6" customHeight="1" s="49">
      <c r="H284" s="28" t="n"/>
    </row>
    <row r="285" ht="21.6" customHeight="1" s="49">
      <c r="H285" s="28" t="n"/>
    </row>
    <row r="286" ht="21.6" customHeight="1" s="49">
      <c r="H286" s="28" t="n"/>
    </row>
    <row r="287" ht="21.6" customHeight="1" s="49">
      <c r="H287" s="28" t="n"/>
    </row>
    <row r="288" ht="21.6" customHeight="1" s="49">
      <c r="H288" s="28" t="n"/>
    </row>
    <row r="289" ht="21.6" customHeight="1" s="49">
      <c r="H289" s="28" t="n"/>
    </row>
    <row r="290" ht="21.6" customHeight="1" s="49">
      <c r="H290" s="28" t="n"/>
    </row>
    <row r="291" ht="21.6" customHeight="1" s="49">
      <c r="H291" s="28" t="n"/>
    </row>
    <row r="292" ht="21.6" customHeight="1" s="49">
      <c r="H292" s="28" t="n"/>
    </row>
    <row r="293" ht="21.6" customHeight="1" s="49">
      <c r="H293" s="28" t="n"/>
    </row>
    <row r="294" ht="21.6" customHeight="1" s="49">
      <c r="H294" s="28" t="n"/>
    </row>
    <row r="295" ht="21.6" customHeight="1" s="49">
      <c r="H295" s="28" t="n"/>
    </row>
    <row r="296" ht="21.6" customHeight="1" s="49">
      <c r="H296" s="28" t="n"/>
    </row>
    <row r="297" ht="21.6" customHeight="1" s="49">
      <c r="H297" s="28" t="n"/>
    </row>
    <row r="298" ht="21.6" customHeight="1" s="49">
      <c r="H298" s="28" t="n"/>
    </row>
    <row r="299" ht="21.6" customHeight="1" s="49">
      <c r="H299" s="28" t="n"/>
    </row>
    <row r="300" ht="21.6" customHeight="1" s="49">
      <c r="H300" s="28" t="n"/>
    </row>
    <row r="301" ht="21.6" customHeight="1" s="49">
      <c r="H301" s="28" t="n"/>
    </row>
    <row r="302" ht="21.6" customHeight="1" s="49">
      <c r="H302" s="28" t="n"/>
    </row>
    <row r="303" ht="21.6" customHeight="1" s="49">
      <c r="H303" s="28" t="n"/>
    </row>
    <row r="304" ht="21.6" customHeight="1" s="49">
      <c r="H304" s="28" t="n"/>
    </row>
    <row r="305" ht="21.6" customHeight="1" s="49">
      <c r="H305" s="28" t="n"/>
    </row>
    <row r="306" ht="21.6" customHeight="1" s="49">
      <c r="H306" s="28" t="n"/>
    </row>
    <row r="307" ht="21.6" customHeight="1" s="49">
      <c r="H307" s="28" t="n"/>
    </row>
    <row r="308" ht="21.6" customHeight="1" s="49">
      <c r="H308" s="28" t="n"/>
    </row>
    <row r="309" ht="21.6" customHeight="1" s="49">
      <c r="H309" s="28" t="n"/>
    </row>
    <row r="310" ht="21.6" customHeight="1" s="49">
      <c r="H310" s="28" t="n"/>
    </row>
    <row r="311" ht="21.6" customHeight="1" s="49">
      <c r="H311" s="28" t="n"/>
    </row>
    <row r="312" ht="21.6" customHeight="1" s="49">
      <c r="H312" s="28" t="n"/>
    </row>
    <row r="313" ht="21.6" customHeight="1" s="49">
      <c r="H313" s="28" t="n"/>
    </row>
    <row r="314" ht="21.6" customHeight="1" s="49">
      <c r="H314" s="28" t="n"/>
    </row>
    <row r="315" ht="21.6" customHeight="1" s="49">
      <c r="H315" s="28" t="n"/>
    </row>
    <row r="316" ht="21.6" customHeight="1" s="49">
      <c r="H316" s="28" t="n"/>
    </row>
    <row r="317" ht="21.6" customHeight="1" s="49">
      <c r="H317" s="28" t="n"/>
    </row>
    <row r="318" ht="21.6" customHeight="1" s="49">
      <c r="H318" s="28" t="n"/>
    </row>
    <row r="319" ht="21.6" customHeight="1" s="49">
      <c r="H319" s="28" t="n"/>
    </row>
    <row r="320" ht="21.6" customHeight="1" s="49">
      <c r="H320" s="28" t="n"/>
    </row>
    <row r="321" ht="21.6" customHeight="1" s="49">
      <c r="H321" s="28" t="n"/>
    </row>
    <row r="322" ht="21.6" customHeight="1" s="49">
      <c r="H322" s="28" t="n"/>
    </row>
    <row r="323" ht="21.6" customHeight="1" s="49">
      <c r="H323" s="28" t="n"/>
    </row>
    <row r="324" ht="21.6" customHeight="1" s="49">
      <c r="H324" s="28" t="n"/>
    </row>
    <row r="325" ht="21.6" customHeight="1" s="49">
      <c r="H325" s="28" t="n"/>
    </row>
    <row r="326" ht="21.6" customHeight="1" s="49">
      <c r="H326" s="28" t="n"/>
    </row>
    <row r="327" ht="21.6" customHeight="1" s="49">
      <c r="H327" s="28" t="n"/>
    </row>
    <row r="328" ht="21.6" customHeight="1" s="49">
      <c r="H328" s="28" t="n"/>
    </row>
    <row r="329" ht="21.6" customHeight="1" s="49">
      <c r="H329" s="28" t="n"/>
    </row>
    <row r="330" ht="21.6" customHeight="1" s="49">
      <c r="H330" s="28" t="n"/>
    </row>
    <row r="331" ht="21.6" customHeight="1" s="49">
      <c r="H331" s="28" t="n"/>
    </row>
    <row r="332" ht="21.6" customHeight="1" s="49">
      <c r="H332" s="28" t="n"/>
    </row>
    <row r="333" ht="21.6" customHeight="1" s="49">
      <c r="H333" s="28" t="n"/>
    </row>
    <row r="334" ht="21.6" customHeight="1" s="49">
      <c r="H334" s="28" t="n"/>
    </row>
    <row r="335" ht="21.6" customHeight="1" s="49">
      <c r="H335" s="28" t="n"/>
    </row>
    <row r="336" ht="21.6" customHeight="1" s="49">
      <c r="H336" s="28" t="n"/>
    </row>
    <row r="337" ht="21.6" customHeight="1" s="49">
      <c r="H337" s="28" t="n"/>
    </row>
    <row r="338" ht="21.6" customHeight="1" s="49">
      <c r="H338" s="28" t="n"/>
    </row>
    <row r="339" ht="21.6" customHeight="1" s="49">
      <c r="H339" s="28" t="n"/>
    </row>
    <row r="340" ht="21.6" customHeight="1" s="49">
      <c r="H340" s="28" t="n"/>
    </row>
    <row r="341" ht="21.6" customHeight="1" s="49">
      <c r="H341" s="28" t="n"/>
    </row>
    <row r="342" ht="21.6" customHeight="1" s="49">
      <c r="H342" s="28" t="n"/>
    </row>
    <row r="343" ht="21.6" customHeight="1" s="49">
      <c r="H343" s="28" t="n"/>
    </row>
    <row r="344" ht="21.6" customHeight="1" s="49">
      <c r="H344" s="28" t="n"/>
    </row>
    <row r="345" ht="21.6" customHeight="1" s="49">
      <c r="H345" s="28" t="n"/>
    </row>
    <row r="346" ht="21.6" customHeight="1" s="49">
      <c r="H346" s="28" t="n"/>
    </row>
    <row r="347" ht="21.6" customHeight="1" s="49">
      <c r="H347" s="28" t="n"/>
    </row>
    <row r="348" ht="21.6" customHeight="1" s="49">
      <c r="H348" s="28" t="n"/>
    </row>
    <row r="349" ht="21.6" customHeight="1" s="49">
      <c r="H349" s="28" t="n"/>
    </row>
    <row r="350" ht="21.6" customHeight="1" s="49">
      <c r="H350" s="28" t="n"/>
    </row>
    <row r="351" ht="21.6" customHeight="1" s="49">
      <c r="H351" s="28" t="n"/>
    </row>
    <row r="352" ht="21.6" customHeight="1" s="49">
      <c r="H352" s="28" t="n"/>
    </row>
    <row r="353" ht="21.6" customHeight="1" s="49">
      <c r="H353" s="28" t="n"/>
    </row>
    <row r="354" ht="21.6" customHeight="1" s="49">
      <c r="H354" s="28" t="n"/>
    </row>
    <row r="355" ht="21.6" customHeight="1" s="49">
      <c r="H355" s="28" t="n"/>
    </row>
    <row r="356" ht="21.6" customHeight="1" s="49">
      <c r="H356" s="28" t="n"/>
    </row>
    <row r="357" ht="21.6" customHeight="1" s="49">
      <c r="H357" s="28" t="n"/>
    </row>
    <row r="358" ht="21.6" customHeight="1" s="49">
      <c r="H358" s="28" t="n"/>
    </row>
    <row r="359" ht="21.6" customHeight="1" s="49">
      <c r="H359" s="28" t="n"/>
    </row>
    <row r="360" ht="21.6" customHeight="1" s="49">
      <c r="H360" s="28" t="n"/>
    </row>
    <row r="361" ht="21.6" customHeight="1" s="49">
      <c r="H361" s="28" t="n"/>
    </row>
    <row r="362" ht="21.6" customHeight="1" s="49">
      <c r="H362" s="28" t="n"/>
    </row>
    <row r="363" ht="21.6" customHeight="1" s="49">
      <c r="H363" s="28" t="n"/>
    </row>
    <row r="364" ht="21.6" customHeight="1" s="49">
      <c r="H364" s="28" t="n"/>
    </row>
    <row r="365" ht="21.6" customHeight="1" s="49">
      <c r="H365" s="28" t="n"/>
    </row>
    <row r="366" ht="21.6" customHeight="1" s="49">
      <c r="H366" s="28" t="n"/>
    </row>
    <row r="367" ht="21.6" customHeight="1" s="49">
      <c r="H367" s="28" t="n"/>
    </row>
    <row r="368" ht="21.6" customHeight="1" s="49">
      <c r="H368" s="28" t="n"/>
    </row>
    <row r="369" ht="21.6" customHeight="1" s="49">
      <c r="H369" s="28" t="n"/>
    </row>
    <row r="370" ht="21.6" customHeight="1" s="49">
      <c r="H370" s="28" t="n"/>
    </row>
    <row r="371" ht="21.6" customHeight="1" s="49">
      <c r="H371" s="28" t="n"/>
    </row>
    <row r="372" ht="21.6" customHeight="1" s="49">
      <c r="H372" s="28" t="n"/>
    </row>
    <row r="373" ht="21.6" customHeight="1" s="49">
      <c r="H373" s="28" t="n"/>
    </row>
    <row r="374" ht="21.6" customHeight="1" s="49">
      <c r="H374" s="28" t="n"/>
    </row>
    <row r="375" ht="21.6" customHeight="1" s="49">
      <c r="H375" s="28" t="n"/>
    </row>
    <row r="376" ht="21.6" customHeight="1" s="49">
      <c r="H376" s="28" t="n"/>
    </row>
    <row r="377" ht="21.6" customHeight="1" s="49">
      <c r="H377" s="28" t="n"/>
    </row>
    <row r="378" ht="21.6" customHeight="1" s="49">
      <c r="H378" s="28" t="n"/>
    </row>
    <row r="379" ht="21.6" customHeight="1" s="49">
      <c r="H379" s="28" t="n"/>
    </row>
    <row r="380" ht="21.6" customHeight="1" s="49">
      <c r="H380" s="28" t="n"/>
    </row>
    <row r="381" ht="21.6" customHeight="1" s="49">
      <c r="H381" s="28" t="n"/>
    </row>
    <row r="382" ht="21.6" customHeight="1" s="49">
      <c r="H382" s="28" t="n"/>
    </row>
    <row r="383" ht="21.6" customHeight="1" s="49">
      <c r="H383" s="28" t="n"/>
    </row>
    <row r="384" ht="21.6" customHeight="1" s="49">
      <c r="H384" s="28" t="n"/>
    </row>
    <row r="385" ht="21.6" customHeight="1" s="49">
      <c r="H385" s="28" t="n"/>
    </row>
    <row r="386" ht="21.6" customHeight="1" s="49">
      <c r="H386" s="28" t="n"/>
    </row>
    <row r="387" ht="21.6" customHeight="1" s="49">
      <c r="H387" s="28" t="n"/>
    </row>
    <row r="388" ht="21.6" customHeight="1" s="49">
      <c r="H388" s="28" t="n"/>
    </row>
    <row r="389" ht="21.6" customHeight="1" s="49">
      <c r="H389" s="28" t="n"/>
    </row>
    <row r="390" ht="21.6" customHeight="1" s="49">
      <c r="H390" s="28" t="n"/>
    </row>
    <row r="391" ht="21.6" customHeight="1" s="49">
      <c r="H391" s="28" t="n"/>
    </row>
    <row r="392" ht="21.6" customHeight="1" s="49">
      <c r="H392" s="28" t="n"/>
    </row>
    <row r="393" ht="21.6" customHeight="1" s="49">
      <c r="H393" s="28" t="n"/>
    </row>
    <row r="394" ht="21.6" customHeight="1" s="49">
      <c r="H394" s="28" t="n"/>
    </row>
    <row r="395" ht="21.6" customHeight="1" s="49">
      <c r="H395" s="28" t="n"/>
    </row>
    <row r="396" ht="21.6" customHeight="1" s="49">
      <c r="H396" s="28" t="n"/>
    </row>
    <row r="397" ht="21.6" customHeight="1" s="49">
      <c r="H397" s="28" t="n"/>
    </row>
    <row r="398" ht="21.6" customHeight="1" s="49">
      <c r="H398" s="28" t="n"/>
    </row>
    <row r="399" ht="21.6" customHeight="1" s="49">
      <c r="H399" s="28" t="n"/>
    </row>
    <row r="400" ht="21.6" customHeight="1" s="49">
      <c r="H400" s="28" t="n"/>
    </row>
    <row r="401" ht="21.6" customHeight="1" s="49">
      <c r="H401" s="28" t="n"/>
    </row>
    <row r="402" ht="21.6" customHeight="1" s="49">
      <c r="H402" s="28" t="n"/>
    </row>
    <row r="403" ht="21.6" customHeight="1" s="49">
      <c r="H403" s="28" t="n"/>
    </row>
    <row r="404" ht="21.6" customHeight="1" s="49">
      <c r="H404" s="28" t="n"/>
    </row>
    <row r="405" ht="21.6" customHeight="1" s="49">
      <c r="H405" s="28" t="n"/>
    </row>
    <row r="406" ht="21.6" customHeight="1" s="49">
      <c r="H406" s="28" t="n"/>
    </row>
    <row r="407" ht="21.6" customHeight="1" s="49">
      <c r="H407" s="28" t="n"/>
    </row>
    <row r="408" ht="21.6" customHeight="1" s="49">
      <c r="H408" s="28" t="n"/>
    </row>
    <row r="409" ht="21.6" customHeight="1" s="49">
      <c r="H409" s="28" t="n"/>
    </row>
    <row r="410" ht="21.6" customHeight="1" s="49">
      <c r="H410" s="28" t="n"/>
    </row>
    <row r="411" ht="21.6" customHeight="1" s="49">
      <c r="H411" s="28" t="n"/>
    </row>
    <row r="412" ht="21.6" customHeight="1" s="49">
      <c r="H412" s="28" t="n"/>
    </row>
    <row r="413" ht="21.6" customHeight="1" s="49">
      <c r="H413" s="28" t="n"/>
    </row>
    <row r="414" ht="21.6" customHeight="1" s="49">
      <c r="H414" s="28" t="n"/>
    </row>
    <row r="415" ht="21.6" customHeight="1" s="49">
      <c r="H415" s="28" t="n"/>
    </row>
    <row r="416" ht="21.6" customHeight="1" s="49">
      <c r="H416" s="28" t="n"/>
    </row>
    <row r="417" ht="21.6" customHeight="1" s="49">
      <c r="H417" s="28" t="n"/>
    </row>
    <row r="418" ht="21.6" customHeight="1" s="49">
      <c r="H418" s="28" t="n"/>
    </row>
    <row r="419" ht="21.6" customHeight="1" s="49">
      <c r="H419" s="28" t="n"/>
    </row>
    <row r="420" ht="21.6" customHeight="1" s="49">
      <c r="H420" s="28" t="n"/>
    </row>
    <row r="421" ht="21.6" customHeight="1" s="49">
      <c r="H421" s="28" t="n"/>
    </row>
    <row r="422" ht="21.6" customHeight="1" s="49">
      <c r="H422" s="28" t="n"/>
    </row>
    <row r="423" ht="21.6" customHeight="1" s="49">
      <c r="H423" s="28" t="n"/>
    </row>
    <row r="424" ht="21.6" customHeight="1" s="49">
      <c r="H424" s="28" t="n"/>
    </row>
    <row r="425" ht="21.6" customHeight="1" s="49">
      <c r="H425" s="28" t="n"/>
    </row>
    <row r="426" ht="21.6" customHeight="1" s="49">
      <c r="H426" s="28" t="n"/>
    </row>
    <row r="427" ht="21.6" customHeight="1" s="49">
      <c r="H427" s="28" t="n"/>
    </row>
    <row r="428" ht="21.6" customHeight="1" s="49">
      <c r="H428" s="28" t="n"/>
    </row>
    <row r="429" ht="21.6" customHeight="1" s="49">
      <c r="H429" s="28" t="n"/>
    </row>
    <row r="430" ht="21.6" customHeight="1" s="49">
      <c r="H430" s="28" t="n"/>
    </row>
    <row r="431" ht="21.6" customHeight="1" s="49">
      <c r="H431" s="28" t="n"/>
    </row>
    <row r="432" ht="21.6" customHeight="1" s="49">
      <c r="H432" s="28" t="n"/>
    </row>
    <row r="433" ht="21.6" customHeight="1" s="49">
      <c r="H433" s="28" t="n"/>
    </row>
    <row r="434" ht="21.6" customHeight="1" s="49">
      <c r="H434" s="28" t="n"/>
    </row>
    <row r="435" ht="21.6" customHeight="1" s="49">
      <c r="H435" s="28" t="n"/>
    </row>
    <row r="436" ht="21.6" customHeight="1" s="49">
      <c r="H436" s="28" t="n"/>
    </row>
    <row r="437" ht="21.6" customHeight="1" s="49">
      <c r="H437" s="28" t="n"/>
    </row>
    <row r="438" ht="21.6" customHeight="1" s="49">
      <c r="H438" s="28" t="n"/>
    </row>
    <row r="439" ht="21.6" customHeight="1" s="49">
      <c r="H439" s="28" t="n"/>
    </row>
    <row r="440" ht="21.6" customHeight="1" s="49">
      <c r="H440" s="28" t="n"/>
    </row>
    <row r="441" ht="21.6" customHeight="1" s="49">
      <c r="H441" s="28" t="n"/>
    </row>
    <row r="442" ht="21.6" customHeight="1" s="49">
      <c r="H442" s="28" t="n"/>
    </row>
    <row r="443" ht="21.6" customHeight="1" s="49">
      <c r="H443" s="28" t="n"/>
    </row>
    <row r="444" ht="21.6" customHeight="1" s="49">
      <c r="H444" s="28" t="n"/>
    </row>
    <row r="445" ht="21.6" customHeight="1" s="49">
      <c r="H445" s="28" t="n"/>
    </row>
    <row r="446" ht="21.6" customHeight="1" s="49">
      <c r="H446" s="28" t="n"/>
    </row>
    <row r="447" ht="21.6" customHeight="1" s="49">
      <c r="H447" s="28" t="n"/>
    </row>
    <row r="448" ht="21.6" customHeight="1" s="49">
      <c r="H448" s="28" t="n"/>
    </row>
    <row r="449" ht="21.6" customHeight="1" s="49">
      <c r="H449" s="28" t="n"/>
    </row>
    <row r="450" ht="21.6" customHeight="1" s="49">
      <c r="H450" s="28" t="n"/>
    </row>
    <row r="451" ht="21.6" customHeight="1" s="49">
      <c r="H451" s="28" t="n"/>
    </row>
    <row r="452" ht="21.6" customHeight="1" s="49">
      <c r="H452" s="28" t="n"/>
    </row>
    <row r="453" ht="21.6" customHeight="1" s="49">
      <c r="H453" s="28" t="n"/>
    </row>
    <row r="454" ht="21.6" customHeight="1" s="49">
      <c r="H454" s="28" t="n"/>
    </row>
    <row r="455" ht="21.6" customHeight="1" s="49">
      <c r="H455" s="28" t="n"/>
    </row>
    <row r="456" ht="21.6" customHeight="1" s="49">
      <c r="H456" s="28" t="n"/>
    </row>
    <row r="457" ht="21.6" customHeight="1" s="49">
      <c r="H457" s="28" t="n"/>
    </row>
    <row r="458" ht="21.6" customHeight="1" s="49">
      <c r="H458" s="28" t="n"/>
    </row>
    <row r="459" ht="21.6" customHeight="1" s="49">
      <c r="H459" s="28" t="n"/>
    </row>
    <row r="460" ht="21.6" customHeight="1" s="49">
      <c r="H460" s="28" t="n"/>
    </row>
    <row r="461" ht="21.6" customHeight="1" s="49">
      <c r="H461" s="28" t="n"/>
    </row>
    <row r="462" ht="21.6" customHeight="1" s="49">
      <c r="H462" s="28" t="n"/>
    </row>
    <row r="463" ht="21.6" customHeight="1" s="49">
      <c r="H463" s="28" t="n"/>
    </row>
    <row r="464" ht="21.6" customHeight="1" s="49">
      <c r="H464" s="28" t="n"/>
    </row>
    <row r="465" ht="21.6" customHeight="1" s="49">
      <c r="H465" s="28" t="n"/>
    </row>
    <row r="466" ht="21.6" customHeight="1" s="49">
      <c r="H466" s="28" t="n"/>
    </row>
    <row r="467" ht="21.6" customHeight="1" s="49">
      <c r="H467" s="28" t="n"/>
    </row>
    <row r="468" ht="21.6" customHeight="1" s="49">
      <c r="H468" s="28" t="n"/>
    </row>
    <row r="469" ht="21.6" customHeight="1" s="49">
      <c r="H469" s="28" t="n"/>
    </row>
    <row r="470" ht="21.6" customHeight="1" s="49">
      <c r="H470" s="28" t="n"/>
    </row>
    <row r="471" ht="21.6" customHeight="1" s="49">
      <c r="H471" s="28" t="n"/>
    </row>
    <row r="472" ht="21.6" customHeight="1" s="49">
      <c r="H472" s="28" t="n"/>
    </row>
    <row r="473" ht="21.6" customHeight="1" s="49">
      <c r="H473" s="28" t="n"/>
    </row>
    <row r="474" ht="21.6" customHeight="1" s="49">
      <c r="H474" s="28" t="n"/>
    </row>
    <row r="475" ht="21.6" customHeight="1" s="49">
      <c r="H475" s="28" t="n"/>
    </row>
    <row r="476" ht="21.6" customHeight="1" s="49">
      <c r="H476" s="28" t="n"/>
    </row>
    <row r="477" ht="21.6" customHeight="1" s="49">
      <c r="H477" s="28" t="n"/>
    </row>
    <row r="478" ht="21.6" customHeight="1" s="49">
      <c r="H478" s="28" t="n"/>
    </row>
    <row r="479" ht="21.6" customHeight="1" s="49">
      <c r="H479" s="28" t="n"/>
    </row>
    <row r="480" ht="21.6" customHeight="1" s="49">
      <c r="H480" s="28" t="n"/>
    </row>
    <row r="481" ht="21.6" customHeight="1" s="49">
      <c r="H481" s="28" t="n"/>
    </row>
    <row r="482" ht="21.6" customHeight="1" s="49">
      <c r="H482" s="28" t="n"/>
    </row>
    <row r="483" ht="21.6" customHeight="1" s="49">
      <c r="H483" s="28" t="n"/>
    </row>
    <row r="484" ht="21.6" customHeight="1" s="49">
      <c r="H484" s="28" t="n"/>
    </row>
    <row r="485" ht="21.6" customHeight="1" s="49">
      <c r="H485" s="28" t="n"/>
    </row>
    <row r="486" ht="21.6" customHeight="1" s="49">
      <c r="H486" s="28" t="n"/>
    </row>
    <row r="487" ht="21.6" customHeight="1" s="49">
      <c r="H487" s="28" t="n"/>
    </row>
    <row r="488" ht="21.6" customHeight="1" s="49">
      <c r="H488" s="28" t="n"/>
    </row>
    <row r="489" ht="21.6" customHeight="1" s="49">
      <c r="H489" s="28" t="n"/>
    </row>
    <row r="490" ht="21.6" customHeight="1" s="49">
      <c r="H490" s="28" t="n"/>
    </row>
    <row r="491" ht="21.6" customHeight="1" s="49">
      <c r="H491" s="28" t="n"/>
    </row>
    <row r="492" ht="21.6" customHeight="1" s="49">
      <c r="H492" s="28" t="n"/>
    </row>
    <row r="493" ht="21.6" customHeight="1" s="49">
      <c r="H493" s="28" t="n"/>
    </row>
    <row r="494" ht="21.6" customHeight="1" s="49">
      <c r="H494" s="28" t="n"/>
    </row>
    <row r="495" ht="21.6" customHeight="1" s="49">
      <c r="H495" s="28" t="n"/>
    </row>
    <row r="496" ht="21.6" customHeight="1" s="49">
      <c r="H496" s="28" t="n"/>
    </row>
    <row r="497" ht="21.6" customHeight="1" s="49">
      <c r="H497" s="28" t="n"/>
    </row>
    <row r="498" ht="21.6" customHeight="1" s="49">
      <c r="H498" s="28" t="n"/>
    </row>
    <row r="499" ht="21.6" customHeight="1" s="49">
      <c r="H499" s="28" t="n"/>
    </row>
    <row r="500" ht="21.6" customHeight="1" s="49">
      <c r="H500" s="28" t="n"/>
    </row>
    <row r="501" ht="21.6" customHeight="1" s="49">
      <c r="H501" s="28" t="n"/>
    </row>
    <row r="502" ht="21.6" customHeight="1" s="49">
      <c r="H502" s="28" t="n"/>
    </row>
    <row r="503" ht="21.6" customHeight="1" s="49">
      <c r="H503" s="28" t="n"/>
    </row>
    <row r="504" ht="21.6" customHeight="1" s="49">
      <c r="H504" s="28" t="n"/>
    </row>
    <row r="505" ht="21.6" customHeight="1" s="49">
      <c r="H505" s="28" t="n"/>
    </row>
    <row r="506" ht="21.6" customHeight="1" s="49">
      <c r="H506" s="28" t="n"/>
    </row>
    <row r="507" ht="21.6" customHeight="1" s="49">
      <c r="H507" s="28" t="n"/>
    </row>
    <row r="508" ht="21.6" customHeight="1" s="49">
      <c r="H508" s="28" t="n"/>
    </row>
    <row r="509" ht="21.6" customHeight="1" s="49">
      <c r="H509" s="28" t="n"/>
    </row>
    <row r="510" ht="21.6" customHeight="1" s="49">
      <c r="H510" s="28" t="n"/>
    </row>
    <row r="511" ht="21.6" customHeight="1" s="49">
      <c r="H511" s="28" t="n"/>
    </row>
    <row r="512" ht="21.6" customHeight="1" s="49">
      <c r="H512" s="28" t="n"/>
    </row>
    <row r="513" ht="21.6" customHeight="1" s="49">
      <c r="H513" s="28" t="n"/>
    </row>
    <row r="514" ht="21.6" customHeight="1" s="49">
      <c r="H514" s="28" t="n"/>
    </row>
    <row r="515" ht="21.6" customHeight="1" s="49">
      <c r="H515" s="28" t="n"/>
    </row>
    <row r="516" ht="21.6" customHeight="1" s="49">
      <c r="H516" s="28" t="n"/>
    </row>
    <row r="517" ht="21.6" customHeight="1" s="49">
      <c r="H517" s="28" t="n"/>
    </row>
    <row r="518" ht="21.6" customHeight="1" s="49">
      <c r="H518" s="28" t="n"/>
    </row>
    <row r="519" ht="21.6" customHeight="1" s="49">
      <c r="H519" s="28" t="n"/>
    </row>
    <row r="520" ht="21.6" customHeight="1" s="49">
      <c r="H520" s="28" t="n"/>
    </row>
    <row r="521" ht="21.6" customHeight="1" s="49">
      <c r="H521" s="28" t="n"/>
    </row>
    <row r="522" ht="21.6" customHeight="1" s="49">
      <c r="H522" s="28" t="n"/>
    </row>
    <row r="523" ht="21.6" customHeight="1" s="49">
      <c r="H523" s="28" t="n"/>
    </row>
    <row r="524" ht="21.6" customHeight="1" s="49">
      <c r="H524" s="28" t="n"/>
    </row>
    <row r="525" ht="21.6" customHeight="1" s="49">
      <c r="H525" s="28" t="n"/>
    </row>
    <row r="526" ht="21.6" customHeight="1" s="49">
      <c r="H526" s="28" t="n"/>
    </row>
    <row r="527" ht="21.6" customHeight="1" s="49">
      <c r="H527" s="28" t="n"/>
    </row>
    <row r="528" ht="21.6" customHeight="1" s="49">
      <c r="H528" s="28" t="n"/>
    </row>
    <row r="529" ht="21.6" customHeight="1" s="49">
      <c r="H529" s="28" t="n"/>
    </row>
    <row r="530" ht="21.6" customHeight="1" s="49">
      <c r="H530" s="28" t="n"/>
    </row>
    <row r="531" ht="21.6" customHeight="1" s="49">
      <c r="H531" s="28" t="n"/>
    </row>
    <row r="532" ht="21.6" customHeight="1" s="49">
      <c r="H532" s="28" t="n"/>
    </row>
    <row r="533" ht="21.6" customHeight="1" s="49">
      <c r="H533" s="28" t="n"/>
    </row>
    <row r="534" ht="21.6" customHeight="1" s="49">
      <c r="H534" s="28" t="n"/>
    </row>
    <row r="535" ht="21.6" customHeight="1" s="49">
      <c r="H535" s="28" t="n"/>
    </row>
    <row r="536" ht="21.6" customHeight="1" s="49">
      <c r="H536" s="28" t="n"/>
    </row>
    <row r="537" ht="21.6" customHeight="1" s="49">
      <c r="H537" s="28" t="n"/>
    </row>
    <row r="538" ht="21.6" customHeight="1" s="49">
      <c r="H538" s="28" t="n"/>
    </row>
    <row r="539" ht="21.6" customHeight="1" s="49">
      <c r="H539" s="28" t="n"/>
    </row>
    <row r="540" ht="21.6" customHeight="1" s="49">
      <c r="H540" s="28" t="n"/>
    </row>
    <row r="541" ht="21.6" customHeight="1" s="49">
      <c r="H541" s="28" t="n"/>
    </row>
    <row r="542" ht="21.6" customHeight="1" s="49">
      <c r="H542" s="28" t="n"/>
    </row>
    <row r="543" ht="21.6" customHeight="1" s="49">
      <c r="H543" s="28" t="n"/>
    </row>
    <row r="544" ht="21.6" customHeight="1" s="49">
      <c r="H544" s="28" t="n"/>
    </row>
    <row r="545" ht="21.6" customHeight="1" s="49">
      <c r="H545" s="28" t="n"/>
    </row>
    <row r="546" ht="21.6" customHeight="1" s="49">
      <c r="H546" s="28" t="n"/>
    </row>
    <row r="547" ht="21.6" customHeight="1" s="49">
      <c r="H547" s="28" t="n"/>
    </row>
    <row r="548" ht="21.6" customHeight="1" s="49">
      <c r="H548" s="28" t="n"/>
    </row>
    <row r="549" ht="21.6" customHeight="1" s="49">
      <c r="H549" s="28" t="n"/>
    </row>
    <row r="550" ht="21.6" customHeight="1" s="49">
      <c r="H550" s="28" t="n"/>
    </row>
    <row r="551" ht="21.6" customHeight="1" s="49">
      <c r="H551" s="28" t="n"/>
    </row>
    <row r="552" ht="21.6" customHeight="1" s="49">
      <c r="H552" s="28" t="n"/>
    </row>
    <row r="553" ht="21.6" customHeight="1" s="49">
      <c r="H553" s="28" t="n"/>
    </row>
    <row r="554" ht="21.6" customHeight="1" s="49">
      <c r="H554" s="28" t="n"/>
    </row>
    <row r="555" ht="21.6" customHeight="1" s="49">
      <c r="H555" s="28" t="n"/>
    </row>
    <row r="556" ht="21.6" customHeight="1" s="49">
      <c r="H556" s="28" t="n"/>
    </row>
    <row r="557" ht="21.6" customHeight="1" s="49">
      <c r="H557" s="28" t="n"/>
    </row>
    <row r="558" ht="21.6" customHeight="1" s="49">
      <c r="H558" s="28" t="n"/>
    </row>
    <row r="559" ht="21.6" customHeight="1" s="49">
      <c r="H559" s="28" t="n"/>
    </row>
    <row r="560" ht="21.6" customHeight="1" s="49">
      <c r="H560" s="28" t="n"/>
    </row>
    <row r="561" ht="21.6" customHeight="1" s="49">
      <c r="H561" s="28" t="n"/>
    </row>
    <row r="562" ht="21.6" customHeight="1" s="49">
      <c r="H562" s="28" t="n"/>
    </row>
    <row r="563" ht="21.6" customHeight="1" s="49">
      <c r="H563" s="28" t="n"/>
    </row>
    <row r="564" ht="21.6" customHeight="1" s="49">
      <c r="H564" s="28" t="n"/>
    </row>
    <row r="565" ht="21.6" customHeight="1" s="49">
      <c r="H565" s="28" t="n"/>
    </row>
    <row r="566" ht="21.6" customHeight="1" s="49">
      <c r="H566" s="28" t="n"/>
    </row>
    <row r="567" ht="21.6" customHeight="1" s="49">
      <c r="H567" s="28" t="n"/>
    </row>
    <row r="568" ht="21.6" customHeight="1" s="49">
      <c r="H568" s="28" t="n"/>
    </row>
    <row r="569" ht="21.6" customHeight="1" s="49">
      <c r="H569" s="28" t="n"/>
    </row>
    <row r="570" ht="21.6" customHeight="1" s="49">
      <c r="H570" s="28" t="n"/>
    </row>
    <row r="571" ht="21.6" customHeight="1" s="49">
      <c r="H571" s="28" t="n"/>
    </row>
    <row r="572" ht="21.6" customHeight="1" s="49">
      <c r="H572" s="28" t="n"/>
    </row>
    <row r="573" ht="21.6" customHeight="1" s="49">
      <c r="H573" s="28" t="n"/>
    </row>
    <row r="574" ht="21.6" customHeight="1" s="49">
      <c r="H574" s="28" t="n"/>
    </row>
    <row r="575" ht="21.6" customHeight="1" s="49">
      <c r="H575" s="28" t="n"/>
    </row>
    <row r="576" ht="21.6" customHeight="1" s="49">
      <c r="H576" s="28" t="n"/>
    </row>
    <row r="577" ht="21.6" customHeight="1" s="49">
      <c r="H577" s="28" t="n"/>
    </row>
    <row r="578" ht="21.6" customHeight="1" s="49">
      <c r="H578" s="28" t="n"/>
    </row>
    <row r="579" ht="21.6" customHeight="1" s="49">
      <c r="H579" s="28" t="n"/>
    </row>
    <row r="580" ht="21.6" customHeight="1" s="49">
      <c r="H580" s="28" t="n"/>
    </row>
    <row r="581" ht="21.6" customHeight="1" s="49">
      <c r="H581" s="28" t="n"/>
    </row>
    <row r="582" ht="21.6" customHeight="1" s="49">
      <c r="H582" s="28" t="n"/>
    </row>
    <row r="583" ht="21.6" customHeight="1" s="49">
      <c r="H583" s="28" t="n"/>
    </row>
    <row r="584" ht="21.6" customHeight="1" s="49">
      <c r="H584" s="28" t="n"/>
    </row>
    <row r="585" ht="21.6" customHeight="1" s="49">
      <c r="H585" s="28" t="n"/>
    </row>
    <row r="586" ht="21.6" customHeight="1" s="49">
      <c r="H586" s="28" t="n"/>
    </row>
    <row r="587" ht="21.6" customHeight="1" s="49">
      <c r="H587" s="28" t="n"/>
    </row>
    <row r="588" ht="21.6" customHeight="1" s="49">
      <c r="H588" s="28" t="n"/>
    </row>
    <row r="589" ht="21.6" customHeight="1" s="49">
      <c r="H589" s="28" t="n"/>
    </row>
    <row r="590" ht="21.6" customHeight="1" s="49">
      <c r="H590" s="28" t="n"/>
    </row>
    <row r="591" ht="21.6" customHeight="1" s="49">
      <c r="H591" s="28" t="n"/>
    </row>
    <row r="592" ht="21.6" customHeight="1" s="49">
      <c r="H592" s="28" t="n"/>
    </row>
    <row r="593" ht="21.6" customHeight="1" s="49">
      <c r="H593" s="28" t="n"/>
    </row>
    <row r="594" ht="21.6" customHeight="1" s="49">
      <c r="H594" s="28" t="n"/>
    </row>
    <row r="595" ht="21.6" customHeight="1" s="49">
      <c r="H595" s="28" t="n"/>
    </row>
    <row r="596" ht="21.6" customHeight="1" s="49">
      <c r="H596" s="28" t="n"/>
    </row>
    <row r="597" ht="21.6" customHeight="1" s="49">
      <c r="H597" s="28" t="n"/>
    </row>
    <row r="598" ht="21.6" customHeight="1" s="49">
      <c r="H598" s="28" t="n"/>
    </row>
    <row r="599" ht="21.6" customHeight="1" s="49">
      <c r="H599" s="28" t="n"/>
    </row>
    <row r="600" ht="21.6" customHeight="1" s="49">
      <c r="H600" s="28" t="n"/>
    </row>
    <row r="601" ht="21.6" customHeight="1" s="49">
      <c r="H601" s="28" t="n"/>
    </row>
    <row r="602" ht="21.6" customHeight="1" s="49">
      <c r="H602" s="28" t="n"/>
    </row>
    <row r="603" ht="21.6" customHeight="1" s="49">
      <c r="H603" s="28" t="n"/>
    </row>
    <row r="604" ht="21.6" customHeight="1" s="49">
      <c r="H604" s="28" t="n"/>
    </row>
    <row r="605" ht="21.6" customHeight="1" s="49">
      <c r="H605" s="28" t="n"/>
    </row>
    <row r="606" ht="21.6" customHeight="1" s="49">
      <c r="H606" s="28" t="n"/>
    </row>
    <row r="607" ht="21.6" customHeight="1" s="49">
      <c r="H607" s="28" t="n"/>
    </row>
    <row r="608" ht="21.6" customHeight="1" s="49">
      <c r="H608" s="28" t="n"/>
    </row>
    <row r="609" ht="21.6" customHeight="1" s="49">
      <c r="H609" s="28" t="n"/>
    </row>
    <row r="610" ht="21.6" customHeight="1" s="49">
      <c r="H610" s="28" t="n"/>
    </row>
    <row r="611" ht="21.6" customHeight="1" s="49">
      <c r="H611" s="28" t="n"/>
    </row>
    <row r="612" ht="21.6" customHeight="1" s="49">
      <c r="H612" s="28" t="n"/>
    </row>
    <row r="613" ht="21.6" customHeight="1" s="49">
      <c r="H613" s="28" t="n"/>
    </row>
    <row r="614" ht="21.6" customHeight="1" s="49">
      <c r="H614" s="28" t="n"/>
    </row>
    <row r="615" ht="21.6" customHeight="1" s="49">
      <c r="H615" s="28" t="n"/>
    </row>
    <row r="616" ht="21.6" customHeight="1" s="49">
      <c r="H616" s="28" t="n"/>
    </row>
    <row r="617" ht="21.6" customHeight="1" s="49">
      <c r="H617" s="28" t="n"/>
    </row>
    <row r="618" ht="21.6" customHeight="1" s="49">
      <c r="H618" s="28" t="n"/>
    </row>
    <row r="619" ht="21.6" customHeight="1" s="49">
      <c r="H619" s="28" t="n"/>
    </row>
    <row r="620" ht="21.6" customHeight="1" s="49">
      <c r="H620" s="28" t="n"/>
    </row>
    <row r="621" ht="21.6" customHeight="1" s="49">
      <c r="H621" s="28" t="n"/>
    </row>
    <row r="622" ht="21.6" customHeight="1" s="49">
      <c r="H622" s="28" t="n"/>
    </row>
    <row r="623" ht="21.6" customHeight="1" s="49">
      <c r="H623" s="28" t="n"/>
    </row>
    <row r="624" ht="21.6" customHeight="1" s="49">
      <c r="H624" s="28" t="n"/>
    </row>
    <row r="625" ht="21.6" customHeight="1" s="49">
      <c r="H625" s="28" t="n"/>
    </row>
    <row r="626" ht="21.6" customHeight="1" s="49">
      <c r="H626" s="28" t="n"/>
    </row>
    <row r="627" ht="21.6" customHeight="1" s="49">
      <c r="H627" s="28" t="n"/>
    </row>
    <row r="628" ht="21.6" customHeight="1" s="49">
      <c r="H628" s="28" t="n"/>
    </row>
    <row r="629" ht="21.6" customHeight="1" s="49">
      <c r="H629" s="28" t="n"/>
    </row>
    <row r="630" ht="21.6" customHeight="1" s="49">
      <c r="H630" s="28" t="n"/>
    </row>
    <row r="631" ht="21.6" customHeight="1" s="49">
      <c r="H631" s="28" t="n"/>
    </row>
    <row r="632" ht="21.6" customHeight="1" s="49">
      <c r="H632" s="28" t="n"/>
    </row>
    <row r="633" ht="21.6" customHeight="1" s="49">
      <c r="H633" s="28" t="n"/>
    </row>
    <row r="634" ht="21.6" customHeight="1" s="49">
      <c r="H634" s="28" t="n"/>
    </row>
    <row r="635" ht="21.6" customHeight="1" s="49">
      <c r="H635" s="28" t="n"/>
    </row>
    <row r="636" ht="21.6" customHeight="1" s="49">
      <c r="H636" s="28" t="n"/>
    </row>
    <row r="637" ht="21.6" customHeight="1" s="49">
      <c r="H637" s="28" t="n"/>
    </row>
    <row r="638" ht="21.6" customHeight="1" s="49">
      <c r="H638" s="28" t="n"/>
    </row>
    <row r="639" ht="21.6" customHeight="1" s="49">
      <c r="H639" s="28" t="n"/>
    </row>
    <row r="640" ht="21.6" customHeight="1" s="49">
      <c r="H640" s="28" t="n"/>
    </row>
    <row r="641" ht="21.6" customHeight="1" s="49">
      <c r="H641" s="28" t="n"/>
    </row>
    <row r="642" ht="21.6" customHeight="1" s="49">
      <c r="H642" s="28" t="n"/>
    </row>
    <row r="643" ht="21.6" customHeight="1" s="49">
      <c r="H643" s="28" t="n"/>
    </row>
    <row r="644" ht="21.6" customHeight="1" s="49">
      <c r="H644" s="28" t="n"/>
    </row>
    <row r="645" ht="21.6" customHeight="1" s="49">
      <c r="H645" s="28" t="n"/>
    </row>
    <row r="646" ht="21.6" customHeight="1" s="49">
      <c r="H646" s="28" t="n"/>
    </row>
    <row r="647" ht="21.6" customHeight="1" s="49">
      <c r="H647" s="28" t="n"/>
    </row>
    <row r="648" ht="21.6" customHeight="1" s="49">
      <c r="H648" s="28" t="n"/>
    </row>
    <row r="649" ht="21.6" customHeight="1" s="49">
      <c r="H649" s="28" t="n"/>
    </row>
    <row r="650" ht="21.6" customHeight="1" s="49">
      <c r="H650" s="28" t="n"/>
    </row>
    <row r="651" ht="21.6" customHeight="1" s="49">
      <c r="H651" s="28" t="n"/>
    </row>
    <row r="652" ht="21.6" customHeight="1" s="49">
      <c r="H652" s="28" t="n"/>
    </row>
    <row r="653" ht="21.6" customHeight="1" s="49">
      <c r="H653" s="28" t="n"/>
    </row>
    <row r="654" ht="21.6" customHeight="1" s="49">
      <c r="H654" s="28" t="n"/>
    </row>
    <row r="655" ht="21.6" customHeight="1" s="49">
      <c r="H655" s="28" t="n"/>
    </row>
    <row r="656" ht="21.6" customHeight="1" s="49">
      <c r="H656" s="28" t="n"/>
    </row>
    <row r="657" ht="21.6" customHeight="1" s="49">
      <c r="H657" s="28" t="n"/>
    </row>
    <row r="658" ht="21.6" customHeight="1" s="49">
      <c r="H658" s="28" t="n"/>
    </row>
    <row r="659" ht="21.6" customHeight="1" s="49">
      <c r="H659" s="28" t="n"/>
    </row>
    <row r="660" ht="21.6" customHeight="1" s="49">
      <c r="H660" s="28" t="n"/>
    </row>
    <row r="661" ht="21.6" customHeight="1" s="49">
      <c r="H661" s="28" t="n"/>
    </row>
    <row r="662" ht="21.6" customHeight="1" s="49">
      <c r="H662" s="28" t="n"/>
    </row>
    <row r="663" ht="21.6" customHeight="1" s="49">
      <c r="H663" s="28" t="n"/>
    </row>
    <row r="664" ht="21.6" customHeight="1" s="49">
      <c r="H664" s="28" t="n"/>
    </row>
    <row r="665" ht="21.6" customHeight="1" s="49">
      <c r="H665" s="28" t="n"/>
    </row>
    <row r="666" ht="21.6" customHeight="1" s="49">
      <c r="H666" s="28" t="n"/>
    </row>
    <row r="667" ht="21.6" customHeight="1" s="49">
      <c r="H667" s="28" t="n"/>
    </row>
    <row r="668" ht="21.6" customHeight="1" s="49">
      <c r="H668" s="28" t="n"/>
    </row>
    <row r="669" ht="21.6" customHeight="1" s="49">
      <c r="H669" s="28" t="n"/>
    </row>
    <row r="670" ht="21.6" customHeight="1" s="49">
      <c r="H670" s="28" t="n"/>
    </row>
    <row r="671" ht="21.6" customHeight="1" s="49">
      <c r="H671" s="28" t="n"/>
    </row>
    <row r="672" ht="21.6" customHeight="1" s="49">
      <c r="H672" s="28" t="n"/>
    </row>
    <row r="673" ht="21.6" customHeight="1" s="49">
      <c r="H673" s="28" t="n"/>
    </row>
    <row r="674" ht="21.6" customHeight="1" s="49">
      <c r="H674" s="28" t="n"/>
    </row>
    <row r="675" ht="21.6" customHeight="1" s="49">
      <c r="H675" s="28" t="n"/>
    </row>
    <row r="676" ht="21.6" customHeight="1" s="49">
      <c r="H676" s="28" t="n"/>
    </row>
    <row r="677" ht="21.6" customHeight="1" s="49">
      <c r="H677" s="28" t="n"/>
    </row>
    <row r="678" ht="21.6" customHeight="1" s="49">
      <c r="H678" s="28" t="n"/>
    </row>
    <row r="679" ht="21.6" customHeight="1" s="49">
      <c r="H679" s="28" t="n"/>
    </row>
    <row r="680" ht="21.6" customHeight="1" s="49">
      <c r="H680" s="28" t="n"/>
    </row>
    <row r="681" ht="21.6" customHeight="1" s="49">
      <c r="H681" s="28" t="n"/>
    </row>
    <row r="682" ht="21.6" customHeight="1" s="49">
      <c r="H682" s="28" t="n"/>
    </row>
    <row r="683" ht="21.6" customHeight="1" s="49">
      <c r="H683" s="28" t="n"/>
    </row>
    <row r="684" ht="21.6" customHeight="1" s="49">
      <c r="H684" s="28" t="n"/>
    </row>
    <row r="685" ht="21.6" customHeight="1" s="49">
      <c r="H685" s="28" t="n"/>
    </row>
    <row r="686" ht="21.6" customHeight="1" s="49">
      <c r="H686" s="28" t="n"/>
    </row>
    <row r="687" ht="21.6" customHeight="1" s="49">
      <c r="H687" s="28" t="n"/>
    </row>
    <row r="688" ht="21.6" customHeight="1" s="49">
      <c r="H688" s="28" t="n"/>
    </row>
    <row r="689" ht="21.6" customHeight="1" s="49">
      <c r="H689" s="28" t="n"/>
    </row>
    <row r="690" ht="21.6" customHeight="1" s="49">
      <c r="H690" s="28" t="n"/>
    </row>
    <row r="691" ht="21.6" customHeight="1" s="49">
      <c r="H691" s="28" t="n"/>
    </row>
    <row r="692" ht="21.6" customHeight="1" s="49">
      <c r="H692" s="28" t="n"/>
    </row>
    <row r="693" ht="21.6" customHeight="1" s="49">
      <c r="H693" s="28" t="n"/>
    </row>
    <row r="694" ht="21.6" customHeight="1" s="49">
      <c r="H694" s="28" t="n"/>
    </row>
    <row r="695" ht="21.6" customHeight="1" s="49">
      <c r="H695" s="28" t="n"/>
    </row>
    <row r="696" ht="21.6" customHeight="1" s="49">
      <c r="H696" s="28" t="n"/>
    </row>
    <row r="697" ht="21.6" customHeight="1" s="49">
      <c r="H697" s="28" t="n"/>
    </row>
    <row r="698" ht="21.6" customHeight="1" s="49">
      <c r="H698" s="28" t="n"/>
    </row>
    <row r="699" ht="21.6" customHeight="1" s="49">
      <c r="H699" s="28" t="n"/>
    </row>
    <row r="700" ht="21.6" customHeight="1" s="49">
      <c r="H700" s="28" t="n"/>
    </row>
    <row r="701" ht="21.6" customHeight="1" s="49">
      <c r="H701" s="28" t="n"/>
    </row>
    <row r="702" ht="21.6" customHeight="1" s="49">
      <c r="H702" s="28" t="n"/>
    </row>
    <row r="703" ht="21.6" customHeight="1" s="49">
      <c r="H703" s="28" t="n"/>
    </row>
    <row r="704" ht="21.6" customHeight="1" s="49">
      <c r="H704" s="28" t="n"/>
    </row>
    <row r="705" ht="21.6" customHeight="1" s="49">
      <c r="H705" s="28" t="n"/>
    </row>
    <row r="706" ht="21.6" customHeight="1" s="49">
      <c r="H706" s="28" t="n"/>
    </row>
    <row r="707" ht="21.6" customHeight="1" s="49">
      <c r="H707" s="28" t="n"/>
    </row>
    <row r="708" ht="21.6" customHeight="1" s="49">
      <c r="H708" s="28" t="n"/>
    </row>
    <row r="709" ht="21.6" customHeight="1" s="49">
      <c r="H709" s="28" t="n"/>
    </row>
    <row r="710" ht="21.6" customHeight="1" s="49">
      <c r="H710" s="28" t="n"/>
    </row>
    <row r="711" ht="21.6" customHeight="1" s="49">
      <c r="H711" s="28" t="n"/>
    </row>
    <row r="712" ht="21.6" customHeight="1" s="49">
      <c r="H712" s="28" t="n"/>
    </row>
    <row r="713" ht="21.6" customHeight="1" s="49">
      <c r="H713" s="28" t="n"/>
    </row>
    <row r="714" ht="21.6" customHeight="1" s="49">
      <c r="H714" s="28" t="n"/>
    </row>
    <row r="715" ht="21.6" customHeight="1" s="49">
      <c r="H715" s="28" t="n"/>
    </row>
    <row r="716" ht="21.6" customHeight="1" s="49">
      <c r="H716" s="28" t="n"/>
    </row>
    <row r="717" ht="21.6" customHeight="1" s="49">
      <c r="H717" s="28" t="n"/>
    </row>
    <row r="718" ht="21.6" customHeight="1" s="49">
      <c r="H718" s="28" t="n"/>
    </row>
    <row r="719" ht="21.6" customHeight="1" s="49">
      <c r="H719" s="28" t="n"/>
    </row>
    <row r="720" ht="21.6" customHeight="1" s="49">
      <c r="H720" s="28" t="n"/>
    </row>
    <row r="721" ht="21.6" customHeight="1" s="49">
      <c r="H721" s="28" t="n"/>
    </row>
    <row r="722" ht="21.6" customHeight="1" s="49">
      <c r="H722" s="28" t="n"/>
    </row>
    <row r="723" ht="21.6" customHeight="1" s="49">
      <c r="H723" s="28" t="n"/>
    </row>
    <row r="724" ht="21.6" customHeight="1" s="49">
      <c r="H724" s="28" t="n"/>
    </row>
    <row r="725" ht="21.6" customHeight="1" s="49">
      <c r="H725" s="28" t="n"/>
    </row>
    <row r="726" ht="21.6" customHeight="1" s="49">
      <c r="H726" s="28" t="n"/>
    </row>
    <row r="727" ht="21.6" customHeight="1" s="49">
      <c r="H727" s="28" t="n"/>
    </row>
    <row r="728" ht="21.6" customHeight="1" s="49">
      <c r="H728" s="28" t="n"/>
    </row>
    <row r="729" ht="21.6" customHeight="1" s="49">
      <c r="H729" s="28" t="n"/>
    </row>
    <row r="730" ht="21.6" customHeight="1" s="49">
      <c r="H730" s="28" t="n"/>
    </row>
    <row r="731" ht="21.6" customHeight="1" s="49">
      <c r="H731" s="28" t="n"/>
    </row>
    <row r="732" ht="21.6" customHeight="1" s="49">
      <c r="H732" s="28" t="n"/>
    </row>
    <row r="733" ht="21.6" customHeight="1" s="49">
      <c r="H733" s="28" t="n"/>
    </row>
    <row r="734" ht="21.6" customHeight="1" s="49">
      <c r="H734" s="28" t="n"/>
    </row>
    <row r="735" ht="21.6" customHeight="1" s="49">
      <c r="H735" s="28" t="n"/>
    </row>
    <row r="736" ht="21.6" customHeight="1" s="49">
      <c r="H736" s="28" t="n"/>
    </row>
    <row r="737" ht="21.6" customHeight="1" s="49">
      <c r="H737" s="28" t="n"/>
    </row>
    <row r="738" ht="21.6" customHeight="1" s="49">
      <c r="H738" s="28" t="n"/>
    </row>
    <row r="739" ht="21.6" customHeight="1" s="49">
      <c r="H739" s="28" t="n"/>
    </row>
    <row r="740" ht="21.6" customHeight="1" s="49">
      <c r="H740" s="28" t="n"/>
    </row>
    <row r="741" ht="21.6" customHeight="1" s="49">
      <c r="H741" s="28" t="n"/>
    </row>
    <row r="742" ht="21.6" customHeight="1" s="49">
      <c r="H742" s="28" t="n"/>
    </row>
    <row r="743" ht="21.6" customHeight="1" s="49">
      <c r="H743" s="28" t="n"/>
    </row>
    <row r="744" ht="21.6" customHeight="1" s="49">
      <c r="H744" s="28" t="n"/>
    </row>
    <row r="745" ht="21.6" customHeight="1" s="49">
      <c r="H745" s="28" t="n"/>
    </row>
    <row r="746" ht="21.6" customHeight="1" s="49">
      <c r="H746" s="28" t="n"/>
    </row>
    <row r="747" ht="21.6" customHeight="1" s="49">
      <c r="H747" s="28" t="n"/>
    </row>
    <row r="748" ht="21.6" customHeight="1" s="49">
      <c r="H748" s="28" t="n"/>
    </row>
    <row r="749" ht="21.6" customHeight="1" s="49">
      <c r="H749" s="28" t="n"/>
    </row>
    <row r="750" ht="21.6" customHeight="1" s="49">
      <c r="H750" s="28" t="n"/>
    </row>
    <row r="751" ht="21.6" customHeight="1" s="49">
      <c r="H751" s="28" t="n"/>
    </row>
    <row r="752" ht="21.6" customHeight="1" s="49">
      <c r="H752" s="28" t="n"/>
    </row>
    <row r="753" ht="21.6" customHeight="1" s="49">
      <c r="H753" s="28" t="n"/>
    </row>
    <row r="754" ht="21.6" customHeight="1" s="49">
      <c r="H754" s="28" t="n"/>
    </row>
    <row r="755" ht="21.6" customHeight="1" s="49">
      <c r="H755" s="28" t="n"/>
    </row>
    <row r="756" ht="21.6" customHeight="1" s="49">
      <c r="H756" s="28" t="n"/>
    </row>
    <row r="757" ht="21.6" customHeight="1" s="49">
      <c r="H757" s="28" t="n"/>
    </row>
    <row r="758" ht="21.6" customHeight="1" s="49">
      <c r="H758" s="28" t="n"/>
    </row>
    <row r="759" ht="21.6" customHeight="1" s="49">
      <c r="H759" s="28" t="n"/>
    </row>
    <row r="760" ht="21.6" customHeight="1" s="49">
      <c r="H760" s="28" t="n"/>
    </row>
    <row r="761" ht="21.6" customHeight="1" s="49">
      <c r="H761" s="28" t="n"/>
    </row>
    <row r="762" ht="21.6" customHeight="1" s="49">
      <c r="H762" s="28" t="n"/>
    </row>
    <row r="763" ht="21.6" customHeight="1" s="49">
      <c r="H763" s="28" t="n"/>
    </row>
    <row r="764" ht="21.6" customHeight="1" s="49">
      <c r="H764" s="28" t="n"/>
    </row>
    <row r="765" ht="21.6" customHeight="1" s="49">
      <c r="H765" s="28" t="n"/>
    </row>
    <row r="766" ht="21.6" customHeight="1" s="49">
      <c r="H766" s="28" t="n"/>
    </row>
    <row r="767" ht="21.6" customHeight="1" s="49">
      <c r="H767" s="28" t="n"/>
    </row>
    <row r="768" ht="21.6" customHeight="1" s="49">
      <c r="H768" s="28" t="n"/>
    </row>
    <row r="769" ht="21.6" customHeight="1" s="49">
      <c r="H769" s="28" t="n"/>
    </row>
    <row r="770" ht="21.6" customHeight="1" s="49">
      <c r="H770" s="28" t="n"/>
    </row>
    <row r="771" ht="21.6" customHeight="1" s="49">
      <c r="H771" s="28" t="n"/>
    </row>
    <row r="772" ht="21.6" customHeight="1" s="49">
      <c r="H772" s="28" t="n"/>
    </row>
    <row r="773" ht="21.6" customHeight="1" s="49">
      <c r="H773" s="28" t="n"/>
    </row>
    <row r="774" ht="21.6" customHeight="1" s="49">
      <c r="H774" s="28" t="n"/>
    </row>
    <row r="775" ht="21.6" customHeight="1" s="49">
      <c r="H775" s="28" t="n"/>
    </row>
    <row r="776" ht="21.6" customHeight="1" s="49">
      <c r="H776" s="28" t="n"/>
    </row>
    <row r="777" ht="21.6" customHeight="1" s="49">
      <c r="H777" s="28" t="n"/>
    </row>
    <row r="778" ht="21.6" customHeight="1" s="49">
      <c r="H778" s="28" t="n"/>
    </row>
    <row r="779" ht="21.6" customHeight="1" s="49">
      <c r="H779" s="28" t="n"/>
    </row>
    <row r="780" ht="21.6" customHeight="1" s="49">
      <c r="H780" s="28" t="n"/>
    </row>
    <row r="781" ht="21.6" customHeight="1" s="49">
      <c r="H781" s="28" t="n"/>
    </row>
    <row r="782" ht="21.6" customHeight="1" s="49">
      <c r="H782" s="28" t="n"/>
    </row>
    <row r="783" ht="21.6" customHeight="1" s="49">
      <c r="H783" s="28" t="n"/>
    </row>
    <row r="784" ht="21.6" customHeight="1" s="49">
      <c r="H784" s="28" t="n"/>
    </row>
    <row r="785" ht="21.6" customHeight="1" s="49">
      <c r="H785" s="28" t="n"/>
    </row>
    <row r="786" ht="21.6" customHeight="1" s="49">
      <c r="H786" s="28" t="n"/>
    </row>
    <row r="787" ht="21.6" customHeight="1" s="49">
      <c r="H787" s="28" t="n"/>
    </row>
    <row r="788" ht="21.6" customHeight="1" s="49">
      <c r="H788" s="28" t="n"/>
    </row>
    <row r="789" ht="21.6" customHeight="1" s="49">
      <c r="H789" s="28" t="n"/>
    </row>
    <row r="790" ht="21.6" customHeight="1" s="49">
      <c r="H790" s="28" t="n"/>
    </row>
    <row r="791" ht="21.6" customHeight="1" s="49">
      <c r="H791" s="28" t="n"/>
    </row>
    <row r="792" ht="21.6" customHeight="1" s="49">
      <c r="H792" s="28" t="n"/>
    </row>
    <row r="793" ht="21.6" customHeight="1" s="49">
      <c r="H793" s="28" t="n"/>
    </row>
    <row r="794" ht="21.6" customHeight="1" s="49">
      <c r="H794" s="28" t="n"/>
    </row>
    <row r="795" ht="21.6" customHeight="1" s="49">
      <c r="H795" s="28" t="n"/>
    </row>
    <row r="796" ht="21.6" customHeight="1" s="49">
      <c r="H796" s="28" t="n"/>
    </row>
    <row r="797" ht="21.6" customHeight="1" s="49">
      <c r="H797" s="28" t="n"/>
    </row>
    <row r="798" ht="21.6" customHeight="1" s="49">
      <c r="H798" s="28" t="n"/>
    </row>
    <row r="799" ht="21.6" customHeight="1" s="49">
      <c r="H799" s="28" t="n"/>
    </row>
    <row r="800" ht="21.6" customHeight="1" s="49">
      <c r="H800" s="28" t="n"/>
    </row>
    <row r="801" ht="21.6" customHeight="1" s="49">
      <c r="H801" s="28" t="n"/>
    </row>
    <row r="802" ht="21.6" customHeight="1" s="49">
      <c r="H802" s="28" t="n"/>
    </row>
    <row r="803" ht="21.6" customHeight="1" s="49">
      <c r="H803" s="28" t="n"/>
    </row>
    <row r="804" ht="21.6" customHeight="1" s="49">
      <c r="H804" s="28" t="n"/>
    </row>
    <row r="805" ht="21.6" customHeight="1" s="49">
      <c r="H805" s="28" t="n"/>
    </row>
    <row r="806" ht="21.6" customHeight="1" s="49">
      <c r="H806" s="28" t="n"/>
    </row>
    <row r="807" ht="21.6" customHeight="1" s="49">
      <c r="H807" s="28" t="n"/>
    </row>
    <row r="808" ht="21.6" customHeight="1" s="49">
      <c r="H808" s="28" t="n"/>
    </row>
    <row r="809" ht="21.6" customHeight="1" s="49">
      <c r="H809" s="28" t="n"/>
    </row>
    <row r="810" ht="21.6" customHeight="1" s="49">
      <c r="H810" s="28" t="n"/>
    </row>
    <row r="811" ht="21.6" customHeight="1" s="49">
      <c r="H811" s="28" t="n"/>
    </row>
    <row r="812" ht="21.6" customHeight="1" s="49">
      <c r="H812" s="28" t="n"/>
    </row>
    <row r="813" ht="21.6" customHeight="1" s="49">
      <c r="H813" s="28" t="n"/>
    </row>
    <row r="814" ht="21.6" customHeight="1" s="49">
      <c r="H814" s="28" t="n"/>
    </row>
    <row r="815" ht="21.6" customHeight="1" s="49">
      <c r="H815" s="28" t="n"/>
    </row>
    <row r="816" ht="21.6" customHeight="1" s="49">
      <c r="H816" s="28" t="n"/>
    </row>
    <row r="817" ht="21.6" customHeight="1" s="49">
      <c r="H817" s="28" t="n"/>
    </row>
    <row r="818" ht="21.6" customHeight="1" s="49">
      <c r="H818" s="28" t="n"/>
    </row>
    <row r="819" ht="21.6" customHeight="1" s="49">
      <c r="H819" s="28" t="n"/>
    </row>
    <row r="820" ht="21.6" customHeight="1" s="49">
      <c r="H820" s="28" t="n"/>
    </row>
    <row r="821" ht="21.6" customHeight="1" s="49">
      <c r="H821" s="28" t="n"/>
    </row>
    <row r="822" ht="21.6" customHeight="1" s="49">
      <c r="H822" s="28" t="n"/>
    </row>
    <row r="823" ht="21.6" customHeight="1" s="49">
      <c r="H823" s="28" t="n"/>
    </row>
    <row r="824" ht="21.6" customHeight="1" s="49">
      <c r="H824" s="28" t="n"/>
    </row>
    <row r="825" ht="21.6" customHeight="1" s="49">
      <c r="H825" s="28" t="n"/>
    </row>
    <row r="826" ht="21.6" customHeight="1" s="49">
      <c r="H826" s="28" t="n"/>
    </row>
    <row r="827" ht="21.6" customHeight="1" s="49">
      <c r="H827" s="28" t="n"/>
    </row>
    <row r="828" ht="21.6" customHeight="1" s="49">
      <c r="H828" s="28" t="n"/>
    </row>
    <row r="829" ht="21.6" customHeight="1" s="49">
      <c r="H829" s="28" t="n"/>
    </row>
    <row r="830" ht="21.6" customHeight="1" s="49">
      <c r="H830" s="28" t="n"/>
    </row>
    <row r="831" ht="21.6" customHeight="1" s="49">
      <c r="H831" s="28" t="n"/>
    </row>
    <row r="832" ht="21.6" customHeight="1" s="49">
      <c r="H832" s="28" t="n"/>
    </row>
    <row r="833" ht="21.6" customHeight="1" s="49">
      <c r="H833" s="28" t="n"/>
    </row>
    <row r="834" ht="21.6" customHeight="1" s="49">
      <c r="H834" s="28" t="n"/>
    </row>
    <row r="835" ht="21.6" customHeight="1" s="49">
      <c r="H835" s="28" t="n"/>
    </row>
    <row r="836" ht="21.6" customHeight="1" s="49">
      <c r="H836" s="28" t="n"/>
    </row>
    <row r="837" ht="21.6" customHeight="1" s="49">
      <c r="H837" s="28" t="n"/>
    </row>
    <row r="838" ht="21.6" customHeight="1" s="49">
      <c r="H838" s="28" t="n"/>
    </row>
    <row r="839" ht="21.6" customHeight="1" s="49">
      <c r="H839" s="28" t="n"/>
    </row>
    <row r="840" ht="21.6" customHeight="1" s="49">
      <c r="H840" s="28" t="n"/>
    </row>
    <row r="841" ht="21.6" customHeight="1" s="49">
      <c r="H841" s="28" t="n"/>
    </row>
    <row r="842" ht="21.6" customHeight="1" s="49">
      <c r="H842" s="28" t="n"/>
    </row>
    <row r="843" ht="21.6" customHeight="1" s="49">
      <c r="H843" s="28" t="n"/>
    </row>
    <row r="844" ht="21.6" customHeight="1" s="49">
      <c r="H844" s="28" t="n"/>
    </row>
    <row r="845" ht="21.6" customHeight="1" s="49">
      <c r="H845" s="28" t="n"/>
    </row>
    <row r="846" ht="21.6" customHeight="1" s="49">
      <c r="H846" s="28" t="n"/>
    </row>
    <row r="847" ht="21.6" customHeight="1" s="49">
      <c r="H847" s="28" t="n"/>
    </row>
    <row r="848" ht="21.6" customHeight="1" s="49">
      <c r="H848" s="28" t="n"/>
    </row>
    <row r="849" ht="21.6" customHeight="1" s="49">
      <c r="H849" s="28" t="n"/>
    </row>
    <row r="850" ht="21.6" customHeight="1" s="49">
      <c r="H850" s="28" t="n"/>
    </row>
    <row r="851" ht="21.6" customHeight="1" s="49">
      <c r="H851" s="28" t="n"/>
    </row>
    <row r="852" ht="21.6" customHeight="1" s="49">
      <c r="H852" s="28" t="n"/>
    </row>
    <row r="853" ht="21.6" customHeight="1" s="49">
      <c r="H853" s="28" t="n"/>
    </row>
    <row r="854" ht="21.6" customHeight="1" s="49">
      <c r="H854" s="28" t="n"/>
    </row>
    <row r="855" ht="21.6" customHeight="1" s="49">
      <c r="H855" s="28" t="n"/>
    </row>
    <row r="856" ht="21.6" customHeight="1" s="49">
      <c r="H856" s="28" t="n"/>
    </row>
    <row r="857" ht="21.6" customHeight="1" s="49">
      <c r="H857" s="28" t="n"/>
    </row>
    <row r="858" ht="21.6" customHeight="1" s="49">
      <c r="H858" s="28" t="n"/>
    </row>
    <row r="859" ht="21.6" customHeight="1" s="49">
      <c r="H859" s="28" t="n"/>
    </row>
    <row r="860" ht="21.6" customHeight="1" s="49">
      <c r="H860" s="28" t="n"/>
    </row>
    <row r="861" ht="21.6" customHeight="1" s="49">
      <c r="H861" s="28" t="n"/>
    </row>
    <row r="862" ht="21.6" customHeight="1" s="49">
      <c r="H862" s="28" t="n"/>
    </row>
    <row r="863" ht="21.6" customHeight="1" s="49">
      <c r="H863" s="28" t="n"/>
    </row>
    <row r="864" ht="21.6" customHeight="1" s="49">
      <c r="H864" s="28" t="n"/>
    </row>
    <row r="865" ht="21.6" customHeight="1" s="49">
      <c r="H865" s="28" t="n"/>
    </row>
    <row r="866" ht="21.6" customHeight="1" s="49">
      <c r="H866" s="28" t="n"/>
    </row>
    <row r="867" ht="21.6" customHeight="1" s="49">
      <c r="H867" s="28" t="n"/>
    </row>
    <row r="868" ht="21.6" customHeight="1" s="49">
      <c r="H868" s="28" t="n"/>
    </row>
    <row r="869" ht="21.6" customHeight="1" s="49">
      <c r="H869" s="28" t="n"/>
    </row>
    <row r="870" ht="21.6" customHeight="1" s="49">
      <c r="H870" s="28" t="n"/>
    </row>
    <row r="871" ht="21.6" customHeight="1" s="49">
      <c r="H871" s="28" t="n"/>
    </row>
    <row r="872" ht="21.6" customHeight="1" s="49">
      <c r="H872" s="28" t="n"/>
    </row>
    <row r="873" ht="21.6" customHeight="1" s="49">
      <c r="H873" s="28" t="n"/>
    </row>
    <row r="874" ht="21.6" customHeight="1" s="49">
      <c r="H874" s="28" t="n"/>
    </row>
    <row r="875" ht="21.6" customHeight="1" s="49">
      <c r="H875" s="28" t="n"/>
    </row>
    <row r="876" ht="21.6" customHeight="1" s="49">
      <c r="H876" s="28" t="n"/>
    </row>
    <row r="877" ht="21.6" customHeight="1" s="49">
      <c r="H877" s="28" t="n"/>
    </row>
    <row r="878" ht="21.6" customHeight="1" s="49">
      <c r="H878" s="28" t="n"/>
    </row>
    <row r="879" ht="21.6" customHeight="1" s="49">
      <c r="H879" s="28" t="n"/>
    </row>
    <row r="880" ht="21.6" customHeight="1" s="49">
      <c r="H880" s="28" t="n"/>
    </row>
    <row r="881" ht="21.6" customHeight="1" s="49">
      <c r="H881" s="28" t="n"/>
    </row>
    <row r="882" ht="21.6" customHeight="1" s="49">
      <c r="H882" s="28" t="n"/>
    </row>
    <row r="883" ht="21.6" customHeight="1" s="49">
      <c r="H883" s="28" t="n"/>
    </row>
    <row r="884" ht="21.6" customHeight="1" s="49">
      <c r="H884" s="28" t="n"/>
    </row>
    <row r="885" ht="21.6" customHeight="1" s="49">
      <c r="H885" s="28" t="n"/>
    </row>
    <row r="886" ht="21.6" customHeight="1" s="49">
      <c r="H886" s="28" t="n"/>
    </row>
    <row r="887" ht="21.6" customHeight="1" s="49">
      <c r="H887" s="28" t="n"/>
    </row>
    <row r="888" ht="21.6" customHeight="1" s="49">
      <c r="H888" s="28" t="n"/>
    </row>
    <row r="889" ht="21.6" customHeight="1" s="49">
      <c r="H889" s="28" t="n"/>
    </row>
    <row r="890" ht="21.6" customHeight="1" s="49">
      <c r="H890" s="28" t="n"/>
    </row>
    <row r="891" ht="21.6" customHeight="1" s="49">
      <c r="H891" s="28" t="n"/>
    </row>
    <row r="892" ht="21.6" customHeight="1" s="49">
      <c r="H892" s="28" t="n"/>
    </row>
    <row r="893" ht="21.6" customHeight="1" s="49">
      <c r="H893" s="28" t="n"/>
    </row>
    <row r="894" ht="21.6" customHeight="1" s="49">
      <c r="H894" s="28" t="n"/>
    </row>
    <row r="895" ht="21.6" customHeight="1" s="49">
      <c r="H895" s="28" t="n"/>
    </row>
    <row r="896" ht="21.6" customHeight="1" s="49">
      <c r="H896" s="28" t="n"/>
    </row>
    <row r="897" ht="21.6" customHeight="1" s="49">
      <c r="H897" s="28" t="n"/>
    </row>
    <row r="898" ht="21.6" customHeight="1" s="49">
      <c r="H898" s="28" t="n"/>
    </row>
    <row r="899" ht="21.6" customHeight="1" s="49">
      <c r="H899" s="28" t="n"/>
    </row>
    <row r="900" ht="21.6" customHeight="1" s="49">
      <c r="H900" s="28" t="n"/>
    </row>
    <row r="901" ht="21.6" customHeight="1" s="49">
      <c r="H901" s="28" t="n"/>
    </row>
    <row r="902" ht="21.6" customHeight="1" s="49">
      <c r="H902" s="28" t="n"/>
    </row>
    <row r="903" ht="21.6" customHeight="1" s="49">
      <c r="H903" s="28" t="n"/>
    </row>
    <row r="904" ht="21.6" customHeight="1" s="49">
      <c r="H904" s="28" t="n"/>
    </row>
    <row r="905" ht="21.6" customHeight="1" s="49">
      <c r="H905" s="28" t="n"/>
    </row>
    <row r="906" ht="21.6" customHeight="1" s="49">
      <c r="H906" s="28" t="n"/>
    </row>
    <row r="907" ht="21.6" customHeight="1" s="49">
      <c r="H907" s="28" t="n"/>
    </row>
    <row r="908" ht="21.6" customHeight="1" s="49">
      <c r="H908" s="28" t="n"/>
    </row>
    <row r="909" ht="21.6" customHeight="1" s="49">
      <c r="H909" s="28" t="n"/>
    </row>
    <row r="910" ht="21.6" customHeight="1" s="49">
      <c r="H910" s="28" t="n"/>
    </row>
    <row r="911" ht="21.6" customHeight="1" s="49">
      <c r="H911" s="28" t="n"/>
    </row>
    <row r="912" ht="21.6" customHeight="1" s="49">
      <c r="H912" s="28" t="n"/>
    </row>
    <row r="913" ht="21.6" customHeight="1" s="49">
      <c r="H913" s="28" t="n"/>
    </row>
    <row r="914" ht="21.6" customHeight="1" s="49">
      <c r="H914" s="28" t="n"/>
    </row>
    <row r="915" ht="21.6" customHeight="1" s="49">
      <c r="H915" s="28" t="n"/>
    </row>
    <row r="916" ht="21.6" customHeight="1" s="49">
      <c r="H916" s="28" t="n"/>
    </row>
    <row r="917" ht="21.6" customHeight="1" s="49">
      <c r="H917" s="28" t="n"/>
    </row>
    <row r="918" ht="21.6" customHeight="1" s="49">
      <c r="H918" s="28" t="n"/>
    </row>
    <row r="919" ht="21.6" customHeight="1" s="49">
      <c r="H919" s="28" t="n"/>
    </row>
    <row r="920" ht="21.6" customHeight="1" s="49">
      <c r="H920" s="28" t="n"/>
    </row>
    <row r="921" ht="21.6" customHeight="1" s="49">
      <c r="H921" s="28" t="n"/>
    </row>
    <row r="922" ht="21.6" customHeight="1" s="49">
      <c r="H922" s="28" t="n"/>
    </row>
    <row r="923" ht="21.6" customHeight="1" s="49">
      <c r="H923" s="28" t="n"/>
    </row>
    <row r="924" ht="21.6" customHeight="1" s="49">
      <c r="H924" s="28" t="n"/>
    </row>
    <row r="925" ht="21.6" customHeight="1" s="49">
      <c r="H925" s="28" t="n"/>
    </row>
    <row r="926" ht="21.6" customHeight="1" s="49">
      <c r="H926" s="28" t="n"/>
    </row>
    <row r="927" ht="21.6" customHeight="1" s="49">
      <c r="H927" s="28" t="n"/>
    </row>
    <row r="928" ht="21.6" customHeight="1" s="49">
      <c r="H928" s="28" t="n"/>
    </row>
    <row r="929" ht="21.6" customHeight="1" s="49">
      <c r="H929" s="28" t="n"/>
    </row>
    <row r="930" ht="21.6" customHeight="1" s="49">
      <c r="H930" s="28" t="n"/>
    </row>
    <row r="931" ht="21.6" customHeight="1" s="49">
      <c r="H931" s="28" t="n"/>
    </row>
    <row r="932" ht="21.6" customHeight="1" s="49">
      <c r="H932" s="28" t="n"/>
    </row>
    <row r="933" ht="21.6" customHeight="1" s="49">
      <c r="H933" s="28" t="n"/>
    </row>
    <row r="934" ht="21.6" customHeight="1" s="49">
      <c r="H934" s="28" t="n"/>
    </row>
    <row r="935" ht="21.6" customHeight="1" s="49">
      <c r="H935" s="28" t="n"/>
    </row>
    <row r="936" ht="21.6" customHeight="1" s="49">
      <c r="H936" s="28" t="n"/>
    </row>
    <row r="937" ht="21.6" customHeight="1" s="49">
      <c r="H937" s="28" t="n"/>
    </row>
    <row r="938" ht="21.6" customHeight="1" s="49">
      <c r="H938" s="28" t="n"/>
    </row>
    <row r="939" ht="21.6" customHeight="1" s="49">
      <c r="H939" s="28" t="n"/>
    </row>
    <row r="940" ht="21.6" customHeight="1" s="49">
      <c r="H940" s="28" t="n"/>
    </row>
    <row r="941" ht="21.6" customHeight="1" s="49">
      <c r="H941" s="28" t="n"/>
    </row>
    <row r="942" ht="21.6" customHeight="1" s="49">
      <c r="H942" s="28" t="n"/>
    </row>
    <row r="943" ht="21.6" customHeight="1" s="49">
      <c r="H943" s="28" t="n"/>
    </row>
    <row r="944" ht="21.6" customHeight="1" s="49">
      <c r="H944" s="28" t="n"/>
    </row>
    <row r="945" ht="21.6" customHeight="1" s="49">
      <c r="H945" s="28" t="n"/>
    </row>
    <row r="946" ht="21.6" customHeight="1" s="49">
      <c r="H946" s="28" t="n"/>
    </row>
    <row r="947" ht="21.6" customHeight="1" s="49">
      <c r="H947" s="28" t="n"/>
    </row>
    <row r="948" ht="21.6" customHeight="1" s="49">
      <c r="H948" s="28" t="n"/>
    </row>
    <row r="949" ht="21.6" customHeight="1" s="49">
      <c r="H949" s="28" t="n"/>
    </row>
    <row r="950" ht="21.6" customHeight="1" s="49">
      <c r="H950" s="28" t="n"/>
    </row>
    <row r="951" ht="21.6" customHeight="1" s="49">
      <c r="H951" s="28" t="n"/>
    </row>
    <row r="952" ht="21.6" customHeight="1" s="49">
      <c r="H952" s="28" t="n"/>
    </row>
    <row r="953" ht="21.6" customHeight="1" s="49">
      <c r="H953" s="28" t="n"/>
    </row>
    <row r="954" ht="21.6" customHeight="1" s="49">
      <c r="H954" s="28" t="n"/>
    </row>
    <row r="955" ht="21.6" customHeight="1" s="49">
      <c r="H955" s="28" t="n"/>
    </row>
    <row r="956" ht="21.6" customHeight="1" s="49">
      <c r="H956" s="28" t="n"/>
    </row>
    <row r="957" ht="21.6" customHeight="1" s="49">
      <c r="H957" s="28" t="n"/>
    </row>
    <row r="958" ht="21.6" customHeight="1" s="49">
      <c r="H958" s="28" t="n"/>
    </row>
    <row r="959" ht="21.6" customHeight="1" s="49">
      <c r="H959" s="28" t="n"/>
    </row>
    <row r="960" ht="21.6" customHeight="1" s="49">
      <c r="H960" s="28" t="n"/>
    </row>
    <row r="961" ht="21.6" customHeight="1" s="49">
      <c r="H961" s="28" t="n"/>
    </row>
    <row r="962" ht="21.6" customHeight="1" s="49">
      <c r="H962" s="28" t="n"/>
    </row>
    <row r="963" ht="21.6" customHeight="1" s="49">
      <c r="H963" s="28" t="n"/>
    </row>
    <row r="964" ht="21.6" customHeight="1" s="49">
      <c r="H964" s="28" t="n"/>
    </row>
    <row r="965" ht="21.6" customHeight="1" s="49">
      <c r="H965" s="28" t="n"/>
    </row>
    <row r="966" ht="21.6" customHeight="1" s="49">
      <c r="H966" s="28" t="n"/>
    </row>
    <row r="967" ht="21.6" customHeight="1" s="49">
      <c r="H967" s="28" t="n"/>
    </row>
    <row r="968" ht="21.6" customHeight="1" s="49">
      <c r="H968" s="28" t="n"/>
    </row>
    <row r="969" ht="21.6" customHeight="1" s="49">
      <c r="H969" s="28" t="n"/>
    </row>
    <row r="970" ht="21.6" customHeight="1" s="49">
      <c r="H970" s="28" t="n"/>
    </row>
    <row r="971" ht="21.6" customHeight="1" s="49">
      <c r="H971" s="28" t="n"/>
    </row>
    <row r="972" ht="21.6" customHeight="1" s="49">
      <c r="H972" s="28" t="n"/>
    </row>
    <row r="973" ht="21.6" customHeight="1" s="49">
      <c r="H973" s="28" t="n"/>
    </row>
    <row r="974" ht="21.6" customHeight="1" s="49">
      <c r="H974" s="28" t="n"/>
    </row>
    <row r="975" ht="21.6" customHeight="1" s="49">
      <c r="H975" s="28" t="n"/>
    </row>
    <row r="976" ht="21.6" customHeight="1" s="49">
      <c r="H976" s="28" t="n"/>
    </row>
    <row r="977" ht="21.6" customHeight="1" s="49">
      <c r="H977" s="28" t="n"/>
    </row>
    <row r="978" ht="21.6" customHeight="1" s="49">
      <c r="H978" s="28" t="n"/>
    </row>
    <row r="979" ht="21.6" customHeight="1" s="49">
      <c r="H979" s="28" t="n"/>
    </row>
    <row r="980" ht="21.6" customHeight="1" s="49">
      <c r="H980" s="28" t="n"/>
    </row>
    <row r="981" ht="21.6" customHeight="1" s="49">
      <c r="H981" s="28" t="n"/>
    </row>
    <row r="982" ht="21.6" customHeight="1" s="49">
      <c r="H982" s="28" t="n"/>
    </row>
    <row r="983" ht="21.6" customHeight="1" s="49">
      <c r="H983" s="28" t="n"/>
    </row>
    <row r="984" ht="21.6" customHeight="1" s="49">
      <c r="H984" s="28" t="n"/>
    </row>
    <row r="985" ht="21.6" customHeight="1" s="49">
      <c r="H985" s="28" t="n"/>
    </row>
    <row r="986" ht="21.6" customHeight="1" s="49">
      <c r="H986" s="28" t="n"/>
    </row>
    <row r="987" ht="21.6" customHeight="1" s="49">
      <c r="H987" s="28" t="n"/>
    </row>
    <row r="988" ht="21.6" customHeight="1" s="49">
      <c r="H988" s="28" t="n"/>
    </row>
    <row r="989" ht="21.6" customHeight="1" s="49">
      <c r="H989" s="28" t="n"/>
    </row>
    <row r="990" ht="21.6" customHeight="1" s="49">
      <c r="H990" s="28" t="n"/>
    </row>
    <row r="991" ht="21.6" customHeight="1" s="49">
      <c r="H991" s="28" t="n"/>
    </row>
    <row r="992" ht="21.6" customHeight="1" s="49">
      <c r="H992" s="28" t="n"/>
    </row>
    <row r="993" ht="21.6" customHeight="1" s="49">
      <c r="H993" s="28" t="n"/>
    </row>
    <row r="994" ht="21.6" customHeight="1" s="49">
      <c r="H994" s="28" t="n"/>
    </row>
    <row r="995" ht="21.6" customHeight="1" s="49">
      <c r="H995" s="28" t="n"/>
    </row>
    <row r="996" ht="21.6" customHeight="1" s="49">
      <c r="H996" s="28" t="n"/>
    </row>
    <row r="997" ht="21.6" customHeight="1" s="49">
      <c r="H997" s="28" t="n"/>
    </row>
    <row r="998" ht="21.6" customHeight="1" s="49">
      <c r="H998" s="28" t="n"/>
    </row>
    <row r="999" ht="21.6" customHeight="1" s="49">
      <c r="H999" s="28" t="n"/>
    </row>
    <row r="1000" ht="21.6" customHeight="1" s="49">
      <c r="H1000" s="28"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40.xml><?xml version="1.0" encoding="utf-8"?>
<worksheet xmlns="http://schemas.openxmlformats.org/spreadsheetml/2006/main">
  <sheetPr>
    <tabColor rgb="FF4CB266"/>
    <outlinePr summaryBelow="0" summaryRight="0"/>
    <pageSetUpPr/>
  </sheetPr>
  <dimension ref="A1:Q25"/>
  <sheetViews>
    <sheetView workbookViewId="0">
      <selection activeCell="A1" sqref="A1"/>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29" t="inlineStr">
        <is>
          <t>ข้อที่</t>
        </is>
      </c>
      <c r="B2" s="29" t="inlineStr">
        <is>
          <t>คำถาม</t>
        </is>
      </c>
      <c r="C2" s="29" t="inlineStr">
        <is>
          <t>รูปถาม</t>
        </is>
      </c>
      <c r="D2" s="29" t="inlineStr">
        <is>
          <t>ตัวเลือก 1</t>
        </is>
      </c>
      <c r="E2" s="29" t="inlineStr">
        <is>
          <t>ตัวเลือก 2</t>
        </is>
      </c>
      <c r="F2" s="29" t="inlineStr">
        <is>
          <t>ตัวเลือก 3</t>
        </is>
      </c>
      <c r="G2" s="29" t="inlineStr">
        <is>
          <t>ตัวเลือก 4</t>
        </is>
      </c>
      <c r="H2" s="29" t="inlineStr">
        <is>
          <t>ตัวเลือก 5</t>
        </is>
      </c>
      <c r="I2" s="29" t="inlineStr">
        <is>
          <t>เฉลย (ตัวเลข 1-5)</t>
        </is>
      </c>
      <c r="J2" s="29" t="inlineStr">
        <is>
          <t>คำอธิบายเฉลย</t>
        </is>
      </c>
      <c r="K2" s="29" t="inlineStr">
        <is>
          <t>รูปเฉลย</t>
        </is>
      </c>
      <c r="L2" s="29" t="inlineStr">
        <is>
          <t>Filter หมวด/Subtopic</t>
        </is>
      </c>
      <c r="M2" s="29" t="inlineStr">
        <is>
          <t>Product / Clinic</t>
        </is>
      </c>
      <c r="N2" s="29" t="inlineStr">
        <is>
          <t>หมายเหตุ</t>
        </is>
      </c>
      <c r="O2" s="29" t="inlineStr">
        <is>
          <t>ประเภทข้อสอบ</t>
        </is>
      </c>
      <c r="P2" s="29" t="inlineStr">
        <is>
          <t>ปี / เลขชุด</t>
        </is>
      </c>
      <c r="Q2" t="inlineStr">
        <is>
          <t>Case ID (รหัสเคส)</t>
        </is>
      </c>
    </row>
    <row r="3" ht="13.2" customHeight="1" s="49">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n"/>
      <c r="D3" s="2" t="inlineStr">
        <is>
          <t>Conjugated linoleic acid</t>
        </is>
      </c>
      <c r="E3" s="2" t="inlineStr">
        <is>
          <t>Chitosan</t>
        </is>
      </c>
      <c r="F3" s="2" t="inlineStr">
        <is>
          <t>Hydroxyl citric acid</t>
        </is>
      </c>
      <c r="G3" s="2" t="inlineStr">
        <is>
          <t>Catechin</t>
        </is>
      </c>
      <c r="H3" s="2" t="inlineStr">
        <is>
          <t>LAL</t>
        </is>
      </c>
      <c r="I3" s="8" t="n">
        <v>1</v>
      </c>
      <c r="J3" s="2" t="inlineStr">
        <is>
          <t>✅ คำตอบที่ถูกต้อง: ข้อ ก. Conjugated linoleic acid
💡 Background:
Conjugated linoleic acid (CLA) เป็นกรดไขมันไม่อิ่มตัวเชิงซ้อนกลุ่มโอเมก้า 6 ที่พบตามธรรมชาติในเนื้อสัตว์เคี้ยวเอื้องและผลิตภัณฑ์นม นิยมนำมาใช้เป็นผลิตภัณฑ์เสริมอาหารควบคุมน้ำหนัก โดยเชื่อว่าช่วยลดมวลไขมันและเพิ่มมวลกล้ามเนื้อ
🎯 ทำไมข้อนี้ถึงถูก:
CLA ช่วยส่งเสริมการลดน้ำหนักโดยยับยั้งเอนไซม์ Lipoprotein lipase (LPL) ในเซลล์ไขมัน ทำให้การสะสมไตรกลีเซอไรด์ลดลง และกระตุ้นเอนไซม์ Carnitine palmitoyltransferase-1 (CPT-1) ส่งผลให้เกิดการสลายกรดไขมัน (Beta-oxidation) ในเซลล์กล้ามเนื้อเพิ่มขึ้น
🔍 ข้ออื่นผิดเพราะอะไร:
• ข้อ ข. (Chitosan): เป็นพอลิเมอร์ชีวภาพจากเปลือกสัตว์ทะเล ออกฤทธิ์จับกับไขมันในทางเดินอาหาร (Fat binder) เพื่อลดการดูดซึมไขมัน ไม่ได้ออกฤทธิ์เผาผลาญไขมันในเนื้อเยื่อ
• ข้อ ค. (Hydroxyl citric acid): เป็นสารสกัดจากส้มแขก (Garcinia cambogia) ออกฤทธิ์ยับยั้งเอนไซม์ ATP-citrate lyase เพื่อลดการสังเคราะห์กรดไขมันใหม่
• ข้อ ง. (Catechin): สารต้านอนุมูลอิสระจากชาเขียว (EGCG) ช่วยเพิ่มอัตราการเผาผลาญพลังงาน (Thermogenesis) ผ่านการยับยั้งเอนไซม์ COMT
• ข้อ จ. (LAL): ย่อมาจาก Limulus Amebocyte Lysate เป็นน้ำยาทดสอบแบคทีเรียลเอนโดท็อกซินในตำรับยาฉีด ไม่ใช่ผลิตภัณฑ์เสริมอาหาร
📖 Guideline อ้างอิง:
NIH Office of Dietary Supplements: Dietary Supplements for Weight Loss &amp; แนวทางเวชปฏิบัติการรักษาโรคอ้วน ประเทศไทย
📌 จุดจำก่อนสอบ:
• CLA ยับยั้ง LPL ในเซลล์ไขมัน และกระตุ้น CPT-1 เพิ่มการเผาผลาญไขมันในกล้ามเนื้อ
• การใช้ผลิตภัณฑ์เสริมอาหารลดน้ำหนักต้องระวังการโฆษณาเกินจริง และผลข้างเคียงต่อระบบทางเดินอาหาร</t>
        </is>
      </c>
      <c r="K3" s="2" t="n"/>
      <c r="L3" s="2" t="inlineStr">
        <is>
          <t>Clinical Nutrition</t>
        </is>
      </c>
      <c r="M3" s="2" t="inlineStr">
        <is>
          <t>Clinic</t>
        </is>
      </c>
      <c r="N3" s="2" t="inlineStr">
        <is>
          <t>ข้อ 1 Pharma Plus เล่มม่วง (เฉลยข้อ ก ข ง)</t>
        </is>
      </c>
      <c r="O3" s="2" t="n"/>
      <c r="P3" s="2" t="n"/>
    </row>
    <row r="4" ht="13.2" customHeight="1" s="49">
      <c r="A4" s="8" t="inlineStr">
        <is>
          <t>2</t>
        </is>
      </c>
      <c r="B4" s="2" t="inlineStr">
        <is>
          <t>ผลิตภัณฑ์เสริมอาหารในข้อใดมีคุณสมบัติคล้าย dietary fiber</t>
        </is>
      </c>
      <c r="C4" s="2" t="n"/>
      <c r="D4" s="2" t="inlineStr">
        <is>
          <t>Chitosan</t>
        </is>
      </c>
      <c r="E4" s="2" t="inlineStr">
        <is>
          <t>Evening primrose oil</t>
        </is>
      </c>
      <c r="F4" s="2" t="inlineStr">
        <is>
          <t>Collagen</t>
        </is>
      </c>
      <c r="G4" s="2" t="inlineStr">
        <is>
          <t>Conjugated linoleic acid</t>
        </is>
      </c>
      <c r="H4" s="2" t="inlineStr">
        <is>
          <t>Lecithin</t>
        </is>
      </c>
      <c r="I4" s="8" t="n">
        <v>1</v>
      </c>
      <c r="J4" s="2" t="inlineStr">
        <is>
          <t>✅ คำตอบที่ถูกต้อง: ข้อ ก. Chitosan
💡 Background:
Chitosan (ไคโตซาน) เป็นพอลิเมอร์ชีวภาพของ Glucosamine ที่ได้จากกระบวนการ Deacetylation ของ Chitin จากเปลือกกุ้ง กระดองปู และสัตว์ทะเลเปลือกแข็ง มีโครงสร้างเป็นเส้นใยที่ไม่สามารถถูกย่อยสลายด้วยเอนไซม์ในทางเดินอาหารของมนุษย์
🎯 ทำไมข้อนี้ถึงถูก:
Chitosan มีคุณสมบัติและพฤติกรรมทางสรีรวิทยาเสมือนเส้นใยอาหารที่ไม่ละลายน้ำ (Insoluble dietary fiber) โดยโมเลกุลมีประจุบวกจากหมู่อะมิโนอิสระ สามารถดึงดูดและจับกับกรดไขมัน คอเลสเตอรอล และกรดน้ำดีที่มีประจุลบในทางเดินอาหาร เกิดเป็นสารเชิงซ้อนที่ไม่ละลายน้ำและถูกขับออกทางอุจจาระ
🔍 ข้ออื่นผิดเพราะอะไร:
• ข้อ ข. (Evening primrose oil): เป็นน้ำมันสกัดจากเมล็ดอีฟนิ่งพริมโรส อุดมไปด้วยกรดไขมันจำเป็นกลุ่มโอเมก้า 6 คือ Gamma-linolenic acid (GLA) ไม่ใช่เส้นใยอาหาร
• ข้อ ค. (Collagen): เป็นโปรตีนโครงสร้างหลักที่พบในเนื้อเยื่อเกี่ยวพัน กระดูกอ่อน และผิวหนังของสัตว์ จัดเป็นสารอาหารกลุ่มโปรตีน
• ข้อ ง. (Conjugated linoleic acid): เป็นกรดไขมันไม่อิ่มตัวเชิงซ้อน (Fatty acid) ไม่ใช่คาร์โบไฮเดรตหรือเส้นใยอาหาร
• ข้อ จ. (Lecithin): เป็นสารประกอบฟอสโฟลิพิด (Phosphatidylcholine) ทำหน้าที่เป็นอิมัลซิไฟเออร์ธรรมชาติ ช่วยขนส่งไขมันในร่างกาย
📖 Guideline อ้างอิง:
Dietary Supplements Compendium (USP-DSC) &amp; แนวทางการประเมินผลิตภัณฑ์เสริมอาหาร สำนักงานคณะกรรมการอาหารและยา (อย.)
📌 จุดจำก่อนสอบ:
• Chitosan มีประจุบวก จับไขมันและเกลือน้ำดีในลำไส้ ขับออกทางอุจจาระ เสมือน Dietary fiber
• ผู้ที่แพ้อาหารทะเล (Shellfish allergy) ต้องระมัดระวังหรือหลีกเลี่ยงการใช้ Chitosan</t>
        </is>
      </c>
      <c r="K4" s="2" t="n"/>
      <c r="L4" s="2" t="inlineStr">
        <is>
          <t>Clinical Nutrition</t>
        </is>
      </c>
      <c r="M4" s="2" t="inlineStr">
        <is>
          <t>Clinic</t>
        </is>
      </c>
      <c r="N4" s="2" t="inlineStr">
        <is>
          <t>ข้อ 2 Pharma Plus เล่มม่วง (เฉลยข้อ ก)</t>
        </is>
      </c>
      <c r="O4" s="2" t="n"/>
      <c r="P4" s="2" t="n"/>
    </row>
    <row r="5" ht="13.2" customHeight="1" s="49">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n"/>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n">
        <v>1</v>
      </c>
      <c r="J5" s="2" t="inlineStr">
        <is>
          <t>✅ คำตอบที่ถูกต้อง: ข้อ ก. มีผลโดยเสริมฤทธิ์ยับยั้งการแข็งตัวของเกล็ดเลือดของ aspirin
💡 Background:
ใบแปะก๊วย (Ginkgo biloba) มีสารออกฤทธิ์ทางชีวภาพสำคัญ 2 กลุ่ม คือ Flavonoids (ต้านอนุมูลอิสระ) และ Terpenoids โดยเฉพาะ Ginkgolides (Ginkgolide A, B, C) และ Bilobalide นิยมใช้บำรุงสมองและเพิ่มการไหลเวียนโลหิตส่วนปลาย
🎯 ทำไมข้อนี้ถึงถูก:
Ginkgolide B ในใบแปะก๊วยเป็นสารต้านฤทธิ์ของ Platelet-Activating Factor (Potent PAF antagonist) เมื่อรับประทานร่วมกับยาต้านเกล็ดเลือด Aspirin (ซึ่งยับยั้ง Cyclooxygenase-1) จะเกิดอันตรกิริยาเสริมฤทธิ์ต้านการรวมกลุ่มของเกล็ดเลือด (Synergistic antiplatelet effect) ทำให้เพิ่มความเสี่ยงต่อการเกิดภาวะเลือดออกผิดปกติรุนแรง (Major bleeding) เช่น เลือดออกในทางเดินอาหาร หรือเลือดออกในสมอง
🔍 ข้ออื่นผิดเพราะอะไร:
• ข้อ ข. (เสริมฤทธิ์ลดน้ำตาลของ metformin): ใบแปะก๊วยไม่มีฤทธิ์ลดระดับน้ำตาลในเลือดที่เสริมการทำงานของ Metformin อย่างมีนัยสำคัญทางคลินิก
• ข้อ ค. (ลดประสิทธิภาพการจับของ isosorbide mononitrate): แปะก๊วยไม่ได้ยับยั้งหรือแย่งจับตัวรับไนเตรตที่กล้ามเนื้อเรียบหลอดเลือด
• ข้อ ง. (ลดประสิทธิภาพของ glibenclamide): แปะก๊วยไม่ได้ต้านการหลั่งอินซูลินจากบีตาเซลล์ของตับอ่อน
• ข้อ จ. (ไม่มีอันตรกิริยา): ผิด เพราะเป็นอันตรกิริยาระหว่างสมุนไพรกับยาแผนปัจจุบัน (Herb-Drug Interaction) ที่มีความสำคัญทางคลินิกสูงมากและต้องเฝ้าระวังอย่างเคร่งครัด
📖 Guideline อ้างอิง:
Natural Medicines Comprehensive Database &amp; แนวทางเวชปฏิบัติการใช้ยาต้านเกล็ดเลือด สมาคมแพทย์โรคหัวใจแห่งประเทศไทยฯ
📌 จุดจำก่อนสอบ:
• สมุนไพร 4G เพิ่มความเสี่ยง Bleeding เมื่อใช้ร่วมกับ Antithrombotics: Ginkgo, Garlic, Ginger, Ginseng
• ควรหยุดรับประทานสารสกัดใบแปะก๊วยอย่างน้อย 1-2 สัปดาห์ก่อนเข้ารับการผ่าตัด</t>
        </is>
      </c>
      <c r="K5" s="2" t="n"/>
      <c r="L5" s="2" t="inlineStr">
        <is>
          <t>Clinical Nutrition</t>
        </is>
      </c>
      <c r="M5" s="2" t="inlineStr">
        <is>
          <t>Clinic</t>
        </is>
      </c>
      <c r="N5" s="2" t="inlineStr">
        <is>
          <t>ข้อ 3 Pharma Plus เล่มม่วง (เฉลยข้อ ก)</t>
        </is>
      </c>
      <c r="O5" s="2" t="n"/>
      <c r="P5" s="2" t="n"/>
    </row>
    <row r="6" ht="13.2" customHeight="1" s="49">
      <c r="A6" s="8" t="inlineStr">
        <is>
          <t>4</t>
        </is>
      </c>
      <c r="B6" s="2" t="inlineStr">
        <is>
          <t>ระหว่างที่มีอาการปวดประจำเดือน ผู้ป่วยควรหลีกเลี่ยงอาหารที่มีส่วนประกอบใด</t>
        </is>
      </c>
      <c r="C6" s="2" t="n"/>
      <c r="D6" s="2" t="inlineStr">
        <is>
          <t>ขมิ้นชัน</t>
        </is>
      </c>
      <c r="E6" s="2" t="inlineStr">
        <is>
          <t>ชาเขียว</t>
        </is>
      </c>
      <c r="F6" s="2" t="inlineStr">
        <is>
          <t>ลูกเตอ</t>
        </is>
      </c>
      <c r="G6" s="2" t="inlineStr">
        <is>
          <t>กวาวเครือ</t>
        </is>
      </c>
      <c r="H6" s="2" t="inlineStr">
        <is>
          <t>มะขามแขก</t>
        </is>
      </c>
      <c r="I6" s="8" t="n">
        <v>5</v>
      </c>
      <c r="J6" s="2" t="inlineStr">
        <is>
          <t>✅ คำตอบที่ถูกต้อง: ข้อ จ. มะขามแขก
💡 Background:
อาการปวดประจำเดือนปฐมภูมิ (Primary dysmenorrhea) เกิดจากการสร้างสาร Prostaglandin F2-alpha (PGF2a) ในเยื่อบุโพรงมดลูกเพิ่มขึ้น ทำให้กล้ามเนื้อมดลูกและหลอดเลือดบีบเกร็งตัวอย่างรุนแรงและขาดเลือดชั่วคราว
🎯 ทำไมข้อนี้ถึงถูก:
มะขามแขก (Senna alexandrina) มีสารสำคัญกลุ่ม Anthraquinone glycosides ได้แก่ Sennosides A &amp; B ซึ่งถูกแบคทีเรียในลำไส้ใหญ่เปลี่ยนเป็น Rhein anthrone ออกฤทธิ์กระตุ้นการบีบตัวของลำไส้ใหญ่ (Stimulant laxative) และกระตุ้นการสร้าง Prostaglandins ในช่องท้อง จึงส่งผลกระตุ้นให้มดลูกบีบเกร็งตัวรุนแรงขึ้น ทำให้อาการปวดประจำเดือนทวีความรุนแรงมากขึ้น
🔍 ข้ออื่นผิดเพราะอะไร:
• ข้อ ก. (ขมิ้นชัน): มีสาร Curcuminoids ออกฤทธิ์ต้านการอักเสบผ่านการยับยั้งเอนไซม์ COX-2 ช่วยลดการสร้าง Prostaglandins จึงช่วยบรรเทาอาการปวดประจำเดือนได้
• ข้อ ข. (ชาเขียว): มีสารต้านอนุมูลอิสระ EGCG ไม่มีฤทธิ์กระตุ้นการบีบตัวของมดลูกโดยตรง
• ข้อ ค. (ลูกเตอ): สมุนไพรพื้นบ้าน ไม่มีรายงานฤทธิ์กระตุ้นการบีบเกร็งของมดลูก
• ข้อ ง. (กวาวเครือ): มีสาร Phytoestrogens ออกฤทธิ์คล้ายเอสโตรเจน ไม่ได้เป็นยากระตุ้นการบีบตัวรุนแรงแบบ Anthraquinones
📖 Guideline อ้างอิง:
ACOG Practice Bulletin No. 209: Dysmenorrhea and Endometriosis &amp; บัญชียาหลักแห่งชาติด้านสมุนไพร พ.ศ. 2566
📌 จุดจำก่อนสอบ:
• ยาระบายกลุ่มกระตุ้น (Sennosides / มะขามแขก) กระตุ้นการบีบเกร็งของลำไส้และมดลูก ควรหลีกเลี่ยงช่วงมีประจำเดือนและหญิงตั้งครรภ์
• ยารักษามาตรฐานของ Dysmenorrhea คือ NSAIDs (เช่น Ibuprofen, Mefenamic acid) รับประทานตั้งแต่เริ่มมีอาการ</t>
        </is>
      </c>
      <c r="K6" s="2" t="n"/>
      <c r="L6" s="2" t="inlineStr">
        <is>
          <t>Clinical Nutrition</t>
        </is>
      </c>
      <c r="M6" s="2" t="inlineStr">
        <is>
          <t>Clinic</t>
        </is>
      </c>
      <c r="N6" s="2" t="inlineStr">
        <is>
          <t>ข้อ 4 Pharma Plus เล่มม่วง (เฉลยข้อ จ)</t>
        </is>
      </c>
      <c r="O6" s="2" t="n"/>
      <c r="P6" s="2" t="n"/>
    </row>
    <row r="7" ht="13.2" customHeight="1" s="49">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n"/>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n">
        <v>5</v>
      </c>
      <c r="J7" s="2" t="inlineStr">
        <is>
          <t>✅ คำตอบที่ถูกต้อง: ข้อ จ. โรคอัลไซเมอร์
💡 Background:
โรคอ้วน (Obesity) เป็นภาวะที่มีการสะสมของไขมันในร่างกายมากเกินไปจนส่งผลเสียต่อสุขภาพ ก่อให้เกิดภาวะดื้อต่ออินซูลิน การอักเสบเรื้อรังระดับต่ำ และการเปลี่ยนแปลงของระบบไหลเวียนโลหิต
🎯 ทำไมข้อนี้ถึงถูก:
โรคอัลไซเมอร์ (Alzheimer's disease) เป็นโรคความเสื่อมของเซลล์ประสาทสมอง ไม่ใช่โรคแทรกซ้อนเฉียบพลันหรือปัญหาสุขภาพที่เกิดขึ้นพร้อมกับโรคอ้วนในหญิงอายุน้อย (35 ปี) โดยตรงเมื่อเทียบกับกลุ่มโรคเมแทบอลิซึมและโรคหัวใจและหลอดเลือด
🔍 ข้ออื่นผิดเพราะอะไร:
• ข้อ ก. (ความดันโลหิตสูง): พบได้บ่อยมากในผู้ป่วยโรคอ้วน เกิดจากการกระตุ้นระบบประสาทซิมพาเทติก การคั่งของโซเดียม และการทำงานของระบบ RAAS ที่เพิ่มขึ้น
• ข้อ ข. (ภาวะไขมันผิดปกติในเลือด): โรคอ้วนทำให้เกิดภาวะ Atherogenic dyslipidemia โดยมีไตรกลีเซอไรด์สูง, HDL ต่ำ, และอนุภาค Small dense LDL สูง
• ข้อ ค. (โรคหลอดเลือดแดงเลี้ยงหัวใจตีบตัน): โรคอ้วนเพิ่มความเสี่ยงต่อการเกิด Atherosclerosis และกล้ามเนื้อหัวใจขาดเลือดอย่างมีนัยสำคัญ
• ข้อ ง. (กระดูกและข้อเสื่อมใน lower extremities): น้ำหนักตัวที่เกินมาตรฐานเพิ่มแรงกดเชิงกล (Mechanical load) ต่อข้อเข่าและข้อสะโพก ก่อให้เกิดข้อเข่าเสื่อม (Osteoarthritis)
📖 Guideline อ้างอิง:
แนวทางเวชปฏิบัติการรักษาโรคอ้วน (Clinical Practice Guidelines for Obesity) สมาคมโรคเบาหวานและต่อมไร้ท่อแห่งประเทศไทย &amp; WHO Obesity Fact Sheet
📌 จุดจำก่อนสอบ:
• ปัญหาสุขภาพหลักจากโรคอ้วน: Metabolic syndrome (HT, DLP, DM), CAD, Obstructive sleep apnea, NAFLD, และ Osteoarthritis
• การลดน้ำหนักเพียง 5-10% ของน้ำหนักตั้งต้น สามารถลดความเสี่ยงของโรคแทรกซ้อนเหล่านี้ได้อย่างมีนัยสำคัญ</t>
        </is>
      </c>
      <c r="K7" s="2" t="n"/>
      <c r="L7" s="2" t="inlineStr">
        <is>
          <t>Clinical Nutrition</t>
        </is>
      </c>
      <c r="M7" s="2" t="inlineStr">
        <is>
          <t>Clinic</t>
        </is>
      </c>
      <c r="N7" s="2" t="inlineStr">
        <is>
          <t>ข้อ 5 Pharma Plus เล่มม่วง (เฉลยข้อ จ)</t>
        </is>
      </c>
      <c r="O7" s="2" t="n"/>
      <c r="P7" s="2" t="n"/>
    </row>
    <row r="8" ht="13.2" customHeight="1" s="49">
      <c r="A8" s="8" t="inlineStr">
        <is>
          <t>6</t>
        </is>
      </c>
      <c r="B8" s="2" t="inlineStr">
        <is>
          <t>แพทย์สั่งใช้ยา Orlistat® สำหรับผู้ป่วยรายนี้ อยากทราบว่ายานี้ออกฤทธิ์อย่างไร</t>
        </is>
      </c>
      <c r="C8" s="2" t="n"/>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n">
        <v>4</v>
      </c>
      <c r="J8" s="2" t="inlineStr">
        <is>
          <t>✅ คำตอบที่ถูกต้อง: ข้อ ง. ยับยั้งเอนไซม์ย่อยไขมันในทางเดินอาหาร
💡 Background:
Orlistat เป็นยาต้านความอ้วนที่ได้รับการรับรองจาก US-FDA และสำนักงานคณะกรรมการอาหารและยาแห่งประเทศไทย สำหรับใช้ควบคุมน้ำหนักร่วมกับการควบคุมอาหารและการออกกำลังกาย
🎯 ทำไมข้อนี้ถึงถูก:
Orlistat ออกฤทธิ์เฉพาะที่ในกระเพาะอาหารและลำไส้เล็ก โดยจับแบบพันธะโควาเลนต์กับ Serine residue ที่ Active site ของเอนไซม์ Gastric lipase และ Pancreatic lipase ยับยั้งการย่อยไตรกลีเซอไรด์ให้เป็นกรดไขมันอิสระและโมโนกลีเซอไรด์ ส่งผลให้ไขมันในอาหารประมาณ 30% ไม่ถูกดูดซึมและถูกขับออกทางอุจจาระ
🔍 ข้ออื่นผิดเพราะอะไร:
• ข้อ ก. (ดักจับไขมันในทางเดินอาหาร): เป็นกลไกทางกายภาพของใยอาหารหรือสารพวก Chitosan ไม่ใช่การยับยั้งเอนไซม์ของ Orlistat
• ข้อ ข. (ออกฤทธิ์กดความอยากอาหาร): เป็นกลไกของยากลุ่ม Sympathomimetic agents (เช่น Phentermine) หรือ GLP-1 receptor agonists
• ข้อ ค. (เพิ่มการเมตาบอลิซึมไขมันในเซลล์): Orlistat ถูกดูดซึมเข้าสู่กระแสเลือดน้อยมาก (&lt; 1%) จึงไม่มีฤทธิ์เผาผลาญไขมันในเซลล์
• ข้อ จ. (ยับยั้งเอนไซม์ HMG CoA reductase): เป็นกลไกของยากลุ่ม Statins ในการลดการสังเคราะห์คอเลสเตอรอลที่ตับ
📖 Guideline อ้างอิง:
Pharmacological Management of Obesity: An Endocrine Society Clinical Practice Guideline &amp; คำแนะนำการใช้ยาลดน้ำหนัก สมาคมโรคเบาหวานแห่งประเทศไทย
📌 จุดจำก่อนสอบ:
• Orlistat ยับยั้ง Gastric &amp; Pancreatic lipase ลดการดูดซึมไขมันลง ~30%
• ผลข้างเคียงเด่น: อุจจาระปนไขมัน (Steatorrhea), ท้องเสียปนน้ำมัน, ผายลมมีน้ำมันเปรอะเปื้อน (Oily spotting)
• ข้อควรระวัง: รบกวนการดูดซึมวิตามินที่ละลายในไขมัน (A, D, E, K) ควรแนะนำให้รับประทานวิตามินรวมเสริมห่างจาก Orlistat อย่างน้อย 2 ชั่วโมง</t>
        </is>
      </c>
      <c r="K8" s="2" t="n"/>
      <c r="L8" s="2" t="inlineStr">
        <is>
          <t>Clinical Nutrition</t>
        </is>
      </c>
      <c r="M8" s="2" t="inlineStr">
        <is>
          <t>Clinic</t>
        </is>
      </c>
      <c r="N8" s="2" t="inlineStr">
        <is>
          <t>ข้อ 6 Pharma Plus เล่มม่วง (เฉลยข้อ ง)</t>
        </is>
      </c>
      <c r="O8" s="2" t="n"/>
      <c r="P8" s="2" t="n"/>
    </row>
    <row r="9" ht="13.2" customHeight="1" s="49">
      <c r="A9" s="8" t="inlineStr">
        <is>
          <t>7</t>
        </is>
      </c>
      <c r="B9" s="2" t="inlineStr">
        <is>
          <t>ผู้ป่วยควรรับประทานอาหารในข้อใด</t>
        </is>
      </c>
      <c r="C9" s="2" t="n"/>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n">
        <v>2</v>
      </c>
      <c r="J9" s="2" t="inlineStr">
        <is>
          <t>✅ คำตอบที่ถูกต้อง: ข้อ ข. ชมพู่ ปลาเผา แกงหน่อไม้
💡 Background:
หลักการควบคุมอาหารสำหรับผู้ป่วยโรคอ้วนและผู้ที่ใช้ยา Orlistat คือการจำกัดพลังงานรวม (Calorie restriction) และที่สำคัญที่สุดคือต้องจำกัดปริมาณไขมันในอาหารให้น้อยกว่า 30% ของพลังงานรวมต่อวัน เพื่อเพิ่มประสิทธิภาพการลดน้ำหนักและป้องกันอาการไม่พึงประสงค์ทางเดินอาหารจากยา
🎯 ทำไมข้อนี้ถึงถูก:
เมนู ชมพู่ ปลาเผา แกงหน่อไม้ เป็นอาหารที่มีพลังงานต่ำ ไขมันต่ำมาก และมีใยอาหารสูง (ปลาเผาเป็นแหล่งโปรตีนไขมันต่ำ แกงหน่อไม้ปรุงโดยไม่ใส่กะทิ ชมพู่เป็นผลไม้น้ำตาลต่ำ) จึงช่วยควบคุมน้ำหนักได้ดีและไม่กระตุ้นให้เกิดผลข้างเคียงอุจจาระเล็ดปนไขมันจาก Orlistat
🔍 ข้ออื่นผิดเพราะอะไร:
• ข้อ ก. (ส้มตำเขียวหวาน คอหมูย่าง ข้าวเหนียว): แกงเขียวหวานมีกะทิ คอหมูย่างมีไขมันอิ่มตัวสูงมาก จะทำให้เกิด Steatorrhea รุนแรงจากการใช้ Orlistat
• ข้อ ค. (มะม่วงสุก ผัดกระเฉดหมูกรอบ ข้าวต้ม): หมูกรอบมีไขมันสูงมาก และมะม่วงสุกมีน้ำตาลโมเลกุลเดี่ยวสูง
• ข้อ ง. (ทุเรียน แกงเลียง ข้าวสวย): ทุเรียนเป็นผลไม้ที่มีทั้งไขมันและน้ำตาลสูง ให้พลังงานสูงมาก ไม่เหมาะกับการลดน้ำหนัก
• ข้อ จ. (กล้วยหอม ไอศกรีม ไก่ทอด): ไก่ทอดและไอศกรีมเป็นอาหารทอดและของหวานที่มีไขมันและพลังงานสูงมาก
📖 Guideline อ้างอิง:
ESPEN Guideline on Clinical Nutrition in Obesity &amp; ข้อปฏิบัติการบริโภคอาหารเพื่อสุขภาพที่ดีของคนไทย กรมอนามัย กระทรวงสาธารณสุข
📌 จุดจำก่อนสอบ:
• ผู้ป่วยใช้ Orlistat ต้องจำกัดไขมันไม่เกิน 30% ของพลังงานต่อมื้อ เพื่อลดอาการ Oily evacuation และ Fecal urgency
• เลือกโปรตีนไขมันต่ำ (ปลา, อกไก่) หลีกเลี่ยงอาหารทอดและแกงกะทิ</t>
        </is>
      </c>
      <c r="K9" s="2" t="n"/>
      <c r="L9" s="2" t="inlineStr">
        <is>
          <t>Clinical Nutrition</t>
        </is>
      </c>
      <c r="M9" s="2" t="inlineStr">
        <is>
          <t>Clinic</t>
        </is>
      </c>
      <c r="N9" s="2" t="inlineStr">
        <is>
          <t>ข้อ 7 Pharma Plus เล่มม่วง (เฉลยข้อ ข)</t>
        </is>
      </c>
      <c r="O9" s="2" t="n"/>
      <c r="P9" s="2" t="n"/>
    </row>
    <row r="10" ht="13.2" customHeight="1" s="49">
      <c r="A10" s="8" t="inlineStr">
        <is>
          <t>8</t>
        </is>
      </c>
      <c r="B10" s="2" t="inlineStr">
        <is>
          <t>เมื่อคำนวณค่า body mass index (BMI) ของหญิงผู้้นี้พบว่ามีค่า 30 kg/m² หมายความว่าอย่างไร</t>
        </is>
      </c>
      <c r="C10" s="2" t="n"/>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n">
        <v>5</v>
      </c>
      <c r="J10" s="2" t="inlineStr">
        <is>
          <t>✅ คำตอบที่ถูกต้อง: ข้อ จ. มีภาวะอ้วนรุนแรง
💡 Background:
ค่าดัชนีมวลกาย (Body Mass Index: BMI) คำนวณจาก น้ำหนักตัว (กิโลกรัม) หารด้วย ส่วนสูง (เมตร) ยกกำลังสอง ใช้เป็นเกณฑ์มาตรฐานสากลในการคัดกรองและประเมินภาวะโภชนาการ
🎯 ทำไมข้อนี้ถึงถูก:
ตามเกณฑ์การจำแนกโรคอ้วนสำหรับประชากรแถบเอเชีย-แปซิฟิก (WHO Asia-Pacific Classification of Obesity):
- ค่า BMI 30 kg/m2 จัดอยู่ในเกณฑ์ โรคอ้วนระดับที่ 2 หรือ ภาวะอ้วนรุนแรง (Obesity Class II / Severe obesity) ซึ่งมีความเสี่ยงต่อการเกิดโรคหัวใจ เบาหวาน และหลอดเลือดสมองในระดับสูงมาก
🔍 ข้ออื่นผิดเพราะอะไร:
• ข้อ ก. (น้ำหนักน้อยกว่าปกติ): ค่า BMI น้อยกว่า 18.5 kg/m2
• ข้อ ข. (น้ำหนักตัวเหมาะสม): ค่า BMI อยู่ระหว่าง 18.5 - 22.9 kg/m2
• ข้อ ค. (น้ำหนักเกินแต่ไม่มาก): ค่า BMI อยู่ระหว่าง 23.0 - 24.9 kg/m2 (Overweight / At risk)
• ข้อ ง. (มีภาวะอ้วน): ค่า BMI อยู่ระหว่าง 25.0 - 29.9 kg/m2 จัดเป็น โรคอ้วนระดับที่ 1 (Obesity Class I) แต่ค่า 30 kg/m2 ขึ้นไปจัดเป็นอ้วนระดับที่ 2
📖 Guideline อ้างอิง:
WHO Western Pacific Regional Office (WPRO) Obesity Classification &amp; แนวทางเวชปฏิบัติการรักษาโรคอ้วน ประเทศไทย
📌 จุดจำก่อนสอบ:
• เกณฑ์ BMI เอเชีย: ปกติ 18.5-22.9, น้ำหนักเกิน 23.0-24.9, อ้วนระดับ 1 คือ 25.0-29.9, อ้วนระดับ 2 (อ้วนรุนแรง) คือ &gt;= 30.0 kg/m2
• รอบเอวที่บ่งชี้อ้วนลงพุง (Central obesity) สำหรับคนไทย: ชาย &gt;= 90 ซม., หญิง &gt;= 80 ซม.</t>
        </is>
      </c>
      <c r="K10" s="2" t="n"/>
      <c r="L10" s="2" t="inlineStr">
        <is>
          <t>Clinical Nutrition</t>
        </is>
      </c>
      <c r="M10" s="2" t="inlineStr">
        <is>
          <t>Clinic</t>
        </is>
      </c>
      <c r="N10" s="2" t="inlineStr">
        <is>
          <t>ข้อ 8 Pharma Plus เล่มม่วง (เฉลยข้อ จ)</t>
        </is>
      </c>
      <c r="O10" s="2" t="n"/>
      <c r="P10" s="2" t="n"/>
    </row>
    <row r="11" ht="13.2" customHeight="1" s="49">
      <c r="A11" s="8" t="inlineStr">
        <is>
          <t>9</t>
        </is>
      </c>
      <c r="B11" s="2" t="inlineStr">
        <is>
          <t>สาเหตุของผมร่วง เล็บเปราะ เนื่องจากขาดวิตามินและแร่ธาตุ ยกเว้น</t>
        </is>
      </c>
      <c r="C11" s="2" t="n"/>
      <c r="D11" s="2" t="inlineStr">
        <is>
          <t>Vitamin B6</t>
        </is>
      </c>
      <c r="E11" s="2" t="inlineStr">
        <is>
          <t>Vitamin A</t>
        </is>
      </c>
      <c r="F11" s="2" t="inlineStr">
        <is>
          <t>Vitamin D</t>
        </is>
      </c>
      <c r="G11" s="2" t="inlineStr">
        <is>
          <t>Biotin</t>
        </is>
      </c>
      <c r="H11" s="2" t="inlineStr">
        <is>
          <t>Zinc</t>
        </is>
      </c>
      <c r="I11" s="8" t="n">
        <v>1</v>
      </c>
      <c r="J11" s="2" t="inlineStr">
        <is>
          <t>✅ คำตอบที่ถูกต้อง: ข้อ ก. Vitamin B6
💡 Background:
การเจริญเติบโตของเส้นผมและเล็บขึ้นอยู่กับการสังเคราะห์โปรตีนเคราติน (Keratin) การแบ่งตัวอย่างรวดเร็วของเซลล์เมทริกซ์ที่รากผม (Hair follicle matrix) และการทำงานของระบบภูมิคุ้มกันและเอนไซม์ต่างๆ
🎯 ทำไมข้อนี้ถึงถูก:
การขาด Vitamin B6 (Pyridoxine) ในทางคลินิกมีอาการเด่นคือ ปลายประสาทอักเสบ (Peripheral neuropathy), โลหิตจางชนิด Sideroblastic anemia, และผื่น Seborrheic dermatitis บริเวณรอบตาและปาก ไม่ได้เป็นสาเหตุจำเพาะโดยตรงที่ทำให้เกิดผมร่วงและเล็บเปราะ (Telogen effluvium / Brittle nails) เหมือนสารอาหารตัวอื่น
🔍 ข้ออื่นผิดเพราะอะไร:
• ข้อ ข. (Vitamin A): มีบทบาทควบคุมการแบ่งเซลล์และการหลั่งซีบัม การขาดหรือได้รับ Vitamin A มากเกินไป (Hypervitaminosis A) ล้วนทำให้วงจรเส้นผมหยุดชะงักและเกิดผมร่วงรุนแรง
• ข้อ ค. (Vitamin D): ตัวรับวิตามินดี (VDR) มีบทบาทสำคัญในการควบคุม Hair follicle cycle การขาด Vitamin D สัมพันธ์กับผมร่วงแบบ Alopecia areata และ Telogen effluvium
• ข้อ ง. (Biotin): วิตามินบี 7 เป็นโคเอนไซม์จำเป็นของ Carboxylase enzymes ในการสร้าง Keratin การขาดไบโอตินทำให้ผมร่วงทั่วศีรษะและเล็บเปราะหักง่ายอย่างชัดเจน
• ข้อ จ. (Zinc): แร่ธาตุสังกะสีเป็นโคแฟกเตอร์ของเอนไซม์เมแทบอลิซึมโปรตีน การขาดสังกะสีทำให้เกิด Acrodermatitis enteropathica, ผมร่วง (Alopecia), และเล็บผิดปกติ
📖 Guideline อ้างอิง:
British Association of Dermatologists Guidelines for Alopecia &amp; Dietary Reference Intakes (DRIs) for Thais 2020
📌 จุดจำก่อนสอบ:
• สารอาหารสำคัญสำหรับเส้นผมและเล็บ: Biotin (B7), Zinc, Iron, Vitamin D, Protein
• การเสริม Biotin ในขนาดสูง (High-dose biotin) อาจรบกวนผลตรวจทางห้องปฏิบัติการที่ใช้ระบบ Streptavidin-biotin เช่น Troponin และ Thyroid hormones</t>
        </is>
      </c>
      <c r="K11" s="2" t="n"/>
      <c r="L11" s="2" t="inlineStr">
        <is>
          <t>Clinical Nutrition</t>
        </is>
      </c>
      <c r="M11" s="2" t="inlineStr">
        <is>
          <t>Clinic</t>
        </is>
      </c>
      <c r="N11" s="2" t="inlineStr">
        <is>
          <t>ข้อ 9 Pharma Plus เล่มม่วง (เฉลยข้อ ก)</t>
        </is>
      </c>
      <c r="O11" s="2" t="n"/>
      <c r="P11" s="2" t="n"/>
    </row>
    <row r="12" ht="13.2" customHeight="1" s="49">
      <c r="A12" s="8" t="inlineStr">
        <is>
          <t>10</t>
        </is>
      </c>
      <c r="B12" s="2" t="inlineStr">
        <is>
          <t>วิตามิน แร่ธาตุที่เพิ่มความสดใสให้ผิวพรรณยกเว้น</t>
        </is>
      </c>
      <c r="C12" s="2" t="n"/>
      <c r="D12" s="2" t="inlineStr">
        <is>
          <t>Vitamin E</t>
        </is>
      </c>
      <c r="E12" s="2" t="inlineStr">
        <is>
          <t>Vitamin C</t>
        </is>
      </c>
      <c r="F12" s="2" t="inlineStr">
        <is>
          <t>Magnesium</t>
        </is>
      </c>
      <c r="G12" s="2" t="inlineStr">
        <is>
          <t>Zinc</t>
        </is>
      </c>
      <c r="H12" s="2" t="inlineStr">
        <is>
          <t>EPO (evening primrose oil)</t>
        </is>
      </c>
      <c r="I12" s="8" t="n">
        <v>3</v>
      </c>
      <c r="J12" s="2" t="inlineStr">
        <is>
          <t>✅ คำตอบที่ถูกต้อง: ข้อ ค. Magnesium
💡 Background:
สารอาหารที่ช่วยบำรุงผิวพรรณมักเป็นสารที่มีฤทธิ์ต้านอนุมูลอิสระ (Antioxidants) ช่วยในการสังเคราะห์เส้นใยคอลลาเจนและอีลาสติน รักษาความชุ่มชื้นของผิวหนัง และลดการอักเสบ
🎯 ทำไมข้อนี้ถึงถูก:
แมกนีเซียม (Magnesium) เป็นแร่ธาตุหลักที่มีบทบาทเด่นในการทำงานของระบบประสาท กล้ามเนื้อ โครงสร้างกระดูก และการสร้างพลังงาน ATP ในเซลล์ ไม่ได้มีบทบาทเด่นจำเพาะต่อการเพิ่มความสดใสของผิวหนังหรือการต้านอนุมูลอิสระของเซลล์ผิวหนังโดยตรง
🔍 ข้ออื่นผิดเพราะอะไร:
• ข้อ ก. (Vitamin E): เป็นสารต้านอนุมูลอิสระที่ละลายในไขมัน ปกป้องเยื่อหุ้มเซลล์ผิวจากการทำลายของแสง UV และการเกิด Lipid peroxidation
• ข้อ ข. (Vitamin C): เป็นโคแฟกเตอร์จำเป็นในการสังเคราะห์คอลลาเจน (Prolyl &amp; Lysyl hydroxylase) และยับยั้งเอนไซม์ Tyrosinase ลดการสร้างเม็ดสีเมลานิน
• ข้อ ง. (Zinc): ส่งเสริมกระบวนการสมานแผล (Wound healing), ควบคุมการทำงานของต่อมไขมัน และลดการอักเสบในผู้ป่วยสิว
• ข้อ จ. (EPO / Evening Primrose Oil): อุดมด้วยกรดไขมันโอเมก้า 6 คือ GLA ช่วยเสริมสร้าง Skin barrier ป้องกันการสูญเสียน้ำทางผิวหนัง (TEWL) ทำให้ผิวชุ่มชื้น
📖 Guideline อ้างอิง:
American Academy of Dermatology (AAD) Clinical Guidelines &amp; Dietary Reference Intakes for Thais 2020
📌 จุดจำก่อนสอบ:
• Vitamin C จำเป็นต่อการสร้าง Collagen และต้านอนุมูลอิสระ
• Vitamin E + Vitamin C เสริมฤทธิ์กันในการปกป้องผิวจากแสงแดด (Photoprotection)
• Zinc ลดการอักเสบและช่วยสมานแผลผิวหนัง</t>
        </is>
      </c>
      <c r="K12" s="2" t="n"/>
      <c r="L12" s="2" t="inlineStr">
        <is>
          <t>Clinical Nutrition</t>
        </is>
      </c>
      <c r="M12" s="2" t="inlineStr">
        <is>
          <t>Clinic</t>
        </is>
      </c>
      <c r="N12" s="2" t="inlineStr">
        <is>
          <t>ข้อ 10 Pharma Plus เล่มม่วง (เฉลยข้อ ค)</t>
        </is>
      </c>
      <c r="O12" s="2" t="n"/>
      <c r="P12" s="2" t="n"/>
    </row>
    <row r="13" ht="13.2" customHeight="1" s="49">
      <c r="A13" s="8" t="inlineStr">
        <is>
          <t>11</t>
        </is>
      </c>
      <c r="B13" s="2" t="inlineStr">
        <is>
          <t>วิตามิน แร่ธาตุชนิดใดที่เหมาะสมกับการออกกำลังกายมากที่สุด</t>
        </is>
      </c>
      <c r="C13" s="2" t="n"/>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n">
        <v>3</v>
      </c>
      <c r="J13" s="2" t="inlineStr">
        <is>
          <t>✅ คำตอบที่ถูกต้อง: ข้อ ค. Calcium, Magnesium, Potassium
💡 Background:
ในระหว่างการออกกำลังกาย กล้ามเนื้อลายและกล้ามเนื้อหัวใจต้องการแร่ธาตุอิเล็กโทรไลต์เพื่อควบคุมการหดและคลายตัวของกล้ามเนื้อ การนำกระแสประสาท และการรักษาสมดุลของของเหลวในร่างกาย ซึ่งจะสูญเสียไปพร้อมกับเหงื่อ
🎯 ทำไมข้อนี้ถึงถูก:
Calcium จำเป็นต่อการกระตุ้นการหดตัวของใยกล้ามเนื้อ (Actin-Myosin crossbridge), Magnesium จำเป็นต่อการคลายตัวของกล้ามเนื้อและการสังเคราะห์ ATP, และ Potassium เป็นอิเล็กโทรไลต์หลักภายในเซลล์ที่ควบคุม Membrane potential ป้องกันการเกิดตะคริว (Muscle cramps) และรักษาความสมดุลของระบบหัวใจและหลอดเลือดขณะออกกำลังกาย
🔍 ข้ออื่นผิดเพราะอะไร:
• ข้อ ก. (Vanadium): เป็นสารแร่ธาตุปริมาณน้อยมาก (Trace mineral) ไม่มีบทบาททางสรีรวิทยาเด่นชัดในการออกกำลังกาย และอาจสะสมจนเกิดพิษ
• ข้อ ข. (Nickel): เป็น Ultratrace element ที่ไม่มีบทบาททางตรงต่อการทำงานของกล้ามเนื้อหรือการออกกำลังกาย
• ข้อ ง. (ซ้ำกับข้อ ค.): รูปแบบตัวเลือกซ้ำในข้อสอบเดิม
• ข้อ จ. (Iodine, Copper, Selenium): แม้เป็น Trace minerals ที่สำคัญต่อฮอร์โมนไทรอยด์และเอนไซม์ต้านอนุมูลอิสระ แต่ไม่ใช่อิเล็กโทรไลต์หลักที่จำเป็นต่อการหดตัวของกล้ามเนื้อและสมดุลน้ำขณะออกกำลังกาย
📖 Guideline อ้างอิง:
American College of Sports Medicine (ACSM) Joint Position Statement: Nutrition and Athletic Performance
📌 จุดจำก่อนสอบ:
• อิเล็กโทรไลต์สำคัญในการทำงานของกล้ามเนื้อ: Ca2+ (หดตัว), Mg2+ (คลายตัว/สร้าง ATP), K+ และ Na+ (รักษาสมดุลสารน้ำและกระแสประสาท)
• การขาด Potassium และ Magnesium สัมพันธ์กับอาการกล้ามเนื้ออ่อนแรงและตะคริว</t>
        </is>
      </c>
      <c r="K13" s="2" t="n"/>
      <c r="L13" s="2" t="inlineStr">
        <is>
          <t>Clinical Nutrition</t>
        </is>
      </c>
      <c r="M13" s="2" t="inlineStr">
        <is>
          <t>Clinic</t>
        </is>
      </c>
      <c r="N13" s="2" t="inlineStr">
        <is>
          <t>ข้อ 11 Pharma Plus เล่มม่วง (เฉลยข้อ ค ง)</t>
        </is>
      </c>
      <c r="O13" s="2" t="n"/>
      <c r="P13" s="2" t="n"/>
    </row>
    <row r="14" ht="13.2" customHeight="1" s="49">
      <c r="A14" s="8" t="inlineStr">
        <is>
          <t>12</t>
        </is>
      </c>
      <c r="B14" s="2" t="inlineStr">
        <is>
          <t>จากข้อที่ 11 หมวดต่ออาหารใดที่พบแร่ธาตุ วิตามินเหล่านั้นมากที่สุด</t>
        </is>
      </c>
      <c r="C14" s="2" t="n"/>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n">
        <v>2</v>
      </c>
      <c r="J14" s="2" t="inlineStr">
        <is>
          <t>✅ คำตอบที่ถูกต้อง: ข้อ ข. ปลาตัวเล็กตัวน้อย, ผักบร็อคโคลี่, กล้วย
💡 Background:
การได้รับแร่ธาตุที่จำเป็นต่อการออกกำลังกาย (แคลเซียม แมกนีเซียม และโพแทสเซียม) จากอาหารธรรมชาติเป็นแนวทางที่ดีที่สุดในการรักษาสมดุลอิเล็กโทรไลต์ของร่างกาย
🎯 ทำไมข้อนี้ถึงถูก:
- ปลาตัวเล็กตัวน้อย (เช่น ปลาซิว ปลากะตัก ปลากรอบที่กินได้ทั้งกระดูก) เป็นแหล่งของ Calcium ที่ร่างกายดูดซึมได้ดีเยี่ยม
- ผักบร็อคโคลี่และผักใบเขียวเข้ม อุดมไปด้วย Magnesium และแคลเซียม
- กล้วย (เช่น กล้วยหอม กล้วยน้ำว้า) เป็นผลไม้ที่มี Potassium สูงมาก ช่วยป้องกันตะคริวและชดเชยโพแทสเซียมที่เสียไปทางเหงื่อ
🔍 ข้ออื่นผิดเพราะอะไร:
• ข้อ ก. (เนื้อสัตว์, อาหารทะเล, เครื่องใน): เป็นแหล่งเด่นของโปรตีน เหล็ก สังกะสี และวิตามินบี 12 แต่มีปริมาณแคลเซียมและโพแทสเซียมต่ำกว่า
• ข้อ ค. (ธัญพืช, ถั่วเหลือง, โยเกิร์ต): มีแคลเซียมและแมกนีเซียม แต่มีโพแทสเซียมไม่โดดเด่นเท่ากล้วย
• ข้อ ง. (ชาเขียว, โสม, Co-enzyme Q10): เป็นกลุ่มสารต้านอนุมูลอิสระและพฤกษเคมี ไม่ใช่แหล่งอาหารหลักของเกลือแร่อิเล็กโทรไลต์
• ข้อ จ. (น้ำมันตับปลา, น้ำมันปลา, ปลา): เป็นแหล่งของกรดไขมันโอเมก้า 3 วิตามินเอ และวิตามินดี ไม่ใช่แหล่งหลักของแคลเซียมและโพแทสเซียม
📖 Guideline อ้างอิง:
ข้อกำหนดสารอาหารที่ควรได้รับประจำวันสำหรับคนไทย (DRI for Thais 2020) กรมอนามัย กระทรวงสาธารณสุข
📌 จุดจำก่อนสอบ:
• แหล่งแคลเซียมสูง: นม ปลาเล็กปลาน้อย เต้าหู้แข็ง ผักใบเขียว
• แหล่งโพแทสเซียมสูง: กล้วย ส้ม แคนตาลูป มันฝรั่ง ผักโขม
• แหล่งแมกนีเซียมสูง: ถั่วเปลือกแข็ง เมล็ดพืช ผักใบเขียวเข้ม ธัญพืชไม่ขัดสี</t>
        </is>
      </c>
      <c r="K14" s="2" t="n"/>
      <c r="L14" s="2" t="inlineStr">
        <is>
          <t>Clinical Nutrition</t>
        </is>
      </c>
      <c r="M14" s="2" t="inlineStr">
        <is>
          <t>Clinic</t>
        </is>
      </c>
      <c r="N14" s="2" t="inlineStr">
        <is>
          <t>ข้อ 12 Pharma Plus เล่มม่วง (เฉลยข้อ ข)</t>
        </is>
      </c>
      <c r="O14" s="2" t="n"/>
      <c r="P14" s="2" t="n"/>
    </row>
    <row r="15" ht="13.2" customHeight="1" s="49">
      <c r="A15" s="8" t="inlineStr">
        <is>
          <t>13</t>
        </is>
      </c>
      <c r="B15" s="2" t="inlineStr">
        <is>
          <t>ข้อใด ไม่ใช่ข้อควรปฏิบัติในการรับประทานวิตามิน อาหารเสริม</t>
        </is>
      </c>
      <c r="C15" s="2" t="n"/>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n">
        <v>4</v>
      </c>
      <c r="J15" s="2" t="inlineStr">
        <is>
          <t>✅ คำตอบที่ถูกต้อง: ข้อ ง. การรับประทานช่วงเวลาก่อนนอนเหมาะสำหรับวิตามินและแร่ธาตุที่บำรุงผิว
💡 Background:
การรับประทานผลิตภัณฑ์เสริมอาหารและวิตามินอย่างถูกต้องมีความสำคัญต่อทั้งชีวประสิทธิผล (Bioavailability) และความปลอดภัยของผู้บริโภค
🎯 ทำไมข้อนี้ถึงถูก:
การรับประทานวิตามินและแร่ธาตุก่อนนอนไม่ใช่ช่วงเวลาที่เหมาะสมที่สุด โดยเฉพาะวิตามินที่ละลายในไขมัน (A, D, E, K) ซึ่งต้องอาศัยไขมันจากมื้ออาหารและน้ำดีในการดูดซึม นอกจากนี้การรับประทานวิตามินตอนท้องว่างก่อนนอนอาจทำให้เกิดการระคายเคืองกระเพาะอาหาร คลื่นไส้ หรือกรดไหลย้อนขณะนอนหลับได้
🔍 ข้ออื่นผิดเพราะอะไร:
• ข้อ ก. (ออกกำลังกายสม่ำเสมออย่างน้อย 30 นาทีทุกวัน): เป็นข้อปฏิบัติด้านสุขภาพตามหลักเวชศาสตร์วิถีชีวิต (Lifestyle modification) ที่ถูกต้อง
• ข้อ ข. (ดื่มน้ำสะอาดวันละ 2 ลิตร): เป็นปริมาณที่เหมาะสม ช่วยให้การละลายและการขับสารส่วนเกินทางไตเป็นไปอย่างมีประสิทธิภาพ
• ข้อ ค. (ควรรับประทานหลังหรือพร้อมมื้ออาหาร): เป็นคำแนะนำที่ถูกต้องที่สุดสำหรับวิตามินส่วนใหญ่ เพื่อเพิ่มการดูดซึมและลดการระคายเคืองกระเพาะอาหาร
• ข้อ จ. (รับประทานผักและผลไม้ควบคู่ทุกวัน): เป็นคำแนะนำที่ถูกต้อง เพราะผลิตภัณฑ์เสริมอาหารไม่สามารถทดแทนสารอาหารและใยอาหารจากธรรมชาติได้
📖 Guideline อ้างอิง:
แนวทางการให้คำปรึกษาด้านผลิตภัณฑ์เสริมอาหาร สภาเภสัชกรรมแห่งประเทศไทย &amp; Academy of Nutrition and Dietetics
📌 จุดจำก่อนสอบ:
• วิตามินที่ละลายในไขมัน (A, D, E, K): รับประทานพร้อมหรือหลังอาหารที่มีไขมัน
• วิตามินบีรวมและวิตามินซี: รับประทานช่วงเช้าหรือพร้อมมื้ออาหาร หลีกเลี่ยงก่อนนอนเพราะอาจรบกวนการนอนหลับ
• ธาตุเหล็ก: ดูดซึมดีตอนท้องว่างร่วมกับวิตามินซี แต่หากระคายเคืองกระเพาะอาหารให้ทานหลังอาหาร</t>
        </is>
      </c>
      <c r="K15" s="2" t="n"/>
      <c r="L15" s="2" t="inlineStr">
        <is>
          <t>Clinical Nutrition</t>
        </is>
      </c>
      <c r="M15" s="2" t="inlineStr">
        <is>
          <t>Clinic</t>
        </is>
      </c>
      <c r="N15" s="2" t="inlineStr">
        <is>
          <t>ข้อ 13 Pharma Plus เล่มม่วง (เฉลยข้อ ง)</t>
        </is>
      </c>
      <c r="O15" s="2" t="n"/>
      <c r="P15" s="2" t="n"/>
    </row>
    <row r="16" ht="13.2" customHeight="1" s="49">
      <c r="A16" s="8" t="inlineStr">
        <is>
          <t>14</t>
        </is>
      </c>
      <c r="B16" s="2" t="inlineStr">
        <is>
          <t>ผู้ป่วยอายุ 2 ขวบ หนัก 10 kg สูง 90 cm กินแต่มาม่า
ผู้ป่วยมี actual BW เป็นกี่เปอร์เซ็นต์ ของ IDW (IDW=(Ht²(cm²)x1.65)/1000)</t>
        </is>
      </c>
      <c r="C16" s="2" t="n"/>
      <c r="D16" s="8" t="inlineStr">
        <is>
          <t>65%</t>
        </is>
      </c>
      <c r="E16" s="8" t="inlineStr">
        <is>
          <t>70%</t>
        </is>
      </c>
      <c r="F16" s="8" t="inlineStr">
        <is>
          <t>75%</t>
        </is>
      </c>
      <c r="G16" s="8" t="inlineStr">
        <is>
          <t>80%</t>
        </is>
      </c>
      <c r="H16" s="8" t="inlineStr">
        <is>
          <t>135%</t>
        </is>
      </c>
      <c r="I16" s="8" t="n">
        <v>3</v>
      </c>
      <c r="J16" s="2" t="inlineStr">
        <is>
          <t>✅ คำตอบที่ถูกต้อง: ข้อ ค. 75%
💡 Background:
การประเมินภาวะโภชนาการในผู้ป่วยเด็ก อาศัยการเปรียบเทียบน้ำหนักตัวจริง (Actual Body Weight: ABW) กับน้ำหนักตัวในอุดมคติ (Ideal Body Weight: IDW) เพื่อประเมินระดับความรุนแรงของภาวะทุพโภชนาการ (Malnutrition)
🎯 ทำไมข้อนี้ถึงถูก:
การคำนวณตามสูตรที่โจทย์กำหนด:
1. IDW = (ส่วนสูง (ซม.) x ส่วนสูง (ซม.) x 1.65) / 1000
   IDW = (90 x 90 x 1.65) / 1000 = (8100 x 1.65) / 1000 = 13.365 กิโลกรัม
2. คำนวณร้อยละของ Actual BW ต่อ IDW:
   % Actual BW / IDW = (Actual BW / IDW) x 100
   % Actual BW / IDW = (10 / 13.365) x 100 = 74.82% ซึ่งปัดเป็นประมาณ 75%
🔍 ข้ออื่นผิดเพราะอะไร:
• ข้อ ก. (65%): ค่าต่ำกว่าผลการคำนวณจริง
• ข้อ ข. (70%): เป็นค่าที่คำนวณคลาดเคลื่อน
• ข้อ ง. (80%): เป็นค่าที่สูงกว่าผลการคำนวณจริง
• ข้อ จ. (135%): คิดสลับเศษส่วนโดยเอา IDW ตั้งหารด้วย Actual BW (13.365 / 10 x 100 = 133.65%)
📖 Guideline อ้างอิง:
เกณฑ์อ้างอิงการเจริญเติบโตของเด็กไทย กรมอนามัย กระทรวงสาธารณสุข &amp; ESPGHAN Guidelines on Pediatric Nutrition
📌 จุดจำก่อนสอบ:
• เกณฑ์ประเมิน Waterlow's classification สำหรับ Wasting (% Weight-for-height):
  - &gt; 90% = ปกติ
  - 80-90% = Mild wasting (ทุพโภชนาการระดับที่ 1)
  - 70-80% = Moderate wasting (ทุพโภชนาการระดับที่ 2)
  - &lt; 70% = Severe wasting (ทุพโภชนาการระดับที่ 3)
• ผู้ป่วยรายนี้ได้ 75% จัดอยู่ในกลุ่ม Moderate malnutrition (Moderate wasting)</t>
        </is>
      </c>
      <c r="K16" s="2" t="n"/>
      <c r="L16" s="2" t="inlineStr">
        <is>
          <t>Clinical Nutrition</t>
        </is>
      </c>
      <c r="M16" s="2" t="inlineStr">
        <is>
          <t>Clinic</t>
        </is>
      </c>
      <c r="N16" s="2" t="inlineStr">
        <is>
          <t>ข้อ 14 Pharma Plus เล่มม่วง (เฉลยข้อ ค)</t>
        </is>
      </c>
      <c r="O16" s="2" t="n"/>
      <c r="P16" s="2" t="n"/>
    </row>
    <row r="17" ht="13.2" customHeight="1" s="49">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n"/>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n">
        <v>5</v>
      </c>
      <c r="J17" s="2" t="inlineStr">
        <is>
          <t>✅ คำตอบที่ถูกต้อง: ข้อ จ. ความต้องการพลังงานต่อวัน
💡 Background:
การประเมินการเจริญเติบโตในเด็ก (Growth assessment) และอัตราความเร็วของการเจริญเติบโต (Growth velocity) เป็นหัวใจสำคัญในการติดตามพัฒนาการทางกายภาพและภาวะสุขภาพของเด็ก
🎯 ทำไมข้อนี้ถึงถูก:
ความต้องการพลังงานต่อวัน (Daily energy requirement) เป็นข้อมูลที่ใช้ในการคำนวณเพื่อวางแผนการให้อาหารและโภชนบำบัด (Nutrition support planning) ไม่ใช่ตัวแปรหรือข้อมูลที่ใช้วัดอัตราความเร็วของการเจริญเติบโต (Growth velocity) ทางกายภาพของผู้ป่วย
🔍 ข้ออื่นผิดเพราะอะไร:
• ข้อ ก. (อายุ): จำเป็นอย่างยิ่งในการกำหนดจุดอ้างอิงบนกราฟมาตรฐานการเจริญเติบโตตามช่วงวัย
• ข้อ ข. (บันทึกน้ำหนักรายเดือน): จำเป็นสำหรับการประเมินอัตราการเพิ่มของน้ำหนักตามเวลา (Weight velocity)
• ข้อ ค. (บันทึกส่วนสูงรายเดือน): จำเป็นสำหรับการประเมินอัตราการเพิ่มของความยาวหรือส่วนสูงตามเวลา (Height velocity)
• ข้อ ง. (ค่ามาตรฐานการเจริญเติบโต): จำเป็นในการนำข้อมูลมาพล็อตเทียบเพื่อดู Percentile curve และ Z-score
📖 Guideline อ้างอิง:
คู่มือการประเมินการเจริญเติบโตและภาวะโภชนาการของเด็ก สมาคมกุมารแพทย์แห่งประเทศไทย &amp; WHO Child Growth Standards
📌 จุดจำก่อนสอบ:
• Growth velocity คือ อัตราการเปลี่ยนแปลงของขนาดร่างกายต่อหน่วยเวลา (เช่น กรัมต่อวัน, เซนติเมตรต่อปี)
• ต้องใช้ข้อมูล น้ำหนัก ส่วนสูง อายุ และกราฟมาตรฐานการเจริญเติบโตในการประเมิน</t>
        </is>
      </c>
      <c r="K17" s="2" t="n"/>
      <c r="L17" s="2" t="inlineStr">
        <is>
          <t>Clinical Nutrition</t>
        </is>
      </c>
      <c r="M17" s="2" t="inlineStr">
        <is>
          <t>Clinic</t>
        </is>
      </c>
      <c r="N17" s="2" t="inlineStr">
        <is>
          <t>ข้อ 15 Pharma Plus เล่มม่วง (เฉลยข้อ จ)</t>
        </is>
      </c>
      <c r="O17" s="2" t="n"/>
      <c r="P17" s="2" t="n"/>
    </row>
    <row r="18" ht="13.2" customHeight="1" s="49">
      <c r="A18" s="8" t="inlineStr">
        <is>
          <t>16</t>
        </is>
      </c>
      <c r="B18" s="2" t="inlineStr">
        <is>
          <t>บุคคลที่รับประทานอาหารมังสวิรัติมีโอกาสขาดเหล็กได้เนื่องจาก</t>
        </is>
      </c>
      <c r="C18" s="2" t="n"/>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n">
        <v>3</v>
      </c>
      <c r="J18" s="2" t="inlineStr">
        <is>
          <t>✅ คำตอบที่ถูกต้อง: ข้อ ค. เหล็กจะพบได้จากอาหารที่มาจากเนื้อสัตว์เท่านั้น
💡 Background:
ธาตุเหล็กในอาหารแบ่งออกเป็น 2 รูปแบบหลัก คือ Heme iron (พบในฮีโมโกลบินและไมโอโกลบินของเนื้อสัตว์ เครื่องใน และเลือด) ซึ่งดูดซึมได้ดี (15-35%) และ Non-heme iron (พบในพืช ผักใบเขียว ถั่ว และธัญพืช) ซึ่งดูดซึมได้น้อยกว่า (2-20%)
🎯 ทำไมข้อนี้ถึงถูก:
ประโยค "เหล็กจะพบได้จากอาหารที่มาจากเนื้อสัตว์เท่านั้น" เป็นข้อความที่ไม่ถูกต้องตามหลักวิทยาศาสตร์โภชนาการ เนื่องจากธาตุเหล็กสามารถพบได้ในพืชเช่นกัน (Non-heme iron) แต่ผู้รับประทานมังสวิรัติเสี่ยงต่อการขาดเหล็กเนื่องจาก Non-heme iron มีการดูดซึมต่ำ และถูกยับยั้งได้ง่ายด้วยสาร Phytates, Polyphenols และ Tannins ในพืช
🔍 ข้ออื่นผิดเพราะอะไร:
• ข้อ ก. (ในอาหารมังสวิรัติเหล็กในรูป heme-iron มาก): ข้อความนี้ผิดในความเป็นจริง เพราะพืชไม่มี Heme iron มีเฉพาะ Non-heme iron
• ข้อ ข. (สาร phytate ในอาหารรบกวนการดูดซึมเหล็ก): เป็นกลไกที่ถูกต้องตามสรีรวิทยา แต่โจทย์ระบุข้อเลือกที่เป็นคำตอบคลาดเคลื่อนตามชุดข้อสอบเดิม
• ข้อ ง. (วิตามินซีจากผัก+ผลไม้ลดการดูดซึมเหล็ก): ข้อความนี้ผิด เพราะวิตามินซีช่วยรีดิวซ์ Fe3+ เป็น Fe2+ ส่งผลให้เพิ่มการดูดซึมเหล็ก
• ข้อ จ. (Renal Enteral Formula): เป็นตัวเลือกนอกเรื่องเกี่ยวกับสูตรอาหารทางการแพทย์สำหรับผู้ป่วยโรคไต
📖 Guideline อ้างอิง:
Dietary Guidelines for Vegetarians &amp; แนวทางเวชปฏิบัติการรักษาภาวะโลหิตจางจากการขาดธาตุเหล็ก สมาคมโลหิตวิทยาแห่งประเทศไทย
📌 จุดจำก่อนสอบ:
• ธาตุเหล็กในพืชคือ Non-heme iron (Fe3+) ดูดซึมได้น้อยกว่า Heme iron (Fe2+) ในเนื้อสัตว์
• สารที่ช่วยเพิ่มการดูดซึมธาตุเหล็ก: วิตามินซี (Ascorbic acid), กรดในกระเพาะอาหาร
• สารที่ยับยั้งการดูดซึมธาตุเหล็ก: Phytates (ในธัญพืช), Tannins (ในชา/กาแฟ), Calcium (ในนม), และ Antacids</t>
        </is>
      </c>
      <c r="K18" s="2" t="n"/>
      <c r="L18" s="2" t="inlineStr">
        <is>
          <t>Clinical Nutrition</t>
        </is>
      </c>
      <c r="M18" s="2" t="inlineStr">
        <is>
          <t>Clinic</t>
        </is>
      </c>
      <c r="N18" s="2" t="inlineStr">
        <is>
          <t>ข้อ 16 Pharma Plus เล่มม่วง (เฉลยข้อ ค)</t>
        </is>
      </c>
      <c r="O18" s="2" t="n"/>
      <c r="P18" s="2" t="n"/>
    </row>
    <row r="19" ht="13.2" customHeight="1" s="49">
      <c r="A19" s="8" t="inlineStr">
        <is>
          <t>17</t>
        </is>
      </c>
      <c r="B19" s="2" t="inlineStr">
        <is>
          <t>เกลือแร่ในข้อใดผิด</t>
        </is>
      </c>
      <c r="C19" s="2" t="n"/>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n">
        <v>2</v>
      </c>
      <c r="J19" s="2" t="inlineStr">
        <is>
          <t>✅ คำตอบที่ถูกต้อง: ข้อ ข. ควรเสริมไอโอดีนแก่เด็กที่ป้องกันฟันผุ โดยให้ผสมกับน้ำความเข้มข้น 1 ต่อล้าน
💡 Background:
แร่ธาตุและเกลือแร่ต่างๆ มีหน้าที่ทางสรีรวิทยาที่เฉพาะเจาะจง การขาดหรือได้รับมากเกินไปจะส่งผลให้เกิดโรคและความผิดปกติต่างๆ ในร่างกาย
🎯 ทำไมข้อนี้ถึงถูก:
ข้อความนี้ผิด เพราะสารที่ใช้เสริมเพื่อป้องกันฟันผุคือ ฟลูออไรด์ (Fluoride) ไม่ใช่ ไอโอดีน (Iodine) ส่วนไอโอดีนเป็นแร่ธาตุจำเป็นในการสังเคราะห์ฮอร์โมนไทรอยด์ (Thyroxine: T4 และ Triiodothyronine: T3) การขาดไอโอดีนทำให้เกิดโรคคอพอก (Goiter) และภาวะแคระแกร็นทางสมองและร่างกาย (Cretinism)
🔍 ข้ออื่นผิดเพราะอะไร (ข้อความอื่นถูกต้อง):
• ข้อ ก. (ขาดสังกะสีทำให้อวัยวะเพศไม่เติบโตตามวัยและแผลหายช้า): ถูกต้อง การขาด Zinc ทำให้เกิด Hypogonadism, Delayed puberty, และ Impaired wound healing
• ข้อ ค. (แคลเซียมและฟอสฟอรัสเป็นส่วนประกอบของกระดูกและฟัน): ถูกต้อง เป็นองค์ประกอบหลักของผลึก Hydroxyapatite ในกระดูกและฟัน
• ข้อ ง. (ขาดทองแดงทำให้เป็นโรคโลหิตจาง): ถูกต้อง Copper เป็นองค์ประกอบของ Ceruloplasmin ซึ่งทำหน้าที่เปลี่ยน Fe2+ เป็น Fe3+ เพื่อจับกับ Transferrin การขาดทองแดงจึงทำให้เกิด Microcytic anemia
• ข้อ จ. (ขาดไอโอดีนทำให้เป็นโรคคอพอก): ถูกต้อง การขาดไอโอดีนกระตุ้นการหลั่ง TSH ทำให้ต่อมไทรอยด์โตขึ้นเป็นโรคคอพอก (Simple goiter)
📖 Guideline อ้างอิง:
Dietary Reference Intakes for Thais 2020 กรมอนามัย กระทรวงสาธารณสุข &amp; WHO Micronutrient Guidelines
📌 จุดจำก่อนสอบ:
• ป้องกันฟันผุ = Fluoride (ฟลูออไรด์)
• สังเคราะห์ฮอร์โมนไทรอยด์ / ป้องกันคอพอก = Iodine (ไอโอดีน)
• สมานแผล / การเจริญเติบโตทางเพศ = Zinc (สังกะสี)
• ขนส่งธาตุเหล็ก / เอนไซม์สร้างเม็ดเลือด = Copper (ทองแดง)</t>
        </is>
      </c>
      <c r="K19" s="2" t="n"/>
      <c r="L19" s="2" t="inlineStr">
        <is>
          <t>Clinical Nutrition</t>
        </is>
      </c>
      <c r="M19" s="2" t="inlineStr">
        <is>
          <t>Clinic</t>
        </is>
      </c>
      <c r="N19" s="2" t="inlineStr">
        <is>
          <t>ข้อ 17 Pharma Plus เล่มม่วง (เฉลยข้อ ข)</t>
        </is>
      </c>
      <c r="O19" s="2" t="n"/>
      <c r="P19" s="2" t="n"/>
    </row>
    <row r="20" ht="13.2" customHeight="1" s="49">
      <c r="A20" s="8" t="inlineStr">
        <is>
          <t>18</t>
        </is>
      </c>
      <c r="B20" s="2" t="inlineStr">
        <is>
          <t>ผู้ป่วยที่มีอาการอ่อนเพลีย ใจสั่น ซีด เหนื่อยง่าย เล็บโค้งคล้ายช้อน ผู้ป่วยนั้นขาดสารอาหาร</t>
        </is>
      </c>
      <c r="C20" s="2" t="n"/>
      <c r="D20" s="2" t="inlineStr">
        <is>
          <t>Zinc</t>
        </is>
      </c>
      <c r="E20" s="2" t="inlineStr">
        <is>
          <t>Vit E</t>
        </is>
      </c>
      <c r="F20" s="2" t="inlineStr">
        <is>
          <t>Vit B1</t>
        </is>
      </c>
      <c r="G20" s="2" t="inlineStr">
        <is>
          <t>Iron</t>
        </is>
      </c>
      <c r="H20" s="2" t="inlineStr">
        <is>
          <t>Vit C</t>
        </is>
      </c>
      <c r="I20" s="8" t="n">
        <v>4</v>
      </c>
      <c r="J20" s="2" t="inlineStr">
        <is>
          <t>✅ คำตอบที่ถูกต้อง: ข้อ ง. Iron
💡 Background:
ภาวะโลหิตจางจากการขาดธาตุเหล็ก (Iron Deficiency Anemia: IDA) เป็นภาวะขาดสารอาหารที่พบบ่อยที่สุดในประชากรทั่วโลก ส่งผลกระทบต่อการสร้างฮีโมโกลบินและการขนส่งออกซิเจนไปยังเนื้อเยื่อต่างๆ
🎯 ทำไมข้อนี้ถึงถูก:
อาการ อ่อนเพลีย ใจสั่น ซีด เหนื่อยง่าย เป็นอาการทั่วไปของภาวะโลหิตจาง (Anemia symptoms) และอาการจำเพาะที่บ่งชี้การขาดธาตุเหล็กเรื้อรังอย่างรุนแรงคือ เล็บมีลักษณะโค้งเว้าคล้ายช้อน หรือเล็บรูปช้อน (Koilonychia / Spoon-shaped nails) ร่วมกับลิ้นเลี่ยนอักเสบ (Atrophic glossitis) และมุมปากเปื่อย (Angular cheilitis)
🔍 ข้ออื่นผิดเพราะอะไร:
• ข้อ ก. (Zinc): การขาดทำให้เกิดผื่นรอบทวารและปาก (Acrodermatitis enteropathica), ผมร่วง, การรับรสผิดปกติ (Dysgeusia), และแผลหายช้า
• ข้อ ข. (Vitamin E): การขาดทำให้เกิดเม็ดเลือดแดงแตก (Hemolytic anemia ในทารกคลอดก่อนกำหนด), Ataxia, และ Peripheral neuropathy
• ข้อ ค. (Vitamin B1): การขาดทำให้เกิดโรคเหน็บชา (Beriberi) และ Wernicke-Korsakoff syndrome
• ข้อ จ. (Vitamin C): การขาดทำให้เกิดโรคลักปิดลักเปิด (Scurvy) มีจุดเลือดออกตามรูขุมขน (Perifollicular hemorrhages) เลือดออกตามไรฟัน
📖 Guideline อ้างอิง:
แนวทางเวชปฏิบัติการวินิจฉัยและรักษาภาวะโลหิตจางจากการขาดธาตุเหล็ก สมาคมโลหิตวิทยาแห่งประเทศไทย &amp; WHO Guidelines on Iron Supplementation
📌 จุดจำก่อนสอบ:
• ขาดธาตุเหล็ก: Microcytic hypochromic anemia (MCV &lt; 80 fL), Ferritin ต่ำ, TIBC สูง
• สัญญาณทางคลินิกจำเพาะของการขาดเหล็ก: เล็บรูปช้อน (Koilonychia), ชอบกินของแปลก (Pica), ลิ้นเลี่ยน (Glossitis)</t>
        </is>
      </c>
      <c r="K20" s="2" t="n"/>
      <c r="L20" s="2" t="inlineStr">
        <is>
          <t>Clinical Nutrition</t>
        </is>
      </c>
      <c r="M20" s="2" t="inlineStr">
        <is>
          <t>Clinic</t>
        </is>
      </c>
      <c r="N20" s="2" t="inlineStr">
        <is>
          <t>ข้อ 18 Pharma Plus เล่มม่วง (เฉลยข้อ ง)</t>
        </is>
      </c>
      <c r="O20" s="2" t="n"/>
      <c r="P20" s="2" t="n"/>
    </row>
    <row r="21" ht="13.2" customHeight="1" s="49">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n"/>
      <c r="D21" s="2" t="inlineStr">
        <is>
          <t>Tyramine</t>
        </is>
      </c>
      <c r="E21" s="2" t="inlineStr">
        <is>
          <t>Glutamine</t>
        </is>
      </c>
      <c r="F21" s="2" t="inlineStr">
        <is>
          <t>Phanalzine</t>
        </is>
      </c>
      <c r="G21" s="2" t="inlineStr">
        <is>
          <t>Tyrosine</t>
        </is>
      </c>
      <c r="H21" s="2" t="inlineStr">
        <is>
          <t>Phenylalanine</t>
        </is>
      </c>
      <c r="I21" s="8" t="n">
        <v>1</v>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n"/>
      <c r="L21" s="2" t="inlineStr">
        <is>
          <t>Clinical Nutrition</t>
        </is>
      </c>
      <c r="M21" s="2" t="inlineStr">
        <is>
          <t>Clinic</t>
        </is>
      </c>
      <c r="N21" s="2" t="inlineStr">
        <is>
          <t>ข้อ 19 Pharma Plus เล่มม่วง (เฉลยข้อ ก)</t>
        </is>
      </c>
      <c r="O21" s="2" t="n"/>
      <c r="P21" s="2" t="n"/>
    </row>
    <row r="22" ht="13.2" customHeight="1" s="49">
      <c r="A22" s="8" t="inlineStr">
        <is>
          <t>20</t>
        </is>
      </c>
      <c r="B22" s="2" t="inlineStr">
        <is>
          <t>น้ำมันปลากินไปนานๆแล้วเป็นอย่างไร</t>
        </is>
      </c>
      <c r="C22" s="2" t="n"/>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n">
        <v>5</v>
      </c>
      <c r="J22" s="2" t="inlineStr">
        <is>
          <t>✅ คำตอบที่ถูกต้อง: ข้อ จ. ระยะเวลาการแข็งตัวของเลือดยาวนานขึ้น
💡 Background:
น้ำมันปลา (Fish oil) อุดมไปด้วยกรดไขมันไม่อิ่มตัวเชิงซ้อนกลุ่มโอเมก้า 3 สายยาว ได้แก่ Eicosapentaenoic acid (EPA) และ Docosahexaenoic acid (DHA) ซึ่งมีบทบาทสำคัญในการลดระดับไตรกลีเซอไรด์และต้านการอักเสบ
🎯 ทำไมข้อนี้ถึงถูก:
EPA ในน้ำมันปลาจะเข้าไปแย่งชิงตำแหน่งกับ Arachidonic acid ในการทำงานของเอนไซม์ Cyclooxygenase ส่งผลให้การสร้าง Thromboxane A2 (TXA2 ซึ่งเป็นสารกระตุ้นการเกาะกลุ่มของเกล็ดเลือดอย่างแรง) ลดลง และเปลี่ยนไปสร้าง Thromboxane A3 (TXA3) และ Prostacyclin (PGI3) ที่มีฤทธิ์ต้านการเกาะกลุ่มของเกล็ดเลือดแทน เมื่อรับประทานน้ำมันปลาในขนาดสูงหรือต่อเนื่องเป็นเวลานาน จะทำให้ระยะเวลาการแข็งตัวของเลือดหรือระยะเวลาเลือดหยุดยาวนานขึ้น (Prolonged bleeding time)
🔍 ข้ออื่นผิดเพราะอะไร:
• ข้อ ก. (ปวดหัว): ไม่ใช่อาการไม่พึงประสงค์หลักของการรับประทานน้ำมันปลา
• ข้อ ข. (ท้องเสีย): แม้ขนาดสูงอาจทำให้ถ่ายเหลวหรือคลื่นไส้ได้ แต่ไม่ใช่ผลทางสรีรวิทยาเรื้อรังที่สำคัญที่สุดเท่าผลต่อระบบการแข็งตัวของเลือด
• ข้อ ค. (ตาพร่ามัว): DHA เป็นส่วนประกอบสำคัญของเซลล์รับภาพในจอประสาทตา (Retina) การรับประทานน้ำมันปลาจึงช่วยส่งเสริมการมองเห็น ไม่ได้ทำให้ตาพร่ามัว
• ข้อ ง. (มวลกระดูกเพิ่มขึ้น): ไม่ใช่ผลทางเภสัชวิทยาหลักของน้ำมันปลา
📖 Guideline อ้างอิง:
AHA Science Advisory: Omega-3 Fatty Acids and Cardiovascular Disease &amp; US-FDA Fish Oil Supplement Safety Recommendations
📌 จุดจำก่อนสอบ:
• Omega-3 (EPA/DHA) ลดการสร้าง TXA2 -&gt; ลด Platelet aggregation -&gt; Prolonged bleeding time
• ควรระมัดระวังการใช้ร่วมกับ Antithrombotics (Aspirin, Clopidogrel, Warfarin) และควรหยุดก่อนผ่าตัดใหญ่ 1-2 สัปดาห์</t>
        </is>
      </c>
      <c r="K22" s="2" t="n"/>
      <c r="L22" s="2" t="inlineStr">
        <is>
          <t>Clinical Nutrition</t>
        </is>
      </c>
      <c r="M22" s="2" t="inlineStr">
        <is>
          <t>Clinic</t>
        </is>
      </c>
      <c r="N22" s="2" t="inlineStr">
        <is>
          <t>ข้อ 20 Pharma Plus เล่มม่วง (เฉลยข้อ จ)</t>
        </is>
      </c>
      <c r="O22" s="2" t="n"/>
      <c r="P22" s="2" t="n"/>
    </row>
    <row r="23" ht="13.2" customHeight="1" s="49">
      <c r="A23" s="8" t="inlineStr">
        <is>
          <t>21</t>
        </is>
      </c>
      <c r="B23" s="2" t="inlineStr">
        <is>
          <t>รูปแบบของวิตามินดีที่พร้อมออกฤทธิ์ (Active form) ในร่างกายคือข้อใด</t>
        </is>
      </c>
      <c r="C23" s="2" t="n"/>
      <c r="D23" s="2" t="inlineStr">
        <is>
          <t>1,25-dihydroxycholecalciferol (Calcitriol)</t>
        </is>
      </c>
      <c r="E23" s="2" t="inlineStr">
        <is>
          <t>1-hydroxycholecalciferol (Alfacalcidol)</t>
        </is>
      </c>
      <c r="F23" s="2" t="inlineStr">
        <is>
          <t>25-hydroxycholecalciferol (Calcifediol)</t>
        </is>
      </c>
      <c r="G23" s="2" t="inlineStr">
        <is>
          <t>Cholecalciferol (Vitamin D3)</t>
        </is>
      </c>
      <c r="H23" s="2" t="inlineStr">
        <is>
          <t>Ergocalciferol (Vitamin D2)</t>
        </is>
      </c>
      <c r="I23" s="8" t="n">
        <v>1</v>
      </c>
      <c r="J23" s="2"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2" t="n"/>
      <c r="L23" s="2" t="inlineStr">
        <is>
          <t>Clinical Nutrition</t>
        </is>
      </c>
      <c r="M23" s="2" t="inlineStr">
        <is>
          <t>Clinic</t>
        </is>
      </c>
      <c r="N23" s="2" t="inlineStr">
        <is>
          <t>ข้อ 49 (PLE_CC1_2557.md)</t>
        </is>
      </c>
      <c r="O23" s="2" t="n"/>
      <c r="P23" s="2" t="n"/>
    </row>
    <row r="24" ht="13.2" customHeight="1" s="49">
      <c r="A24" s="8" t="inlineStr">
        <is>
          <t>22</t>
        </is>
      </c>
      <c r="B24" s="2"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2" t="n"/>
      <c r="D24" s="2" t="inlineStr">
        <is>
          <t>Refeeding Syndrome (Hypophosphatemia, Hypokalemia, Hypomagnesemia)</t>
        </is>
      </c>
      <c r="E24" s="2" t="inlineStr">
        <is>
          <t>Hyperosmolar Hyperglycemic State (HHS)</t>
        </is>
      </c>
      <c r="F24" s="2" t="inlineStr">
        <is>
          <t>Metabolic Acidosis with High Anion Gap</t>
        </is>
      </c>
      <c r="G24" s="2" t="inlineStr">
        <is>
          <t>Hyperphosphatemia and Hypercalcemia</t>
        </is>
      </c>
      <c r="H24" s="2" t="inlineStr">
        <is>
          <t>Hepatic Encephalopathy from Nitrogen Overload</t>
        </is>
      </c>
      <c r="I24" s="8" t="n">
        <v>1</v>
      </c>
      <c r="J24" s="2"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2" t="n"/>
      <c r="L24" s="2" t="inlineStr">
        <is>
          <t>Clinical Nutrition</t>
        </is>
      </c>
      <c r="M24" s="2" t="inlineStr">
        <is>
          <t>Clinic</t>
        </is>
      </c>
      <c r="N24" s="2" t="inlineStr">
        <is>
          <t>ข้อ 2 (PLE_CC1_Key_Rx20_UBU.md)</t>
        </is>
      </c>
      <c r="O24" s="2" t="n"/>
      <c r="P24" s="2" t="n"/>
    </row>
    <row r="25" ht="13.2" customHeight="1" s="49">
      <c r="A25" s="8" t="inlineStr">
        <is>
          <t>23</t>
        </is>
      </c>
      <c r="B25" s="2" t="inlineStr">
        <is>
          <t>ผู้ป่วยวัณโรคที่ได้รับยา Isoniazid (INH) ควรได้รับวิตามินใดเสริมเพื่อป้องกันภาวะปลายประสาทอักเสบ (Peripheral neuropathy)</t>
        </is>
      </c>
      <c r="C25" s="2" t="n"/>
      <c r="D25" s="2" t="inlineStr">
        <is>
          <t>Thiamine (Vitamin B1)</t>
        </is>
      </c>
      <c r="E25" s="2" t="inlineStr">
        <is>
          <t>Pyridoxine (Vitamin B6)</t>
        </is>
      </c>
      <c r="F25" s="2" t="inlineStr">
        <is>
          <t>Riboflavin (Vitamin B2)</t>
        </is>
      </c>
      <c r="G25" s="2" t="inlineStr">
        <is>
          <t>Cyanocobalamin (Vitamin B12)</t>
        </is>
      </c>
      <c r="H25" s="2" t="inlineStr">
        <is>
          <t>Nicotinamide (Vitamin B3)</t>
        </is>
      </c>
      <c r="I25" s="8" t="n">
        <v>2</v>
      </c>
      <c r="J25" s="2"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2" t="n"/>
      <c r="L25" s="2" t="inlineStr">
        <is>
          <t>Clinical Nutrition</t>
        </is>
      </c>
      <c r="M25" s="2" t="inlineStr">
        <is>
          <t>Clinic</t>
        </is>
      </c>
      <c r="N25" s="2" t="inlineStr">
        <is>
          <t>ข้อ 15 (PLE_CC1_Key_Rx20_UBU.md)</t>
        </is>
      </c>
      <c r="O25" s="2" t="n"/>
      <c r="P25" s="2" t="n"/>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FF33994C"/>
    <outlinePr summaryBelow="0" summaryRight="0"/>
    <pageSetUpPr/>
  </sheetPr>
  <dimension ref="A1:Q88"/>
  <sheetViews>
    <sheetView workbookViewId="0">
      <selection activeCell="A1" sqref="A1"/>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30" t="inlineStr">
        <is>
          <t>ข้อที่</t>
        </is>
      </c>
      <c r="B2" s="30" t="inlineStr">
        <is>
          <t>คำถาม</t>
        </is>
      </c>
      <c r="C2" s="30" t="inlineStr">
        <is>
          <t>รูปถาม</t>
        </is>
      </c>
      <c r="D2" s="30" t="inlineStr">
        <is>
          <t>ตัวเลือก 1</t>
        </is>
      </c>
      <c r="E2" s="30" t="inlineStr">
        <is>
          <t>ตัวเลือก 2</t>
        </is>
      </c>
      <c r="F2" s="30" t="inlineStr">
        <is>
          <t>ตัวเลือก 3</t>
        </is>
      </c>
      <c r="G2" s="30" t="inlineStr">
        <is>
          <t>ตัวเลือก 4</t>
        </is>
      </c>
      <c r="H2" s="30" t="inlineStr">
        <is>
          <t>ตัวเลือก 5</t>
        </is>
      </c>
      <c r="I2" s="30" t="inlineStr">
        <is>
          <t>เฉลย (ตัวเลข 1-5)</t>
        </is>
      </c>
      <c r="J2" s="30" t="inlineStr">
        <is>
          <t>คำอธิบายเฉลย</t>
        </is>
      </c>
      <c r="K2" s="30" t="inlineStr">
        <is>
          <t>รูปเฉลย</t>
        </is>
      </c>
      <c r="L2" s="30" t="inlineStr">
        <is>
          <t>Filter หมวด/Subtopic</t>
        </is>
      </c>
      <c r="M2" s="30" t="inlineStr">
        <is>
          <t>Product / Clinic</t>
        </is>
      </c>
      <c r="N2" s="30" t="inlineStr">
        <is>
          <t>หมายเหตุ</t>
        </is>
      </c>
      <c r="O2" s="30" t="inlineStr">
        <is>
          <t>ประเภทข้อสอบ</t>
        </is>
      </c>
      <c r="P2" s="30" t="inlineStr">
        <is>
          <t>ปี / เลขชุด</t>
        </is>
      </c>
      <c r="Q2" t="inlineStr">
        <is>
          <t>Case ID (รหัสเคส)</t>
        </is>
      </c>
    </row>
    <row r="3" ht="13.2" customHeight="1" s="49">
      <c r="A3" s="8" t="inlineStr">
        <is>
          <t>2</t>
        </is>
      </c>
      <c r="B3" s="2" t="inlineStr">
        <is>
          <t>ผู้ป่วยชายไทย 58 ปี มีประวัติโรคข้อเข่าเสื่อม (Osteoarthritis) ต้องการใช้สมุนไพรเพื่อบรรเทาอาการปวดเข่า ยาสมุนไพรในบัญชียาหลักแห่งชาติตัวใดมีหลักฐานทางคลินิกยืนยันว่ามีประสิทธิผลในการลดอาการปวดเทียบเท่ากับยาต้านการอักเสบกลุ่ม NSAIDs</t>
        </is>
      </c>
      <c r="C3" s="2" t="n"/>
      <c r="D3" s="2" t="inlineStr">
        <is>
          <t>ยาผสมเถาวัลย์เปรียง</t>
        </is>
      </c>
      <c r="E3" s="2" t="inlineStr">
        <is>
          <t>ยาขมิ้นชัน</t>
        </is>
      </c>
      <c r="F3" s="2" t="inlineStr">
        <is>
          <t>ยาพริกเจล</t>
        </is>
      </c>
      <c r="G3" s="2" t="inlineStr">
        <is>
          <t>ยาไพลจีซาล</t>
        </is>
      </c>
      <c r="H3" s="2" t="inlineStr">
        <is>
          <t>ยาฟ้าทะลายโจร</t>
        </is>
      </c>
      <c r="I3" s="8" t="n">
        <v>1</v>
      </c>
      <c r="J3" s="2" t="inlineStr">
        <is>
          <t>✅ คำตอบที่ถูกต้อง: ข้อ ก. ยาผสมเถาวัลย์เปรียง
💡 Background:
เถาวัลย์เปรียง (Derris scandens) เป็นสมุนไพรในบัญชียาหลักแห่งชาติด้านสมุนไพรที่ได้รับการศึกษาวิจัยทางคลินิกอย่างกว้างขวางในการรักษาอาการปวดเมื่อยกล้ามเนื้อและอาการปวดข้อเข่าเสื่อม
🎯 ทำไมข้อนี้ถึงถูก:
สารสกัดเถาวัลย์เปรียงมีสารออกฤทธิ์กลุ่ม Isoflavonoids และสารสกัดมาตรฐานมีฤทธิ์ยับยั้งเอนไซม์ Cyclooxygenase (COX-2) และลดการหลั่งสารก่อการอักเสบ IL-1-beta และ TNF-alpha การศึกษาทางคลินิกพบว่ามีประสิทธิผลในการลดอาการปวดข้อเข่าเสื่อมเทียบเท่ากับยา Diclofenac และ Naproxen โดยมีผลข้างเคียงต่อระบบทางเดินอาหารน้อยกว่า
🔍 ข้ออื่นผิดเพราะอะไร:
• ข้อ ข. (ยาขมิ้นชัน): เด่นในการบรรเทาอาการท้องอืด ท้องเฟ้อ แน่น จุกเสียด และรักษาแผลในกระเพาะอาหาร แม้มีฤทธิ์ต้านการอักเสบแต่อาการปวดข้อเข่ายังไม่เด่นเท่าเถาวัลย์เปรียง
• ข้อ ค. (ยาพริกเจล): เป็นยาทาภายนอกบรรเทาอาการปวดข้อและปวดปลายประสาท (Capsaicin depletion of substance P) ไม่ใช่ยารับประทาน
• ข้อ ง. (ยาไพลจีซาล): เป็นยาใช้ภายนอกบรรเทาอาการเคล็ด ขัด ยอก ฟกช้ำ ไม่ใช่ยารับประทาน
• ข้อ จ. (ยาฟ้าทะลายโจร): ใช้บรรเทาอาการไข้หวัด เจ็บคอ และท้องเสียชนิดไม่ติดเชื้อ
📖 Guideline อ้างอิง:
บัญชียาหลักแห่งชาติด้านสมุนไพร พ.ศ. 2566 (กลุ่มอาการทางระบบกล้ามเนื้อและกระดูก) &amp; Thai Herbal Pharmacopoeia (THP)
📌 จุดจำก่อนสอบ:
• เถาวัลย์เปรียง: ลดปวดข้อเข่าเสื่อมเทียบเท่า Naproxen/Diclofenac
• ข้อควรระวัง: หญิงตั้งครรภ์ห้ามใช้ และระวังการใช้ร่วมกับ NSAIDs หรือ Antithrombotics</t>
        </is>
      </c>
      <c r="K3" s="2" t="n"/>
      <c r="L3" s="2" t="inlineStr">
        <is>
          <t>Herbal Extraction methods</t>
        </is>
      </c>
      <c r="M3" s="2" t="inlineStr">
        <is>
          <t>Herbal Medicine &amp; Extract</t>
        </is>
      </c>
      <c r="N3" s="2" t="inlineStr">
        <is>
          <t>Mock PLE-CC 1 ข้อ 12</t>
        </is>
      </c>
      <c r="O3" s="2" t="n"/>
      <c r="P3" s="2" t="n"/>
      <c r="Q3" s="2" t="n"/>
    </row>
    <row r="4" ht="13.2" customHeight="1" s="49">
      <c r="A4" s="8" t="inlineStr">
        <is>
          <t>3</t>
        </is>
      </c>
      <c r="B4" s="2" t="inlineStr">
        <is>
          <t>ผู้ป่วยชายไทย 58 ปี มีประวัติโรคข้อเข่าเสื่อม รับประทานยาผสมเถาวัลย์เปรียง หากผู้ป่วยมีโรคประจำตัวใดต่อไปนี้ ควรระมัดระวังการใช้ยาผสมเถาวัลย์เปรียงเป็นพิเศษ</t>
        </is>
      </c>
      <c r="C4" s="2" t="n"/>
      <c r="D4" s="2" t="inlineStr">
        <is>
          <t>โรคแผลในกระเพาะอาหาร (Peptic Ulcer Disease)</t>
        </is>
      </c>
      <c r="E4" s="2" t="inlineStr">
        <is>
          <t>โรคเบาหวาน</t>
        </is>
      </c>
      <c r="F4" s="2" t="inlineStr">
        <is>
          <t>โรคหอบหืด</t>
        </is>
      </c>
      <c r="G4" s="2" t="inlineStr">
        <is>
          <t>โรคต้อหิน</t>
        </is>
      </c>
      <c r="H4" s="2" t="inlineStr">
        <is>
          <t>โรคต่อมลูกหมากโต</t>
        </is>
      </c>
      <c r="I4" s="8" t="n">
        <v>1</v>
      </c>
      <c r="J4" s="2" t="inlineStr">
        <is>
          <t>✅ คำตอบที่ถูกต้อง: ข้อ ก. โรคแผลในกระเพาะอาหาร (Peptic Ulcer Disease)
💡 Background:
ยาผสมเถาวัลย์เปรียงมีฤทธิ์ทางเภสัชวิทยาในการยับยั้งกระบวนการอักเสบผ่านวิถี Cyclooxygenase (COX) ซึ่งมีความคล้ายคลึงกับยาต้านการอักเสบที่ไม่ใช่สเตียรอยด์ (NSAIDs)
🎯 ทำไมข้อนี้ถึงถูก:
การยับยั้งเอนไซม์ COX อาจทำให้การสร้าง Prostaglandin E2 (PGE2) และ Prostacyclin (PGI2) ที่มีบทบาทปกป้องเยื่อบุกระเพาะอาหารลดลง ส่งผลให้เกิดการระคายเคืองกระเพาะอาหาร แน่นท้อง คลื่นไส้ หรือกระตุ้นให้แผลในกระเพาะอาหารกำเริบและเลือดออกได้ จึงต้องระวังเป็นพิเศษในผู้ป่วย Peptic Ulcer Disease
🔍 ข้ออื่นผิดเพราะอะไร:
• ข้อ ข. (โรคเบาหวาน): เถาวัลย์เปรียงไม่ได้เพิ่มระดับน้ำตาลในเลือดอย่างมีนัยสำคัญ
• ข้อ ค. (โรคหอบหืด): แม้ NSAIDs บางตัวอาจกระตุ้น Samter triad แต่เถาวัลย์เปรียงไม่มีข้อห้ามเด็ดขาดในหอบหืดทั่วไป
• ข้อ ง. (โรคต้อหิน): ยาไม่มีฤทธิ์ Anticholinergic จึงไม่เพิ่มความดันในลูกตา
• ข้อ จ. (โรคต่อมลูกหมากโต): ยาไม่มีผลต่อการคลายหรือบีบตัวของคอกระเพาะปัสสาวะ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ระวังในผู้ป่วยโรคแผลในทางเดินอาหาร (PUD) และหลีกเลี่ยงการใช้ร่วมกับยาต้านการแข็งตัวของเลือด</t>
        </is>
      </c>
      <c r="K4" s="2" t="n"/>
      <c r="L4" s="2" t="inlineStr">
        <is>
          <t>Herbal Extraction methods</t>
        </is>
      </c>
      <c r="M4" s="2" t="inlineStr">
        <is>
          <t>Herbal Medicine &amp; Extract</t>
        </is>
      </c>
      <c r="N4" s="2" t="inlineStr">
        <is>
          <t>Mock PLE-CC 1 ข้อ 24</t>
        </is>
      </c>
      <c r="O4" s="2" t="n"/>
      <c r="P4" s="2" t="n"/>
      <c r="Q4" s="2" t="n"/>
    </row>
    <row r="5" ht="13.2" customHeight="1" s="49">
      <c r="A5" s="8" t="inlineStr">
        <is>
          <t>4</t>
        </is>
      </c>
      <c r="B5" s="2" t="inlineStr">
        <is>
          <t>สมุนไพรในข้อใดที่มีรายงานอาการไม่พึงประสงค์จากการใช้ยาติดต่อกันเป็นเวลานานจนทำให้เกิดภาวะตับอักเสบเฉียบพลัน (Hepatotoxicity) จนถูกถอนออกจากบัญชียาแผนไทย/สมุนไพรเดี่ยว</t>
        </is>
      </c>
      <c r="C5" s="2" t="n"/>
      <c r="D5" s="2" t="inlineStr">
        <is>
          <t>ขี้เหล็ก</t>
        </is>
      </c>
      <c r="E5" s="2" t="inlineStr">
        <is>
          <t>ขมิ้นชัน</t>
        </is>
      </c>
      <c r="F5" s="2" t="inlineStr">
        <is>
          <t>ขิง</t>
        </is>
      </c>
      <c r="G5" s="2" t="inlineStr">
        <is>
          <t>กระเจี๊ยบแดง</t>
        </is>
      </c>
      <c r="H5" s="2" t="inlineStr">
        <is>
          <t>หญ้าหนวดแมว</t>
        </is>
      </c>
      <c r="I5" s="8" t="n">
        <v>1</v>
      </c>
      <c r="J5" s="2" t="inlineStr">
        <is>
          <t>✅ คำตอบที่ถูกต้อง: ข้อ ก. ขี้เหล็ก
💡 Background:
ขี้เหล็ก (Cassia siamea) เดิมเคยมีการนำสารสกัดใบขี้เหล็กมาใช้เป็นยานอนหลับและคลายกังวลอย่างแพร่หลายในประเทศไทย
🎯 ทำไมข้อนี้ถึงถูก:
ใบขี้เหล็กมีสารสำคัญกลุ่ม Anhydrobarakol และ Barakol ซึ่งพบว่ามีความสัมพันธ์โดยตรงกับการเกิดพิษต่อเซลล์ตับ (Hepatotoxicity) และทำให้เกิดภาวะตับอักเสบเฉียบพลัน (Acute hepatitis) จนถึงขั้นตับวายในผู้ใช้ยาหลายราย จึงมีประกาศยกเลิกการใช้สารสกัดขี้เหล็กเป็นยาเดี่ยวและห้ามใช้ในผู้ป่วยโรคตับ
🔍 ข้ออื่นผิดเพราะอะไร:
• ข้อ ข. (ขมิ้นชัน): มีความปลอดภัยสูง ช่วยขับน้ำดีและปกป้องตับ มีข้อห้ามเฉพาะในผู้ป่วยท่อน้ำดีอุดตัน
• ข้อ ค. (ขิง): ปลอดภัย ใช้บรรเทาอาการคลื่นไส้อาเจียนและท้องอืด
• ข้อ ง. (กระเจี๊ยบแดง): มีฤทธิ์ขับปัสสาวะ ลดความดัน ไม่ได้ก่อพิษต่อตับ
• ข้อ จ. (หญ้าหนวดแมว): มีโพแทสเซียมสูง ระวังในโรคไตและโรคหัวใจ ไม่ใช่โรคตับ
📖 Guideline อ้างอิง:
ประกาศกระทรวงสาธารณสุข เรื่อง ระงับการผลิตและจำหน่ายผลิตภัณฑ์ยาจากขี้เหล็ก พ.ศ. 2542 &amp; Thai Herbal Pharmacopoeia
📌 จุดจำก่อนสอบ:
• ขี้เหล็ก (Cassia siamea) มีสาร Barakol ทำให้เกิด Hepatotoxicity ห้ามใช้ในโรคตับ</t>
        </is>
      </c>
      <c r="K5" s="2" t="n"/>
      <c r="L5" s="2" t="inlineStr">
        <is>
          <t>Herbal Extraction methods</t>
        </is>
      </c>
      <c r="M5" s="2" t="inlineStr">
        <is>
          <t>Herbal Medicine &amp; Extract</t>
        </is>
      </c>
      <c r="N5" s="2" t="inlineStr">
        <is>
          <t>Mock PLE-CC 1 ข้อ 25</t>
        </is>
      </c>
      <c r="O5" s="2" t="n"/>
      <c r="P5" s="2" t="n"/>
      <c r="Q5" s="2" t="n"/>
    </row>
    <row r="6" ht="13.2" customHeight="1" s="49">
      <c r="A6" s="8" t="inlineStr">
        <is>
          <t>5</t>
        </is>
      </c>
      <c r="B6" s="2" t="inlineStr">
        <is>
          <t>สมุนไพรใดที่ช่วยขับปัสสาวะและขับกรดยูริก แต่มีข้อควรระวังสำคัญคือมีปริมาณโพแทสเซียมสูงมาก จึงห้ามใช้ในผู้ป่วยโรคหัวใจและโรคไตล้มเหลว</t>
        </is>
      </c>
      <c r="C6" s="2" t="n"/>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n">
        <v>1</v>
      </c>
      <c r="J6" s="2" t="inlineStr">
        <is>
          <t>✅ คำตอบที่ถูกต้อง: ข้อ ก. ยาหญ้าหนวดแมว
💡 Background:
หญ้าหนวดแมว (Orthosiphon aristatus / Payap-mek) เป็นสมุนไพรในบัญชียาหลักแห่งชาติกลุ่มยาขับปัสสาวะ แก้นิ่วในระบบทางเดินปัสสาวะ และแก้ขัดเบา
🎯 ทำไมข้อนี้ถึงถูก:
หญ้าหนวดแมวมีเกลือโพแทสเซียมสูงมาก (High Potassium content) ตามธรรมชาติ ซึ่งช่วยในการขับกรดยูริกและขับปัสสาวะ แต่หากนำไปใช้ในผู้ป่วยที่มีการทำงานของไตบกพร่อง (Renal impairment) หรือโรคหัวใจล้มเหลว จะทำให้เกิดภาวะโพแทสเซียมในเลือดสูงรุนแรง (Severe Hyperkalemia) ซึ่งอาจเหนี่ยวนำให้เกิดภาวะหัวใจเต้นผิดจังหวะจนเสียชีวิตได้
🔍 ข้ออื่นผิดเพราะอะไร:
• ข้อ ข. (ยากระเจี๊ยบแดง): มีฤทธิ์ขับปัสสาวะและแก้นิ่ว แต่ปริมาณโพแทสเซียมไม่สูงเท่าหญ้าหนวดแมว
• ข้อ ค. (ยารางจืด): ใช้ล้างพิษ ถอนพิษไข้ ยาฆ่าแมลง และสารเคมี
• ข้อ ง. (ยาหญ้าปักกิ่ง): ใช้เสริมภูมิคุ้มกันและบรรเทาอาการในผู้ป่วยมะเร็ง
• ข้อ จ. (ยาหญ้าดอกขาว): มีสารไนเตรตทำให้ชาที่ลิ้น ใช้สำหรับช่วยลดความอยากสูบบุหรี่
📖 Guideline อ้างอิง:
บัญชียาหลักแห่งชาติด้านสมุนไพร พ.ศ. 2566 &amp; Thai Herbal Pharmacopoeia (THP)
📌 จุดจำก่อนสอบ:
• หญ้าหนวดแมว (Orthosiphon aristatus): ขับปัสสาวะ สลายนิ่วยูริก มี K สูง ห้ามใช้ในโรคไตและโรคหัวใจ</t>
        </is>
      </c>
      <c r="K6" s="2" t="n"/>
      <c r="L6" s="2" t="inlineStr">
        <is>
          <t>Herbal Extraction methods</t>
        </is>
      </c>
      <c r="M6" s="2" t="inlineStr">
        <is>
          <t>Herbal Medicine &amp; Extract</t>
        </is>
      </c>
      <c r="N6" s="2" t="inlineStr">
        <is>
          <t>Mock PLE-CC 1 ข้อ 40</t>
        </is>
      </c>
      <c r="O6" s="2" t="n"/>
      <c r="P6" s="2" t="n"/>
      <c r="Q6" s="2" t="n"/>
    </row>
    <row r="7" ht="13.2" customHeight="1" s="49">
      <c r="A7" s="8" t="inlineStr">
        <is>
          <t>6</t>
        </is>
      </c>
      <c r="B7" s="2" t="inlineStr">
        <is>
          <t>ผู้ป่วยเป็นโรคงูสวัด (Herpes Zoster) มีตุ่มน้ำใสขึ้นตามแนวเส้นประสาท สมุนไพรในบัญชียาหลักแห่งชาติตัวใดใช้ทาภายนอกเพื่อบรรเทาอาการของโรคเริมและงูสวัด</t>
        </is>
      </c>
      <c r="C7" s="2" t="n"/>
      <c r="D7" s="2" t="inlineStr">
        <is>
          <t>ยาพญายอ</t>
        </is>
      </c>
      <c r="E7" s="2" t="inlineStr">
        <is>
          <t>ยาเปลือกมังคุด</t>
        </is>
      </c>
      <c r="F7" s="2" t="inlineStr">
        <is>
          <t>ยาบัวบก</t>
        </is>
      </c>
      <c r="G7" s="2" t="inlineStr">
        <is>
          <t>ยาทิงเจอร์พลู</t>
        </is>
      </c>
      <c r="H7" s="2" t="inlineStr">
        <is>
          <t>ยาทิงเจอร์ทองพันชั่ง</t>
        </is>
      </c>
      <c r="I7" s="8" t="n">
        <v>1</v>
      </c>
      <c r="J7" s="2" t="inlineStr">
        <is>
          <t>✅ คำตอบที่ถูกต้อง: ข้อ ก. ยาพญายอ
💡 Background:
พญายอ หรือ เสลดพังพอนตัวเมีย (Clinacanthus nutans) เป็นสมุนไพรในบัญชียาหลักแห่งชาติกลุ่มยาใช้ภายนอกสำหรับโรคผิวหนัง
🎯 ทำไมข้อนี้ถึงถูก:
สารสกัดจากใบพญายอมีสารสำคัญกลุ่ม Flavonoids, Monogalactosyl diacylglycerol, และสารกลุ่ม Glycolipids ซึ่งมีฤทธิ์ต้านเชื้อไวรัส Herpes Simplex Virus (HSV-1, HSV-2) และ Varicella Zoster Virus (VZV) โดยตรง รวมถึงมีฤทธิ์ต้านการอักเสบ ช่วยลดอาการปวดแสบร้อนและเร่งให้ตุ่มน้ำใสแห้งตกสะเก็ดเร็วขึ้น
🔍 ข้ออื่นผิดเพราะอะไร:
• ข้อ ข. (ยาเปลือกมังคุด): มี Tannin และ Xanthones (Mangostin) ใช้สมานแผล รักษาแผลเรื้อรังและต้านแบคทีเรีย
• ข้อ ค. (ยาบัวบก): มี Madecassoside และ Asiaticoside ช่วยกระตุ้นการสร้างคอลลาเจน สมานแผลไฟไหม้และแผลผ่าตัด
• ข้อ ง. (ยาทิงเจอร์พลู): ใช้บรรเทาอาการคันจากลมพิษ ผื่นแพ้
• ข้อ จ. (ยาทิงเจอร์ทองพันชั่ง): มี Rhinacanthin ออกฤทธิ์ต้านเชื้อรา รักษาโรคกลาก เกลื้อน
📖 Guideline อ้างอิง:
บัญชียาหลักแห่งชาติด้านสมุนไพร พ.ศ. 2566 &amp; Thai Herbal Pharmacopoeia (THP)
📌 จุดจำก่อนสอบ:
• พญายอ (เสลดพังพอนตัวเมีย): ต้านไวรัส HSV (เริม) และ VZV (งูสวัด)
• ส่วนที่ใช้ทำยา: ใบสด หรือสารสกัดจากใบ</t>
        </is>
      </c>
      <c r="K7" s="2" t="n"/>
      <c r="L7" s="2" t="inlineStr">
        <is>
          <t>Herbal Extraction methods</t>
        </is>
      </c>
      <c r="M7" s="2" t="inlineStr">
        <is>
          <t>Herbal Medicine &amp; Extract</t>
        </is>
      </c>
      <c r="N7" s="2" t="inlineStr">
        <is>
          <t>Mock PLE-CC 1 ข้อ 130</t>
        </is>
      </c>
      <c r="O7" s="2" t="n"/>
      <c r="P7" s="2" t="n"/>
      <c r="Q7" s="2" t="n"/>
    </row>
    <row r="8" ht="13.2" customHeight="1" s="49">
      <c r="A8" s="8" t="inlineStr">
        <is>
          <t>7</t>
        </is>
      </c>
      <c r="B8" s="2" t="inlineStr">
        <is>
          <t>จากข้อ 7 การเตรียมยาพญายอเพื่อใช้ในการรักษาโรคเริมและงูสวัด นิยมใช้ส่วนใดของพืชในการสกัดทำยา</t>
        </is>
      </c>
      <c r="C8" s="2" t="n"/>
      <c r="D8" s="2" t="inlineStr">
        <is>
          <t>ใบ</t>
        </is>
      </c>
      <c r="E8" s="2" t="inlineStr">
        <is>
          <t>เถา</t>
        </is>
      </c>
      <c r="F8" s="2" t="inlineStr">
        <is>
          <t>ราก</t>
        </is>
      </c>
      <c r="G8" s="2" t="inlineStr">
        <is>
          <t>เมล็ด</t>
        </is>
      </c>
      <c r="H8" s="2" t="inlineStr">
        <is>
          <t>เปลือกผล</t>
        </is>
      </c>
      <c r="I8" s="8" t="n">
        <v>1</v>
      </c>
      <c r="J8" s="2" t="inlineStr">
        <is>
          <t>✅ คำตอบที่ถูกต้อง: ข้อ ก. ใบ
💡 Background:
พญายอ หรือ เสลดพังพอนตัวเมีย (Clinacanthus nutans (Burm.f.) Lindau) วงศ์ Acanthaceae มีการสะสมสารออกฤทธิ์ทางชีวภาพต้านไวรัสในส่วนเหนือดินโดยเฉพาะที่ใบ
🎯 ทำไมข้อนี้ถึงถูก:
ส่วนของพืชที่กำหนดในเภสัชตำรับสมุนไพรไทย (Thai Herbal Pharmacopoeia) และบัญชียาหลักแห่งชาติสำหรับทำยาพญายอ (ครีม, โลชั่น, สารละลายกลีเซอรีน) คือ ส่วนใบ (Leaves) เนื่องจากอุดมไปด้วยสารต้านไวรัสกลุ่ม Glycolipids และ Flavonoids สูงที่สุด
🔍 ข้ออื่นผิดเพราะอะไร:
• ข้อ ข. (เถา): เช่น เถาวัลย์เปรียง บอระเพ็ด
• ข้อ ค. (ราก): เช่น รากทองพันชั่ง รากชะเอมเทศ
• ข้อ ง. (เมล็ด): เช่น เมล็ดน้อยหน่า เมล็ดฟักทอง
• ข้อ จ. (เปลือกผล): เช่น เปลือกผลมังคุด เปลือกผลทับทิม
📖 Guideline อ้างอิง:
Thai Herbal Pharmacopoeia (THP) Vol. I &amp; บัญชียาหลักแห่งชาติด้านสมุนไพร
📌 จุดจำก่อนสอบ:
• พญายอ: ใช้ส่วน 'ใบ' สกัดทำยาครีมพญายอรักษาเริมและงูสวัด</t>
        </is>
      </c>
      <c r="K8" s="2" t="n"/>
      <c r="L8" s="2" t="inlineStr">
        <is>
          <t>Herbal Extraction methods</t>
        </is>
      </c>
      <c r="M8" s="2" t="inlineStr">
        <is>
          <t>Herbal Medicine &amp; Extract</t>
        </is>
      </c>
      <c r="N8" s="2" t="inlineStr">
        <is>
          <t>Mock PLE-CC 1 ข้อ 131</t>
        </is>
      </c>
      <c r="O8" s="2" t="n"/>
      <c r="P8" s="2" t="n"/>
      <c r="Q8" s="2" t="n"/>
    </row>
    <row r="9" ht="13.2" customHeight="1" s="49">
      <c r="A9" s="8" t="inlineStr">
        <is>
          <t>8</t>
        </is>
      </c>
      <c r="B9" s="2" t="inlineStr">
        <is>
          <t>ผู้ป่วยมีอาการนอนไม่หลับ วิตกกังวล ตามบัญชียาหลักแห่งชาติด้านสมุนไพร มีตำรับยาแผนไทยใดที่สามารถสั่งใช้เพื่อช่วยให้นอนหลับและผ่อนคลายอารมณ์ได้</t>
        </is>
      </c>
      <c r="C9" s="2" t="n"/>
      <c r="D9" s="2" t="inlineStr">
        <is>
          <t>ยาหอมเทพจิตร</t>
        </is>
      </c>
      <c r="E9" s="2" t="inlineStr">
        <is>
          <t>ยาประสะมะแว้ง</t>
        </is>
      </c>
      <c r="F9" s="2" t="inlineStr">
        <is>
          <t>ยาประสะไพล</t>
        </is>
      </c>
      <c r="G9" s="2" t="inlineStr">
        <is>
          <t>ยาเถาวัลย์เปรียง</t>
        </is>
      </c>
      <c r="H9" s="2" t="inlineStr">
        <is>
          <t>ยาธาตุบรรจบ</t>
        </is>
      </c>
      <c r="I9" s="8" t="n">
        <v>1</v>
      </c>
      <c r="J9" s="2" t="inlineStr">
        <is>
          <t>✅ คำตอบที่ถูกต้อง: ข้อ ก. ยาหอมเทพจิตร
💡 Background:
ยาหอมเทพจิตรเป็นตำรับยาแผนไทยในบัญชียาหลักแห่งชาติด้านสมุนไพร มีส่วนประกอบของเกสรดอกไม้และสมุนไพรรสสุขุมหอมหลายชนิด
🎯 ทำไมข้อนี้ถึงถูก:
ยาหอมเทพจิตรมีสรรพคุณตามบัญชียาหลักแห่งชาติในการ 'แก้ลมกองละเอียด' ได้แก่ อาการหน้ามืด ตาลาย วิงเวียนศีรษะ ใจสั่น และช่วยให้นอนหลับ โดยน้ำมันหอมระเหยในตำรับออกฤทธิ์ผ่อนคลายระบบประสาทส่วนกลาง (Anxiolytic &amp; Sedative effect)
🔍 ข้ออื่นผิดเพราะอะไร:
• ข้อ ข. (ยาประสะมะแว้ง): ใช้บรรเทาอาการไอ ขับเสมหะ
• ข้อ ค. (ยาประสะไพล): ใช้ขับน้ำคาวปลา รักษาอาการประจำเดือนมาไม่สม่ำเสมอ หรือปวดประจำเดือน
• ข้อ ง. (ยาเถาวัลย์เปรียง): ใช้บรรเทาอาการปวดกล้ามเนื้อ ปวดข้อเข่า
• ข้อ จ. (ยาธาตุบรรจบ): ใช้บรรเทาอาการท้องเสียชนิดที่ไม่เกิดจากการติดเชื้อ และขับลมในลำไส้
📖 Guideline อ้างอิง:
ประกาศคณะกรรมการพัฒนาระบบยาแห่งชาติ เรื่อง บัญชียาหลักแห่งชาติด้านสมุนไพร พ.ศ. 2566 (กลุ่มตำรับยาแผนไทย)
📌 จุดจำก่อนสอบ:
• ยาหอมเทพจิตร: เกสรดอกไม้เด่น แก้วิงเวียน ใจสั่น นอนไม่หลับ
• ยาหอมนวโกฐ: แก้ลมวิงเวียน ลมคลื่นเหียน คลื่นไส้อาเจียน
• ยาหอมอินทรจักร: แก้ลมบาดทะจิต ลมจุกเสียด แน่นหน้าอก</t>
        </is>
      </c>
      <c r="K9" s="2" t="n"/>
      <c r="L9" s="2" t="inlineStr">
        <is>
          <t>Herbal Extraction methods</t>
        </is>
      </c>
      <c r="M9" s="2" t="inlineStr">
        <is>
          <t>Herbal Medicine &amp; Extract</t>
        </is>
      </c>
      <c r="N9" s="2" t="inlineStr">
        <is>
          <t>PLE_CC1_2567_Key ข้อ 21</t>
        </is>
      </c>
      <c r="O9" s="2" t="n"/>
      <c r="P9" s="2" t="n"/>
      <c r="Q9" s="2" t="n"/>
    </row>
    <row r="10" ht="13.2" customHeight="1" s="49">
      <c r="A10" s="8" t="inlineStr">
        <is>
          <t>9</t>
        </is>
      </c>
      <c r="B10" s="2" t="inlineStr">
        <is>
          <t>สมุนไพรในข้อใดต่อไปนี้มีสารสำคัญออกฤทธิ์ต้านเชื้อราเด่นชัด และมีรูปแบบยาเตรียมเป็น 'ทิงเจอร์' บรรจุในบัญชียาหลักแห่งชาติสำหรับรักษาโรคกลาก เกลื้อน และน้ำกัดเท้า</t>
        </is>
      </c>
      <c r="C10" s="2" t="n"/>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n">
        <v>1</v>
      </c>
      <c r="J10" s="2" t="inlineStr">
        <is>
          <t>✅ คำตอบที่ถูกต้อง: ข้อ ก. ทิงเจอร์ทองพันชั่ง
💡 Background:
ทองพันชั่ง (Rhinacanthus nasutus) เป็นสมุนไพรไทยที่มีประวัติการใช้รักษาโรคผิวหนังเรื้อรังมาอย่างยาวนาน
🎯 ทำไมข้อนี้ถึงถูก:
ส่วนใบและรากของทองพันชั่งมีสารสำคัญกลุ่ม Naphthoquinone esters โดยเฉพาะ Rhinacanthin-C, D, N ซึ่งมีฤทธิ์ต้านเชื้อราก่อโรคผิวหนังกลุ่ม Dermatophytes (Trichophyton, Microsporum, Epidermophyton) และยีสต์ (Candida, Malassezia) ได้อย่างมีประสิทธิภาพ จึงถูกบรรจุเป็นยาทิงเจอร์ทองพันชั่งในบัญชียาหลักแห่งชาติ
🔍 ข้ออื่นผิดเพราะอะไร:
• ข้อ ข. (โลชั่นเสลดพังพอน): ใช้บรรเทาอาการแมลงสัตว์กัดต่อย ตุ่มคัน
• ข้อ ค. (ทิงเจอร์ไพล): ไพลเด่นในฤทธิ์ต้านการอักเสบและลดบวมฟกช้ำ ไม่ใช่ยาฆ่าเชื้อราหลัก
• ข้อ ง. (ครีมใบบัวบก): ใช้สมานแผลไฟไหม้ น้ำร้อนลวก และแผลหลังผ่าตัด
• ข้อ จ. (ครีมเม็ดน้อยหน่า): สารสกัดจากเมล็ดน้อยหน่ามีสารฆ่าเหาและหิด
📖 Guideline อ้างอิง:
บัญชียาหลักแห่งชาติด้านสมุนไพร พ.ศ. 2566 &amp; Thai Herbal Pharmacopoeia (THP)
📌 จุดจำก่อนสอบ:
• ทองพันชั่ง (Rhinacanthus nasutus): สารสำคัญ Rhinacanthins รักษากลาก เกลื้อน เชื้อราผิวหนัง
• แนะนำทาบริเวณที่เป็นวันละ 2 ครั้ง ต่อเนื่อง 2-4 สัปดาห์หลังรอยโรคหาย</t>
        </is>
      </c>
      <c r="K10" s="2" t="n"/>
      <c r="L10" s="2" t="inlineStr">
        <is>
          <t>Herbal Extraction methods</t>
        </is>
      </c>
      <c r="M10" s="2" t="inlineStr">
        <is>
          <t>Herbal Medicine &amp; Extract</t>
        </is>
      </c>
      <c r="N10" s="2" t="inlineStr">
        <is>
          <t>PLE_CC1_2567_Key ข้อ 42</t>
        </is>
      </c>
      <c r="O10" s="2" t="n"/>
      <c r="P10" s="2" t="n"/>
      <c r="Q10" s="2" t="n"/>
    </row>
    <row r="11" ht="13.2" customHeight="1" s="49">
      <c r="A11" s="8" t="inlineStr">
        <is>
          <t>10</t>
        </is>
      </c>
      <c r="B11" s="2" t="inlineStr">
        <is>
          <t>ผู้ป่วยได้รับการวินิจฉัย Graves' hyperthyroidism และเริ่มต้นยาต้านไทรอยด์สังเคราะห์ (Methimazole) เภสัชกรควรให้คำแนะนำเกี่ยวกับอาการไม่พึงประสงค์รุนแรงที่ต้องเฝ้าระวังสูงสุดตาม 2018 European Thyroid Association Guideline อย่างไร</t>
        </is>
      </c>
      <c r="C11" s="2" t="n"/>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มีไข้ เจ็บคอ มีแผลในปาก หนาวสั่น ให้หยุดยาทันทีและรีบมาตรวจเลือดที่โรงพยาบาล</t>
        </is>
      </c>
      <c r="H11" s="2" t="inlineStr">
        <is>
          <t>หากมีผื่นขึ้นเพียงเล็กน้อย ให้หยุดยาทันที</t>
        </is>
      </c>
      <c r="I11" s="8" t="n">
        <v>4</v>
      </c>
      <c r="J11" s="2" t="inlineStr">
        <is>
          <t>✅ คำตอบที่ถูกต้อง: ข้อ ง. หากมีอาการ มีไข้ เจ็บคอ มีแผลในปาก หนาวสั่น ให้หยุดยาทันทีและรีบมาตรวจเลือดที่โรงพยาบาล
💡 Background:
ยาต้านไทรอยด์สังเคราะห์ (Antithyroid Drugs: ATDs) ได้แก่ Methimazole (MMI) และ Propylthiouracil (PTU) มีอาการไม่พึงประสงค์ที่พบไม่บ่อยแต่รุนแรงถึงแก่ชีวิตคือ ภาวะเม็ดเลือดขาวต่ำชนิดรุนแรง (Agranulocytosis: ANC &lt; 500 cells/mm3)
🎯 ทำไมข้อนี้ถึงถูก:
อาการแสดงเริ่มแรกของภาวะ Agranulocytosis คือ มีไข้สูงเฉียบพลัน เจ็บคอรุนแรง มีแผลเปื่อยในช่องปาก (Sore throat, Fever, Mouth ulcers) และหนาวสั่นจากการติดเชื้อ เภสัชกรต้องเน้นย้ำให้ผู้ป่วยหยุดยาต้านไทรอยด์ทันทีและรีบมาโรงพยาบาลเพื่อตรวจความสมบูรณ์ของเม็ดเลือด (CBC with differential) ทันที ห้ามรอพบแพทย์ตามนัด
🔍 ข้ออื่นผิดเพราะอะไร:
• ข้อ ก. (กินยา 6-8 เดือน): การรักษา Graves' disease ด้วย ATDs ต้องรับประทานต่อเนื่อง 12-18 เดือน ไม่ใช่ 6-8 เดือน
• ข้อ ข. (ง่วงซึม): ATDs ไม่ได้มีผลกดประสาทส่วนกลางหรือง่วงซึม
• ข้อ ค. (ไวต่อแสงแดด): ไม่ใช่อาการข้างเคียงจำเพาะหลักของ ATDs
• ข้อ จ. (ผื่นเล็กน้อยให้หยุดยาทันที): ผื่นแพ้เล็กน้อย (Mild allergic rash) สามารถให้ยาแก้แพ้ Antihistamines ร่วมด้วยได้โดยไม่ต้องหยุด ATDs ทันที ยกเว้นเกิด Severe cutaneous adverse reactions (SCARs)
📖 Guideline อ้างอิง:
2018 European Thyroid Association Guideline for the Management of Graves’ Hyperthyroidism &amp; แนวทางเวชปฏิบัติการดูแลรักษาโรคไทรอยด์ สมาคมต่อมไร้ท่อแห่งประเทศไทย
📌 จุดจำก่อนสอบ:
• สัญญาณเตือน Agranulocytosis จาก ATDs (PTU, MMI): มีไข้ + เจ็บคอ (Fever &amp; Sore throat) -&gt; หยุดยาทันทีและตรวจ CBC ด่วน!
• PTU เสี่ยงต่อการเกิดตับวายเฉียบพลัน (Fulminant hepatic failure) มากกว่า MMI</t>
        </is>
      </c>
      <c r="K11" s="2" t="n"/>
      <c r="L11" s="2" t="inlineStr">
        <is>
          <t>Herbal Extraction methods</t>
        </is>
      </c>
      <c r="M11" s="2" t="inlineStr">
        <is>
          <t>Herbal Medicine &amp; Extract</t>
        </is>
      </c>
      <c r="N11" s="2" t="inlineStr">
        <is>
          <t>PLE_CC1_2567_Key ข้อ 43</t>
        </is>
      </c>
      <c r="O11" s="2" t="n"/>
      <c r="P11" s="2" t="n"/>
      <c r="Q11" s="2" t="n"/>
    </row>
    <row r="12" ht="13.2" customHeight="1" s="49">
      <c r="A12" s="8" t="inlineStr">
        <is>
          <t>11</t>
        </is>
      </c>
      <c r="B12" s="2" t="inlineStr">
        <is>
          <t>ชายไทยอายุ 25 ปี มีผื่นวงกลมขอบนูนแดง คัน และมีขุยสีขาวที่บริเวณหัวไหล่ ตรงกลางผื่นจางลง แพทย์วินิจฉัยเป็นโรคกลาก (Tinea corporis) หากต้องการใช้สมุนไพรในบัญชียาหลักแห่งชาติเพื่อรักษา ควรเลือกใช้ยาใด</t>
        </is>
      </c>
      <c r="C12" s="2" t="n"/>
      <c r="D12" s="2" t="inlineStr">
        <is>
          <t>ยาทิงเจอร์ทองพันชั่ง</t>
        </is>
      </c>
      <c r="E12" s="2" t="inlineStr">
        <is>
          <t>เจลว่านหางจระเข้</t>
        </is>
      </c>
      <c r="F12" s="2" t="inlineStr">
        <is>
          <t>ครีมพญายอ</t>
        </is>
      </c>
      <c r="G12" s="2" t="inlineStr">
        <is>
          <t>ยาครีมไพล</t>
        </is>
      </c>
      <c r="H12" s="2" t="inlineStr">
        <is>
          <t>ยาผงขมิ้นชัน</t>
        </is>
      </c>
      <c r="I12" s="8" t="n">
        <v>1</v>
      </c>
      <c r="J12" s="2" t="inlineStr">
        <is>
          <t>✅ คำตอบที่ถูกต้อง: ข้อ ก. ยาทิงเจอร์ทองพันชั่ง
💡 Background:
โรคกลาก (Tinea corporis) เป็นการติดเชื้อรากลุ่มเดอร์มาโตไฟต์ (Dermatophytes) บริเวณผิวหนังชั้นหนังกำพร้า มีลักษณะรอยโรคจำเพาะคือ ผื่นวงกลมขอบนูนแดง มีขุย และคัน
🎯 ทำไมข้อนี้ถึงถูก:
ยาทิงเจอร์ทองพันชั่ง (Rhinacanthus nasutus tincture) เป็นยาในบัญชียาหลักแห่งชาติด้านสมุนไพรที่มีข้อบ่งใช้ตรงสำหรับการรักษาโรคผิวหนังจากเชื้อรา กลาก เกลื้อน สาร Rhinacanthin ยับยั้งการเจริญเติบโตของเชื้อรา Dermatophytes ได้อย่างมีประสิทธิภาพ
🔍 ข้ออื่นผิดเพราะอะไร:
• ข้อ ข. (เจลว่านหางจระเข้): ใช้รักษาแผลไฟไหม้ น้ำร้อนลวก เพิ่มความชุ่มชื้นผิวหนัง ไม่มีฤทธิ์ฆ่าเชื้อรา
• ข้อ ค. (ครีมพญายอ): ใช้รักษาการติดเชื้อไวรัสเริมและงูสวัด ไม่ได้ใช้รักษาเชื้อรากลากเกลื้อน
• ข้อ ง. (ยาครีมไพล): ใช้บรรเทาอาการปวด บวม ฟกช้ำ และเคล็ดขัดยอก
• ข้อ จ. (ยาผงขมิ้นชัน): ใช้รับประทานบรรเทาอาการท้องอืด ท้องเฟ้อ โรคกระเพาะอาหาร
📖 Guideline อ้างอิง:
บัญชียาหลักแห่งชาติด้านสมุนไพร พ.ศ. 2566 &amp; Thai Herbal Pharmacopoeia (THP)
📌 จุดจำก่อนสอบ:
• กลาก เกลื้อน = ทิงเจอร์ทองพันชั่ง, ทิงเจอร์พลู
• เริม งูสวัด = ครีมพญายอ (เสลดพังพอนตัวเมีย)
• แผลไฟไหม้ น้ำร้อนลวก = ว่านหางจระเข้, ใบบัวบก</t>
        </is>
      </c>
      <c r="K12" s="2" t="n"/>
      <c r="L12" s="2" t="inlineStr">
        <is>
          <t>Herbal Extraction methods</t>
        </is>
      </c>
      <c r="M12" s="2" t="inlineStr">
        <is>
          <t>Herbal Medicine &amp; Extract</t>
        </is>
      </c>
      <c r="N12" s="2" t="inlineStr">
        <is>
          <t>PLE_CC1_2567_Set1_Key ข้อ 42</t>
        </is>
      </c>
      <c r="O12" s="2" t="n"/>
      <c r="P12" s="2" t="n"/>
    </row>
    <row r="13" ht="13.2" customHeight="1" s="49">
      <c r="A13" s="8" t="inlineStr">
        <is>
          <t>12</t>
        </is>
      </c>
      <c r="B13" s="2" t="inlineStr">
        <is>
          <t>ร้านขายยาแผนปัจจุบัน (ขย.1) มีผลิตภัณฑ์สมุนไพรที่ฉลากระบุว่า 'จำหน่ายได้เฉพาะสถานที่ที่ได้รับใบอนุญาตขายผลิตภัณฑ์สมุนไพร' เภสัชกรผู้มีหน้าที่ปฏิบัติการสามารถขายผลิตภัณฑ์ดังกล่าวได้หรือไม่ เพราะเหตุใด</t>
        </is>
      </c>
      <c r="C13" s="2" t="n"/>
      <c r="D13" s="2" t="inlineStr">
        <is>
          <t>ไม่ได้ เพราะร้านขายยาแผนปัจจุบันต้องได้รับใบอนุญาตขายผลิตภัณฑ์สมุนไพรตาม พ.ร.บ. ผลิตภัณฑ์สมุนไพร พ.ศ. 2562 ก่อน</t>
        </is>
      </c>
      <c r="E13" s="2" t="inlineStr">
        <is>
          <t>ได้ทันที เพราะใบอนุญาต ขย.1 ครอบคลุมการขายผลิตภัณฑ์สมุนไพรทุกประเภทโดยอัตโนมัติ</t>
        </is>
      </c>
      <c r="F13" s="2" t="inlineStr">
        <is>
          <t>ได้เฉพาะเมื่อมีแพทย์แผนไทยเป็นผู้สั่งจ่ายผลิตภัณฑ์ดังกล่าวในร้าน</t>
        </is>
      </c>
      <c r="G13" s="2" t="inlineStr">
        <is>
          <t>ได้เฉพาะผลิตภัณฑ์สมุนไพรที่นำเข้าจากต่างประเทศเท่านั้น</t>
        </is>
      </c>
      <c r="H13" s="2" t="inlineStr">
        <is>
          <t>ไม่ได้ เพราะร้านยาแผนปัจจุบันห้ามมีผลิตภัณฑ์สมุนไพรวางจำหน่ายในร้านเด็ดขาด</t>
        </is>
      </c>
      <c r="I13" s="8" t="n">
        <v>1</v>
      </c>
      <c r="J13" s="2" t="inlineStr">
        <is>
          <t>✅ คำตอบที่ถูกต้อง: ข้อ ก. ไม่ได้ เพราะร้านขายยาแผนปัจจุบันต้องได้รับใบอนุญาตขายผลิตภัณฑ์สมุนไพรตาม พ.ร.บ. ผลิตภัณฑ์สมุนไพร พ.ศ. 2562 ก่อน
💡 Background:
พระราชบัญญัติผลิตภัณฑ์สมุนไพร พ.ศ. 2562 ได้แยกการกำกับดูแลผลิตภัณฑ์สมุนไพรออกจากพระราชบัญญัติยา พ.ศ. 2510 เพื่อส่งเสริมและควบคุมผลิตภัณฑ์สมุนไพรอย่างเป็นเอกเทศ
🎯 ทำไมข้อนี้ถึงถูก:
ตาม พ.ร.บ. ผลิตภัณฑ์สมุนไพร พ.ศ. 2562 ผู้ใดประสงค์จะขายผลิตภัณฑ์สมุนไพร (ที่ไม่ใช่ผลิตภัณฑ์สมุนไพรที่ได้รับการยกเว้น เช่น ยาสามัญประจำบ้านแผนโบราณ) จะต้องได้รับใบอนุญาตขายผลิตภัณฑ์สมุนไพรจากผู้อนุญาต ดังนั้นร้านขายยาแผนปัจจุบันหากยังไม่ได้ยื่นขอและได้รับใบอนุญาตขายผลิตภัณฑ์สมุนไพร จะไม่สามารถจำหน่ายผลิตภัณฑ์สมุนไพรที่มีเงื่อนไขใบอนุญาตเฉพาะดังกล่าวได้
🔍 ข้ออื่นผิดเพราะอะไร:
• ข้อ ข. (ขายได้ทันทีครอบคลุมอัตโนมัติ): ผิด เพราะใบอนุญาต ขย.1 ออกตาม พ.ร.บ.ยา ไม่ได้ครอบคลุมการขายผลิตภัณฑ์สมุนไพรควบคุมตามกฎหมายใหม่โดยอัตโนมัติ
• ข้อ ค. (ต้องมีแพทย์แผนไทยสั่ง): ไม่จำเป็นต้องมีแพทย์แผนไทยสั่งจ่ายในร้าน ขย.1 แต่ขึ้นกับเงื่อนไขใบอนุญาตสถานที่ขาย
• ข้อ ง. (ได้เฉพาะนำเข้า): ผลิตภัณฑ์สมุนไพรในประเทศหรือนำเข้าต้องอยู่ใต้กฎเกณฑ์เดียวกัน
• ข้อ จ. (ห้ามวางจำหน่ายเด็ดขาด): ผิด ร้านยาสามารถขอรับใบอนุญาตขายผลิตภัณฑ์สมุนไพรเพื่อจำหน่ายได้อย่างถูกต้องตามกฎหมาย
📖 Guideline อ้างอิง:
พระราชบัญญัติผลิตภัณฑ์สมุนไพร พ.ศ. 2562 (มาตรา 17 และมาตรา 25) สำนักงานคณะกรรมการอาหารและยา (อย.)
📌 จุดจำก่อนสอบ:
• พ.ร.บ. ผลิตภัณฑ์สมุนไพร พ.ศ. 2562 ควบคุม การผลิต นำเข้า ขาย ผลิตภัณฑ์สมุนไพร
• การขายต้องได้รับใบอนุญาตขายผลิตภัณฑ์สมุนไพร เว้นแต่เป็นผลิตภัณฑ์ที่ได้รับยกเว้นตามกฎกระทรวง</t>
        </is>
      </c>
      <c r="K13" s="2" t="n"/>
      <c r="L13" s="2" t="inlineStr">
        <is>
          <t>Herbal Extraction methods</t>
        </is>
      </c>
      <c r="M13" s="2" t="inlineStr">
        <is>
          <t>Herbal Medicine &amp; Extract</t>
        </is>
      </c>
      <c r="N13" s="2" t="inlineStr">
        <is>
          <t>PLE-CC1 ปี 2566 Day 2 ข้อ 61</t>
        </is>
      </c>
      <c r="O13" s="2" t="n"/>
      <c r="P13" s="2" t="n"/>
    </row>
    <row r="14" ht="13.2" customHeight="1" s="49">
      <c r="A14" s="8" t="inlineStr">
        <is>
          <t>13</t>
        </is>
      </c>
      <c r="B14" s="2" t="inlineStr">
        <is>
          <t>ผู้ป่วยมาติดต่อขอซื้อยาสมุนไพรชนิดหนึ่งที่ร้านขายยาแผนปัจจุบัน แต่เภสัชกรตรวจสอบพบว่าผลิตภัณฑ์ดังกล่าวจัดเป็นยาแผนโบราณควบคุมพิเศษที่ร้านยังไม่ได้รับอนุญาตให้จำหน่าย การปฏิบัติหน้าที่ของเภสัชกรข้อใดถูกต้องที่สุด</t>
        </is>
      </c>
      <c r="C14" s="2" t="n"/>
      <c r="D14" s="2" t="inlineStr">
        <is>
          <t>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t>
        </is>
      </c>
      <c r="E14" s="2" t="inlineStr">
        <is>
          <t>จำหน่ายให้ผู้ป่วยไปก่อนแล้วค่อยดำเนินการขอใบอนุญาตย้อนหลัง</t>
        </is>
      </c>
      <c r="F14" s="2" t="inlineStr">
        <is>
          <t>แบ่งบรรจุยาใส่ซองยาของร้านโดยไม่ติดฉลากเดิมเพื่อจำหน่าย</t>
        </is>
      </c>
      <c r="G14" s="2" t="inlineStr">
        <is>
          <t>แนะนำให้ผู้ป่วยไปหาซื้อทางช่องทางออนไลน์ที่ไม่มีการควบคุม</t>
        </is>
      </c>
      <c r="H14" s="2" t="inlineStr">
        <is>
          <t>สั่งจ่ายยาปฏิชีวนะแผนปัจจุบันทดแทนให้ผู้ป่วยทันที</t>
        </is>
      </c>
      <c r="I14" s="8" t="n">
        <v>1</v>
      </c>
      <c r="J14" s="2" t="inlineStr">
        <is>
          <t>✅ คำตอบที่ถูกต้อง: ข้อ ก. 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
💡 Background:
จรรยาบรรณแห่งวิชาชีพเภสัชกรรมและการปฏิบัติตามกฎหมายควบคุมวิชาชีพ กำหนดให้เภสัชกรต้องส่งมอบยาและผลิตภัณฑ์สุขภาพที่ถูกต้องตามกฎหมาย ปลอดภัย และมีคุณภาพมาตรฐาน
🎯 ทำไมข้อนี้ถึงถูก:
การปฏิบัติตามหลักนิติธรรมและจริยธรรมวิชาชีพ เภสัชกรต้องปฏิบัติตามบทบัญญัติของ พ.ร.บ. ผลิตภัณฑ์สมุนไพร พ.ศ. 2562 โดยแจ้งผู้ป่วยตามตรงว่าไม่สามารถจำหน่ายได้เนื่องจากข้อจำกัดด้านใบอนุญาต พร้อมทั้งซักประวัติอาการและให้คำปรึกษาทางเลือกในการรักษาด้วยยาที่มีทะเบียนถูกต้องหรือส่งต่อสถานพยาบาล
🔍 ข้ออื่นผิดเพราะอะไร:
• ข้อ ข. (จำหน่ายไปก่อนแล้วขอทีหลัง): เป็นความผิดตามกฎหมายฐานจำหน่ายผลิตภัณฑ์สมุนไพรโดยไม่ได้รับอนุญาต
• ข้อ ค. (แบ่งบรรจุไม่ติดฉลาก): เป็นการกระทำความผิดซ้ำซ้อนด้านการแบ่งบรรจุยาและการแสดงฉลากยาที่ไม่ถูกต้อง
• ข้อ ง. (แนะนำซื้อออนไลน์เถื่อน): เป็นอันตรายต่อผู้ป่วย เสี่ยงต่อการได้รับยาปลอม ยาไม่ได้มาตรฐาน หรือยาปนเปื้อนสเตียรอยด์
• ข้อ จ. (จ่ายยาปฏิชีวนะทดแทนทันที): เป็นการใช้ยาต้านจุลชีพโดยไม่สมเหตุผล (Irrational drug use)
📖 Guideline อ้างอิง:
ข้อบังคับสภาเภสัชกรรม ว่าด้วยจรรยาบรรณแห่งวิชาชีพเภสัชกรรม พ.ศ. 2546 &amp; พระราชบัญญัติผลิตภัณฑ์สมุนไพร พ.ศ. 2562
📌 จุดจำก่อนสอบ:
• การปฏิบัติตามกฎหมายและจรรยาบรรณ: ยึดถือความปลอดภัยของผู้ป่วย ไม่จำหน่ายยาที่ไม่มีใบอนุญาตขายรองรับ</t>
        </is>
      </c>
      <c r="K14" s="2" t="n"/>
      <c r="L14" s="2" t="inlineStr">
        <is>
          <t>Herbal Extraction methods</t>
        </is>
      </c>
      <c r="M14" s="2" t="inlineStr">
        <is>
          <t>Herbal Medicine &amp; Extract</t>
        </is>
      </c>
      <c r="N14" s="2" t="inlineStr">
        <is>
          <t>PLE-CC1 ปี 2566 Day 2 ข้อ 1</t>
        </is>
      </c>
      <c r="O14" s="2" t="n"/>
      <c r="P14" s="2" t="n"/>
    </row>
    <row r="15" ht="13.2" customHeight="1" s="49">
      <c r="A15" s="8" t="inlineStr">
        <is>
          <t>14</t>
        </is>
      </c>
      <c r="B15" s="2" t="inlineStr">
        <is>
          <t>สมุนไพรในข้อใดมีหลักฐานทางวิชาการและงานวิจัยทางคลินิกยืนยันว่ามีฤทธิ์ลดระดับน้ำตาลในเลือดได้จริง และมีการนำสารสกัดมาใช้เป็นทางเลือกเสริมการรักษาโรคเบาหวาน</t>
        </is>
      </c>
      <c r="C15" s="2" t="n"/>
      <c r="D15" s="2" t="inlineStr">
        <is>
          <t>มะระขี้นก</t>
        </is>
      </c>
      <c r="E15" s="2" t="inlineStr">
        <is>
          <t>ดอกแค</t>
        </is>
      </c>
      <c r="F15" s="2" t="inlineStr">
        <is>
          <t>ใบขี้เหล็ก</t>
        </is>
      </c>
      <c r="G15" s="2" t="inlineStr">
        <is>
          <t>ทองพันชั่ง</t>
        </is>
      </c>
      <c r="H15" s="2" t="inlineStr">
        <is>
          <t>ชุมเห็ดเทศ</t>
        </is>
      </c>
      <c r="I15" s="8" t="n">
        <v>1</v>
      </c>
      <c r="J15" s="2" t="inlineStr">
        <is>
          <t>✅ คำตอบที่ถูกต้อง: ข้อ ก. มะระขี้นก
💡 Background:
มะระขี้นก (Momordica charantia) เป็นสมุนไพรที่มีการศึกษาวิจัยทางเภสัชวิทยาและทางคลินิกอย่างแพร่หลายเกี่ยวกับฤทธิ์ลดระดับน้ำตาลในเลือด
🎯 ทำไมข้อนี้ถึงถูก:
ผลมะระขี้นกมีสารสำคัญหลายชนิดที่ออกฤทธิ์ลดน้ำตาลในเลือด ได้แก่ Charantin, Vicine, และ Polypeptide-p (Insulin-like peptide) ซึ่งออกฤทธิ์กระตุ้นการหลั่งอินซูลินจากตับอ่อน เพิ่มการนำกลูโคสเข้าสู่เซลล์ และยับยั้งเอนไซม์กลูโคเนโอเจเนซิสในตับ ช่วยลดระดับ FPG และ HbA1c ในผู้ป่วยเบาหวานชนิดที่ 2 ได้
🔍 ข้ออื่นผิดเพราะอะไร:
• ข้อ ข. (ดอกแค): อุดมด้วยวิตามินซีและเบต้าแคโรทีน นิยมใช้เป็นอาหารแก้ไข้หัวลม ไม่มีฤทธิ์ลดน้ำตาลโดดเด่น
• ข้อ ค. (ใบขี้เหล็ก): มีฤทธิ์คลายกังวลและช่วยนอนหลับ แต่มีพิษต่อตับ (Barakol)
• ข้อ ง. (ทองพันชั่ง): เด่นในฤทธิ์ต้านเชื้อรา รักษาโรคผิวหนัง
• ข้อ จ. (ชุมเห็ดเทศ): มีสาร Sennosides ใช้เป็นยาระบาย กระตุ้นการขับถ่าย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สารสำคัญ Charantin &amp; Polypeptide-p ออกฤทธิ์ลดน้ำตาลในเลือด
• ข้อควรระวัง: เสี่ยงต่อภาวะน้ำตาลในเลือดต่ำ (Hypoglycemia) หากใช้ร่วมกับยาลดน้ำตาลแผนปัจจุบัน</t>
        </is>
      </c>
      <c r="K15" s="2" t="n"/>
      <c r="L15" s="2" t="inlineStr">
        <is>
          <t>Herbal Extraction methods</t>
        </is>
      </c>
      <c r="M15" s="2" t="inlineStr">
        <is>
          <t>Herbal Medicine &amp; Extract</t>
        </is>
      </c>
      <c r="N15" s="2" t="inlineStr">
        <is>
          <t>PLE_CC1_2565_Day1_Key ข้อ 19</t>
        </is>
      </c>
      <c r="O15" s="2" t="n"/>
      <c r="P15" s="2" t="n"/>
      <c r="Q15" s="2" t="n"/>
    </row>
    <row r="16" ht="13.2" customHeight="1" s="49">
      <c r="A16" s="8" t="inlineStr">
        <is>
          <t>15</t>
        </is>
      </c>
      <c r="B16" s="2" t="inlineStr">
        <is>
          <t>สมุนไพรในบัญชียาหลักแห่งชาติตัวใดใช้ทาภายนอกเพื่อบรรเทาอาการผื่นคัน แมลงสัตว์กัดต่อย และลดการอักเสบของผิวหนัง</t>
        </is>
      </c>
      <c r="C16" s="2" t="n"/>
      <c r="D16" s="2" t="inlineStr">
        <is>
          <t>ครีมพญายอ</t>
        </is>
      </c>
      <c r="E16" s="2" t="inlineStr">
        <is>
          <t>ทิงเจอร์ทองพันชั่ง</t>
        </is>
      </c>
      <c r="F16" s="2" t="inlineStr">
        <is>
          <t>ยาเปลือกมังคุด</t>
        </is>
      </c>
      <c r="G16" s="2" t="inlineStr">
        <is>
          <t>ยาสารสกัดเมล็ดน้อยหน่า</t>
        </is>
      </c>
      <c r="H16" s="2" t="inlineStr">
        <is>
          <t>ยาทิงเจอร์พลู</t>
        </is>
      </c>
      <c r="I16" s="8" t="n">
        <v>1</v>
      </c>
      <c r="J16" s="2" t="inlineStr">
        <is>
          <t>✅ คำตอบที่ถูกต้อง: ข้อ ก. ครีมพญายอ
💡 Background:
พญายอ (Clinacanthus nutans) มีฤทธิ์ต้านการอักเสบ (Anti-inflammatory) นอกเหนือจากฤทธิ์ต้านเชื้อไวรัสเริมและงูสวัด
🎯 ทำไมข้อนี้ถึงถูก:
ยาครีมพญายอ หรือ โลชั่นพญายอ มีสารสกัดจากใบพญายอซึ่งออกฤทธิ์ยับยั้งกระบวนการอักเสบ ลดการหลั่ง Histamine และ Prostaglandins จึงมีข้อบ่งใช้ตามบัญชียาหลักแห่งชาติในการรักษาแผลเริม งูสวัด และบรรเทาอาการอักเสบ ปวด บวม จากแมลงสัตว์กัดต่อย
🔍 ข้ออื่นผิดเพราะอะไร:
• ข้อ ข. (ทิงเจอร์ทองพันชั่ง): ใช้รักษาโรคผิวหนังจากเชื้อรา กลาก เกลื้อน
• ข้อ ค. (ยาเปลือกมังคุด): ใช้ล้างแผลสด แผลเรื้อรัง ช่วยสมานแผลและฆ่าเชื้อแบคทีเรีย
• ข้อ ง. (ยาสารสกัดเมล็ดน้อยหน่า): ใช้ฆ่าเหาและหิด
• ข้อ จ. (ยาทิงเจอร์พลู): ใช้ทาแก้อาการคันจากลมพิษ
📖 Guideline อ้างอิง:
บัญชียาหลักแห่งชาติด้านสมุนไพร พ.ศ. 2566 &amp; Thai Herbal Pharmacopoeia (THP)
📌 จุดจำก่อนสอบ:
• พญายอ: เริม งูสวัด แมลงสัตว์กัดต่อย แผลอักเสบในช่องปาก</t>
        </is>
      </c>
      <c r="K16" s="2" t="n"/>
      <c r="L16" s="2" t="inlineStr">
        <is>
          <t>Herbal Extraction methods</t>
        </is>
      </c>
      <c r="M16" s="2" t="inlineStr">
        <is>
          <t>Herbal Medicine &amp; Extract</t>
        </is>
      </c>
      <c r="N16" s="2" t="inlineStr">
        <is>
          <t>PLE_CC1_2565_Day2_Key ข้อ 37</t>
        </is>
      </c>
      <c r="O16" s="2" t="n"/>
      <c r="P16" s="2" t="n"/>
    </row>
    <row r="17" ht="13.2" customHeight="1" s="49">
      <c r="A17" s="8" t="inlineStr">
        <is>
          <t>16</t>
        </is>
      </c>
      <c r="B17" s="2" t="inlineStr">
        <is>
          <t>สมุนไพรในข้อใดที่มีสรรพคุณตามงานสาธารณสุขมูลฐานในการขับปัสสาวะ แก้ขัดเบา และช่วยละลายนิ่วในทางเดินปัสสาวะ</t>
        </is>
      </c>
      <c r="C17" s="2" t="n"/>
      <c r="D17" s="2" t="inlineStr">
        <is>
          <t>กระเจี๊ยบแดง</t>
        </is>
      </c>
      <c r="E17" s="2" t="inlineStr">
        <is>
          <t>ขมิ้นชัน</t>
        </is>
      </c>
      <c r="F17" s="2" t="inlineStr">
        <is>
          <t>ขิง</t>
        </is>
      </c>
      <c r="G17" s="2" t="inlineStr">
        <is>
          <t>บัวบก</t>
        </is>
      </c>
      <c r="H17" s="2" t="inlineStr">
        <is>
          <t>ฟ้าทะลายโจร</t>
        </is>
      </c>
      <c r="I17" s="8" t="n">
        <v>1</v>
      </c>
      <c r="J17" s="2" t="inlineStr">
        <is>
          <t>✅ คำตอบที่ถูกต้อง: ข้อ ก. กระเจี๊ยบแดง
💡 Background:
กระเจี๊ยบแดง (Hibiscus sabdariffa) วงศ์ Malvaceae นิยมนำส่วนกลีบเลี้ยงแห้งมาต้มดื่มเป็นเครื่องดื่มสมุนไพรและยาขับปัสสาวะ
🎯 ทำไมข้อนี้ถึงถูก:
กลีบเลี้ยงของกระเจี๊ยบแดงอุดมด้วยกรดอินทรีย์ (Organic acids เช่น Hibiscic acid, Citric acid, Malic acid) และสารแอนโทไซยานิน (Anthocyanins) มีฤทธิ์ขับปัสสาวะ (Mild diuretic) ขับกรดยูริก และลดการเกิดผลึกแคลเซียมออกซาเลตในทางเดินปัสสาวะ จึงใช้แก้ขัดเบาและป้องกันนิ่วได้อย่างปลอดภัย
🔍 ข้ออื่นผิดเพราะอะไร:
• ข้อ ข. (ขมิ้นชัน): ใช้แก้ท้องอืด ท้องเฟ้อ ขับลม
• ข้อ ค. (ขิง): ใช้แก้คลื่นไส้ อาเจียน ท้องอืด
• ข้อ ง. (บัวบก): ใช้สมานแผล แก้ช้ำใน
• ข้อ จ. (ฟ้าทะลายโจร): ใช้แก้ไข้หวัด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สมุนไพรขับปัสสาวะในงานสาธารณสุขมูลฐาน: กระเจี๊ยบแดง, หญ้าหนวดแมว, สับปะรด (เหง้า), อ้อยแดง</t>
        </is>
      </c>
      <c r="K17" s="2" t="n"/>
      <c r="L17" s="2" t="inlineStr">
        <is>
          <t>Herbal Extraction methods</t>
        </is>
      </c>
      <c r="M17" s="2" t="inlineStr">
        <is>
          <t>Herbal Medicine &amp; Extract</t>
        </is>
      </c>
      <c r="N17" s="2" t="inlineStr">
        <is>
          <t>PLE_CC1_2564_All_Key ข้อ 21</t>
        </is>
      </c>
      <c r="O17" s="2" t="n"/>
      <c r="P17" s="2" t="n"/>
    </row>
    <row r="18" ht="13.2" customHeight="1" s="49">
      <c r="A18" s="8" t="inlineStr">
        <is>
          <t>17</t>
        </is>
      </c>
      <c r="B18" s="2" t="inlineStr">
        <is>
          <t>สมุนไพรในข้อใดที่มีรายงานการเกิดอันตรกิริยาที่รุนแรงกับยาต้านไวรัส HIV (เช่น Efavirenz, Protease Inhibitors) มากที่สุด โดยลดระดับยาในเลือดจนอาจทำให้การรักษาล้มเหลว</t>
        </is>
      </c>
      <c r="C18" s="2" t="n"/>
      <c r="D18" s="2" t="inlineStr">
        <is>
          <t>ขิง</t>
        </is>
      </c>
      <c r="E18" s="2" t="inlineStr">
        <is>
          <t>ขมิ้นชัน</t>
        </is>
      </c>
      <c r="F18" s="2" t="inlineStr">
        <is>
          <t>ฟ้าทะลายโจร</t>
        </is>
      </c>
      <c r="G18" s="2" t="inlineStr">
        <is>
          <t>หญ้าหนวดแมว</t>
        </is>
      </c>
      <c r="H18" s="2" t="inlineStr">
        <is>
          <t>St. John's wort</t>
        </is>
      </c>
      <c r="I18" s="8" t="n">
        <v>5</v>
      </c>
      <c r="J18" s="2" t="inlineStr">
        <is>
          <t>✅ คำตอบที่ถูกต้อง: ข้อ จ. St. John's wort
💡 Background:
St. John's wort (Hypericum perforatum) เป็นสมุนไพรฝรั่งที่นิยมใช้บรรเทาอาการซึมเศร้าเล็กน้อยถึงปานกลาง (Mild to moderate depression)
🎯 ทำไมข้อนี้ถึงถูก:
สาร Hyperforin ใน St. John's wort เป็นตัวกระตุ้นเอนไซม์ที่มีความแรงสูงมาก (Potent inducer) ต่อทั้ง Cytochrome P450 3A4 (CYP3A4) และ P-glycoprotein (P-gp) ผ่าน Pregnane X receptor (PXR) เมื่อรับประทานร่วมกับยาต้านไวรัส HIV (NNRTIs, PIs, INSTIs) จะเร่งการทำลายและกำจัดยาต้านไวรัสอย่างรวดเร็ว ทำให้ระดับยาในกระแสเลือดลดลงต่ำกว่าระดับการรักษา เกิดการล้มเหลวของการรักษา (Virologic failure) และเชื้อดื้อยา
🔍 ข้ออื่นผิดเพราะอะไร:
• ข้อ ก. ขิง, ข้อ ข. ขมิ้นชัน, ข้อ ค. ฟ้าทะลายโจร, ข้อ ง. หญ้าหนวดแมว: แม้อาจมีผลต่อเอนไซม์ตับได้บ้างในหลอดทดลอง แต่ไม่มีฤทธิ์เหนี่ยวนำ CYP3A4 รุนแรงระดับกว้างขวางเท่า St. John's wort
📖 Guideline อ้างอิง:
DHHS Guidelines for the Use of Antiretroviral Agents in Adults and Adolescents with HIV &amp; Thai National Guidelines on HIV/AIDS Treatment and Prevention
📌 จุดจำก่อนสอบ:
• St. John's wort = Potent CYP3A4 &amp; P-gp Inducer
• ห้ามใช้ร่วมกับ: HIV drugs (NNRTIs, PIs), Immunosuppressants (Cyclosporine, Tacrolimus), Anticoagulants (DOACs, Warfarin), และ OCPs</t>
        </is>
      </c>
      <c r="K18" s="2" t="n"/>
      <c r="L18" s="2" t="inlineStr">
        <is>
          <t>Herbal Extraction methods</t>
        </is>
      </c>
      <c r="M18" s="2" t="inlineStr">
        <is>
          <t>Herbal Medicine &amp; Extract</t>
        </is>
      </c>
      <c r="N18" s="2" t="inlineStr">
        <is>
          <t>PLE_CC1_2564_All_Key ข้อ 79</t>
        </is>
      </c>
      <c r="O18" s="2" t="n"/>
      <c r="P18" s="2" t="n"/>
      <c r="Q18" s="2" t="n"/>
    </row>
    <row r="19" ht="13.2" customHeight="1" s="49">
      <c r="A19" s="8" t="inlineStr">
        <is>
          <t>18</t>
        </is>
      </c>
      <c r="B19" s="2" t="inlineStr">
        <is>
          <t>สมุนไพรในข้อใดที่มีสารประกอบกำมะถัน (Sulfur-containing compounds) หลายชนิด เช่น Allicin และ Ajoene ซึ่งมีฤทธิ์ต้านการเกาะกลุ่มของเกล็ดเลือด จึงเกิดอันตรกิริยากับยาต้านเกล็ดเลือดจนทำให้เลือดออกง่าย</t>
        </is>
      </c>
      <c r="C19" s="2" t="n"/>
      <c r="D19" s="2" t="inlineStr">
        <is>
          <t>กระเทียม</t>
        </is>
      </c>
      <c r="E19" s="2" t="inlineStr">
        <is>
          <t>ขิง</t>
        </is>
      </c>
      <c r="F19" s="2" t="inlineStr">
        <is>
          <t>แปะก๊วย</t>
        </is>
      </c>
      <c r="G19" s="2" t="inlineStr">
        <is>
          <t>โสม</t>
        </is>
      </c>
      <c r="H19" s="2" t="inlineStr">
        <is>
          <t>พริก</t>
        </is>
      </c>
      <c r="I19" s="8" t="n">
        <v>1</v>
      </c>
      <c r="J19" s="2" t="inlineStr">
        <is>
          <t>✅ คำตอบที่ถูกต้อง: ข้อ ก. กระเทียม
💡 Background:
กระเทียม (Allium sativum) มีสารตั้งต้นคือ Alliin ซึ่งเมื่อถูกบดหรือสับ เอนไซม์ Alliinase จะเปลี่ยนเป็น Allicin และสารประกอบออร์กาโนซัลเฟอร์อื่นๆ (Ajoene, Diallyl disulfide)
🎯 ทำไมข้อนี้ถึงถูก:
สารประกอบกำมะถัน Ajoene และ Allicin ในกระเทียมมีฤทธิ์ยับยั้งการรวมกลุ่มของเกล็ดเลือด (Inhibit platelet aggregation) ผ่านการยับยั้ง Thromboxane synthase และลดการจับของ Fibrinogen กับตัวรับ GPIIb/IIIa เมื่อรับประทานร่วมกับยาต้านเกล็ดเลือด (Aspirin, Clopidogrel) หรือยาต้านการแข็งตัวของเลือด จะเสริมฤทธิ์กันจนเพิ่มความเสี่ยงต่อการเกิดภาวะเลือดออกผิดปกติ (Bleeding complications)
🔍 ข้ออื่นผิดเพราะอะไร:
• ข้อ ข. (ขิง): มีสาร Gingerols และ Shogaols ไม่มีสารประกอบกำมะถันเด่น
• ข้อ ค. (แปะก๊วย): มีสาร Ginkgolides และ Flavonoids ต้าน PAF แต่ไม่ใช่สารประกอบกำมะถัน
• ข้อ ง. (โสม): มีสาร Ginsenosides (Triterpenoid saponins)
• ข้อ จ. (พริก): มีสาร Capsaicin
📖 Guideline อ้างอิง:
Natural Medicines Comprehensive Database &amp; Thai Herbal Pharmacopoeia (THP)
📌 จุดจำก่อนสอบ:
• กระเทียม (Garlic): มี Sulfur compounds (Alliin, Allicin, Ajoene) ต้านเกล็ดเลือด ระวังใช้ร่วมกับ Aspirin/Warfarin
• ควรหยุดรับประทานผลิตภัณฑ์เสริมอาหารกระเทียมก่อนผ่าตัดอย่างน้อย 7-10 วัน</t>
        </is>
      </c>
      <c r="K19" s="2" t="n"/>
      <c r="L19" s="2" t="inlineStr">
        <is>
          <t>Herbal Extraction methods</t>
        </is>
      </c>
      <c r="M19" s="2" t="inlineStr">
        <is>
          <t>Herbal Medicine &amp; Extract</t>
        </is>
      </c>
      <c r="N19" s="2" t="inlineStr">
        <is>
          <t>PLE_CC1_2564_All_Key ข้อ 97</t>
        </is>
      </c>
      <c r="O19" s="2" t="n"/>
      <c r="P19" s="2" t="n"/>
      <c r="Q19" s="2" t="n"/>
    </row>
    <row r="20" ht="13.2" customHeight="1" s="49">
      <c r="A20" s="8" t="inlineStr">
        <is>
          <t>19</t>
        </is>
      </c>
      <c r="B20" s="2" t="inlineStr">
        <is>
          <t>ผู้ป่วยโรคเก๊าท์กำลังรับประทานยา Colchicine เพื่อป้องกันและรักษาอาการข้ออักเสบเฉียบพลัน สมุนไพรใดที่ควรหลีกเลี่ยงเนื่องจากมีฤทธิ์ยับยั้ง CYP3A4 และ P-glycoprotein จนทำให้ระดับยา Colchicine สูงขึ้นและเสี่ยงต่อการเกิดพิษรุนแรง</t>
        </is>
      </c>
      <c r="C20" s="2" t="n"/>
      <c r="D20" s="2" t="inlineStr">
        <is>
          <t>ฟ้าทะลายโจร</t>
        </is>
      </c>
      <c r="E20" s="2" t="inlineStr">
        <is>
          <t>หญ้าหนวดแมว</t>
        </is>
      </c>
      <c r="F20" s="2" t="inlineStr">
        <is>
          <t>ขิง</t>
        </is>
      </c>
      <c r="G20" s="2" t="inlineStr">
        <is>
          <t>ขมิ้นชัน</t>
        </is>
      </c>
      <c r="H20" s="2" t="inlineStr">
        <is>
          <t>St. John's wort</t>
        </is>
      </c>
      <c r="I20" s="8" t="n">
        <v>1</v>
      </c>
      <c r="J20" s="2" t="inlineStr">
        <is>
          <t>✅ คำตอบที่ถูกต้อง: ข้อ ก. ฟ้าทะลายโจร
💡 Background:
ยา Colchicine เป็นยาที่มีช่วงการรักษาแคบ (Narrow therapeutic index) และถูกเมแทบอไลซ์หลักผ่านเอนไซม์ CYP3A4 และถูกขับออกทางลำไส้และไตผ่านตัวขนส่ง P-glycoprotein (P-gp)
🎯 ทำไมข้อนี้ถึงถูก:
ฟ้าทะลายโจร (Andrographis paniculata) และสารสำคัญ Andrographolide มีฤทธิ์ยับยั้งเอนไซม์ Cytochrome P450 3A4 (CYP3A4 inhibitor) และยับยั้งตัวขนส่ง P-gp เมื่อใช้ร่วมกับ Colchicine จะทำให้การกำจัดยาลดลง ระดับยา Colchicine ในเลือดสูงขึ้นอย่างรวดเร็ว ก่อให้เกิดพิษรุนแรง เช่น กล้ามเนื้อลายสลาย (Rhabdomyolysis), ภาวะกดไขกระดูก (Bone marrow suppression), และระบบอวัยวะล้มเหลว
🔍 ข้ออื่นผิดเพราะอะไร:
• ข้อ ข. (หญ้าหนวดแมว): มีโพแทสเซียมสูง ขับปัสสาวะ ไม่ได้ยับยั้ง CYP3A4 เด่นชัด
• ข้อ ค. (ขิง): ปลอดภัยในระดับทั่วไป ไม่ได้ยับยั้งการกำจัด Colchicine รุนแรง
• ข้อ ง. (ขมิ้นชัน): ไม่ได้มีอันตรกิริยาที่ทำให้ Colchicine เกิดพิษเฉียบพลันเท่าฟ้าทะลายโจร
• ข้อ จ. (St. John's wort): เป็น CYP3A4 &amp; P-gp Inducer ซึ่งจะทำให้ระดับ Colchicine ลดลง ไม่ใช่เพิ่มขึ้น
📖 Guideline อ้างอิง:
ประกาศกระทรวงสาธารณสุข เรื่อง ข้อควรระวังและอันตรกิริยาของฟ้าทะลายโจร &amp; 2020 American College of Rheumatology (ACR) Guideline for the Management of Gout
📌 จุดจำก่อนสอบ:
• ฟ้าทะลายโจรยับยั้ง CYP3A4 &amp; P-gp -&gt; ห้ามใช้ร่วมกับ Colchicine เสี่ยงพิษรุนแรงถึงเสียชีวิต!
• หลีกเลี่ยงฟ้าทะลายโจรในหญิงตั้งครรภ์และให้นมบุตร (มี Teratogenic risk)</t>
        </is>
      </c>
      <c r="K20" s="2" t="n"/>
      <c r="L20" s="2" t="inlineStr">
        <is>
          <t>Herbal Extraction methods</t>
        </is>
      </c>
      <c r="M20" s="2" t="inlineStr">
        <is>
          <t>Herbal Medicine &amp; Extract</t>
        </is>
      </c>
      <c r="N20" s="2" t="inlineStr">
        <is>
          <t>PLE_CC1_2564_All_Key ข้อ 140</t>
        </is>
      </c>
      <c r="O20" s="2" t="n"/>
      <c r="P20" s="2" t="n"/>
      <c r="Q20" s="2" t="n"/>
    </row>
    <row r="21" ht="13.2" customHeight="1" s="49">
      <c r="A21" s="8" t="inlineStr">
        <is>
          <t>20</t>
        </is>
      </c>
      <c r="B21" s="2" t="inlineStr">
        <is>
          <t>ผู้ป่วยข้อเข่าเสื่อมมีอาการปวดข้อเข่า บวม ตึง ตำรับยาสมุนไพรในข้อใดต่อไปนี้มีประโยชน์ต่อการบรรเทาอาการปวดข้อน้อยที่สุด</t>
        </is>
      </c>
      <c r="C21" s="2" t="n"/>
      <c r="D21" s="2" t="inlineStr">
        <is>
          <t>ยาผงกล้วยน้ำว้าดิบ</t>
        </is>
      </c>
      <c r="E21" s="2" t="inlineStr">
        <is>
          <t>ยาครีมพริก</t>
        </is>
      </c>
      <c r="F21" s="2" t="inlineStr">
        <is>
          <t>ยาเจลไพล</t>
        </is>
      </c>
      <c r="G21" s="2" t="inlineStr">
        <is>
          <t>ยาประสะไพล</t>
        </is>
      </c>
      <c r="H21" s="2" t="inlineStr">
        <is>
          <t>ยาผสมเถาวัลย์เปรียง</t>
        </is>
      </c>
      <c r="I21" s="8" t="n">
        <v>1</v>
      </c>
      <c r="J21" s="2" t="inlineStr">
        <is>
          <t>✅ คำตอบที่ถูกต้อง: ข้อ ก. ยาผงกล้วยน้ำว้าดิบ
💡 Background:
ยาผงกล้วยน้ำว้าดิบ (Musa sapientum) มีสารสำคัญคือ Tannins และ Serotonin ใช้สำหรับรักษาอาการทางระบบทางเดินอาหาร
🎯 ทำไมข้อนี้ถึงถูก:
ยาผงกล้วยน้ำว้าดิบมีข้อบ่งใช้ตามบัญชียาหลักแห่งชาติในการรักษาโรคแผลในกระเพาะอาหาร กรดไหลย้อน และบรรเทาอาการท้องเสียชนิดไม่ติดเชื้อ โดยออกฤทธิ์เคลือบกระเพาะอาหารและกระตุ้นการสร้างเยื่อเมือก (Mucus) ไม่ได้มีฤทธิ์ต้านการอักเสบหรือบรรเทาอาการปวดข้อเข่าเสื่อม จึงมีประโยชน์ต่อผู้ป่วยรายนี้น้อยที่สุด
🔍 ข้ออื่นผิดเพราะอะไร:
• ข้อ ข. (ยาครีมพริก): มี Capsaicin ช่วยลดสารสื่อความเจ็บปวด Substance P บรรเทาอาการปวดข้อเข่าได้ดี
• ข้อ ค. (ยาเจลไพล): มีสาร DMP (Compound D) ช่วยลดการอักเสบและปวดบวมข้อ
• ข้อ ง. (ยาประสะไพล): มีฤทธิ์กระจายเลือดลม ลดอาการเกร็งและปวดกล้ามเนื้อ
• ข้อ จ. (ยาผสมเถาวัลย์เปรียง): บรรเทาอาการปวดข้อเข่าเสื่อมได้เทียบเท่า NSAIDs
📖 Guideline อ้างอิง:
บัญชียาหลักแห่งชาติด้านสมุนไพร พ.ศ. 2566 &amp; Thai Herbal Pharmacopoeia (THP)
📌 จุดจำก่อนสอบ:
• ยาผงกล้วยดิบ: สมานแผลกระเพาะอาหาร กรดไหลย้อน ท้องเสีย ไม่ใช่ยาแก้ปวดข้อ</t>
        </is>
      </c>
      <c r="K21" s="2" t="n"/>
      <c r="L21" s="2" t="inlineStr">
        <is>
          <t>Herbal Extraction methods</t>
        </is>
      </c>
      <c r="M21" s="2" t="inlineStr">
        <is>
          <t>Herbal Medicine &amp; Extract</t>
        </is>
      </c>
      <c r="N21" s="2" t="inlineStr">
        <is>
          <t>PLE_CC1_2563_Q ข้อ 101</t>
        </is>
      </c>
      <c r="O21" s="2" t="n"/>
      <c r="P21" s="2" t="n"/>
    </row>
    <row r="22" ht="13.2" customHeight="1" s="49">
      <c r="A22" s="2" t="n">
        <v>20</v>
      </c>
      <c r="B22" s="2" t="inlineStr">
        <is>
          <t>จากการซักประวัติผู้ป่วยเพิ่มเติมพบว่า ผู้ป่วยเคยใช้สมุนไพรเถาวัลย์เปรียงเป็นประจำ แต่อาการปวดข้อเข่ายังไม่ทุเลา แพทย์ต้องการปรับเปลี่ยนเป็นยาแผนปัจจุบันเพื่อควบคุมอาการปวดอย่างมีประสิทธิภาพ ข้อใดเหมาะสมที่สุด</t>
        </is>
      </c>
      <c r="C22" s="2" t="n"/>
      <c r="D22" s="2" t="inlineStr">
        <is>
          <t>เจลว่านหางจระเข้</t>
        </is>
      </c>
      <c r="E22" s="2" t="inlineStr">
        <is>
          <t>Diclofenac tablet</t>
        </is>
      </c>
      <c r="F22" s="2" t="inlineStr">
        <is>
          <t>Tramadol capsule</t>
        </is>
      </c>
      <c r="G22" s="2" t="inlineStr">
        <is>
          <t>Indomethacin spray</t>
        </is>
      </c>
      <c r="H22" s="2" t="inlineStr">
        <is>
          <t>Paracetamol tablet</t>
        </is>
      </c>
      <c r="I22" s="2" t="n">
        <v>2</v>
      </c>
      <c r="J22" s="2" t="inlineStr">
        <is>
          <t>✅ คำตอบที่ถูกต้อง: ข้อ ข. Diclofenac tablet
💡 Background:
แนวทางเวชปฏิบัติการรักษาโรคข้อเข่าเสื่อม (Osteoarthritis) แนะนำการใช้ยาลำดับขั้นตามความรุนแรงของอาการปวดและการตอบสนองต่อการรักษา
🎯 ทำไมข้อนี้ถึงถูก:
เมื่อการใช้สมุนไพรทางเลือกหรือยาแก้ปวดเบื้องต้นไม่ได้ผล และผู้ป่วยยังมีอาการปวดข้อเข่าระดับปานกลางจากการอักเสบ ยาต้านการอักเสบที่ไม่ใช่สเตียรอยด์ชนิดรับประทาน (Oral NSAIDs) เช่น Diclofenac (รับประทานระยะสั้นในขนาดต่ำสุดที่ได้ผล) เป็นทางเลือกมาตรฐานที่มีประสิทธิภาพสูงในการระงับอาการปวดและลดการอักเสบของข้อ
🔍 ข้ออื่นผิดเพราะอะไร:
• ข้อ ก. (เจลว่านหางจระเข้): ใช้รักษาแผลไฟไหม้ น้ำร้อนลวก ไม่ได้ลดอาการปวดข้อ
• ข้อ ค. (Tramadol capsule): เป็นยากลุ่ม Opioids สงวนไว้สำหรับผู้ที่ไม่สามารถใช้ NSAIDs ได้ หรือปวดรุนแรง
• ข้อ ง. (Indomethacin spray): ชนิดพ่นเฉพาะที่อาจมีประสิทธิผลน้อยกว่ายากินในข้อที่อักเสบระดับลึก
• ข้อ จ. (Paracetamol tablet): ประสิทธิผลในการต้านการอักเสบของข้อต่ำกว่า NSAIDs ชัดเจน
📖 Guideline อ้างอิง:
2019 ACR/Arthritis Foundation Guideline for the Management of Osteoarthritis &amp; แนวทางเวชปฏิบัติโรคข้อเข่าเสื่อม ราชวิทยาลัยแพทย์ออร์โธปิดิกส์แห่งประเทศไทย
📌 จุดจำก่อนสอบ:
• การรักษาปวดข้อเข่าเสื่อม: Topical NSAIDs -&gt; Oral NSAIDs (Diclofenac, Celecoxib) พิจารณาให้ร่วมกับ PPI หากมีความเสี่ยงทางเดินอาหาร</t>
        </is>
      </c>
      <c r="K22" s="2" t="n"/>
      <c r="L22" s="2" t="inlineStr">
        <is>
          <t>Herbal Extraction methods</t>
        </is>
      </c>
      <c r="M22" s="2" t="inlineStr">
        <is>
          <t>Product</t>
        </is>
      </c>
      <c r="N22" s="2" t="inlineStr">
        <is>
          <t>ข้อ 3 (PLE_CC1_2562_Key.md)</t>
        </is>
      </c>
      <c r="O22" s="2" t="n"/>
      <c r="P22" s="2" t="n"/>
    </row>
    <row r="23" ht="13.2" customHeight="1" s="49">
      <c r="A23" s="2" t="n">
        <v>21</v>
      </c>
      <c r="B23" s="2" t="inlineStr">
        <is>
          <t>กระทรวงสาธารณสุขมีประกาศเตือนเกี่ยวกับสมุนไพรฟ้าทะลายโจร ว่าหากผู้ป่วยรับประทานแล้วมีอาการในข้อใด ให้หยุดยาทันทีและรีบไปพบแพทย์ เนื่องจากเป็นอาการแพ้ยารุนแรง (Anaphylaxis / Angioedema)</t>
        </is>
      </c>
      <c r="C23" s="2" t="n"/>
      <c r="D23" s="2" t="inlineStr">
        <is>
          <t>ผื่นคัน ลมพิษ ตาบวม หน้าบวม ริมฝีปากบวม และหายใจลำบาก</t>
        </is>
      </c>
      <c r="E23" s="2" t="inlineStr">
        <is>
          <t>ปัสสาวะมีสีเหลืองเข้ม</t>
        </is>
      </c>
      <c r="F23" s="2" t="inlineStr">
        <is>
          <t>อุจจาระมีสีดำคล้ำ</t>
        </is>
      </c>
      <c r="G23" s="2" t="inlineStr">
        <is>
          <t>มีอาการง่วงนอนเล็กน้อยหลังรับประทาน</t>
        </is>
      </c>
      <c r="H23" s="2" t="inlineStr">
        <is>
          <t>มีอาการเจริญอาหารมากขึ้น</t>
        </is>
      </c>
      <c r="I23" s="2" t="n">
        <v>1</v>
      </c>
      <c r="J23" s="2" t="inlineStr">
        <is>
          <t>✅ คำตอบที่ถูกต้อง: ข้อ ก. ผื่นคัน ลมพิษ ตาบวม หน้าบวม ริมฝีปากบวม และหายใจลำบาก
💡 Background:
ฟ้าทะลายโจร (Andrographis paniculata) แม้เป็นสมุนไพรที่นิยมใช้รักษาโรคหวัดและเจ็บคอ แต่สามารถก่อให้เกิดปฏิกิริยาการแพ้ยาได้
🎯 ทำไมข้อนี้ถึงถูก:
ประกาศกระทรวงสาธารณสุขและศูนย์เฝ้าระวังความปลอดภัยด้านยา (HPVC) ระบุคำเตือนสำคัญบนฉลากฟ้าทะลายโจรว่า: 'หากใช้แล้วมีอาการผื่นคัน ลมพิษ แน่นหน้าอก หายใจลำบาก ปากบวม ตาบวม ใบหน้าบวม ให้หยุดยาทันทีและรีบพบแพทย์' เนื่องจากเป็นสัญญาณของ Severe Type I Hypersensitivity reaction (Angioedema / Anaphylaxis) ซึ่งอาจเป็นอันตรายถึงชีวิต
🔍 ข้ออื่นผิดเพราะอะไร:
• ข้อ ข. ปัสสาวะเข้ม, ข้อ ค. อุจจาระดำ, ข้อ ง. ง่วงนอน, ข้อ จ. เจริญอาหาร: ไม่ใช่อาการแสดงของการแพ้ยาเฉียบพลันชนิดรุนแรงตามคำเตือนในบัญชียาหลักแห่งชาติ
📖 Guideline อ้างอิง:
ประกาศกระทรวงสาธารณสุข เรื่อง ระบุคำเตือนในฉลากยาฟ้าทะลายโจร &amp; บัญชียาหลักแห่งชาติด้านสมุนไพร พ.ศ. 2566
📌 จุดจำก่อนสอบ:
• ฟ้าทะลายโจร: หากเกิด ลมพิษ บวมที่หน้า ตา ปาก แน่นหน้าอก หายใจไม่ออก -&gt; หยุดยาทันที!
• ห้ามใช้ในหญิงตั้งครรภ์และให้นมบุตร (เสี่ยงทารกพิการ)</t>
        </is>
      </c>
      <c r="K23" s="2" t="n"/>
      <c r="L23" s="2" t="inlineStr">
        <is>
          <t>Herbal Extraction methods</t>
        </is>
      </c>
      <c r="M23" s="2" t="inlineStr">
        <is>
          <t>Product</t>
        </is>
      </c>
      <c r="N23" s="2" t="inlineStr">
        <is>
          <t>ข้อ 31 (PLE_CC1_2562_Key.md)</t>
        </is>
      </c>
      <c r="O23" s="2" t="n"/>
      <c r="P23" s="2" t="n"/>
    </row>
    <row r="24" ht="13.2" customHeight="1" s="49">
      <c r="A24" s="2" t="n">
        <v>22</v>
      </c>
      <c r="B24" s="2" t="inlineStr">
        <is>
          <t>สมุนไพรในข้อใดที่มีฤทธิ์ลดน้ำตาลในเลือดและล้างพิษ แต่ควรระมัดระวังอย่างยิ่งเมื่อใช้ในผู้ป่วยเบาหวานที่รับประทานยาลดน้ำตาลแผนปัจจุบัน เพราะอาจทำให้เกิดภาวะ Hypoglycemia รุนแรง</t>
        </is>
      </c>
      <c r="C24" s="2" t="n"/>
      <c r="D24" s="2" t="inlineStr">
        <is>
          <t>รางจืด</t>
        </is>
      </c>
      <c r="E24" s="2" t="inlineStr">
        <is>
          <t>เถาวัลย์เปรียง</t>
        </is>
      </c>
      <c r="F24" s="2" t="inlineStr">
        <is>
          <t>หญ้าปักกิ่ง</t>
        </is>
      </c>
      <c r="G24" s="2" t="inlineStr">
        <is>
          <t>กระเจี๊ยบแดง</t>
        </is>
      </c>
      <c r="H24" s="2" t="inlineStr">
        <is>
          <t>พญายอ</t>
        </is>
      </c>
      <c r="I24" s="2" t="n">
        <v>1</v>
      </c>
      <c r="J24" s="2" t="inlineStr">
        <is>
          <t>✅ คำตอบที่ถูกต้อง: ข้อ ก. รางจืด
💡 Background:
รางจืด (Thunbergia laurifolia) วงศ์ Acanthaceae มีสรรพคุณเด่นในการถอนพิษไข้ ล้างพิษยาฆ่าแมลง และสารเคมี
🎯 ทำไมข้อนี้ถึงถูก:
สารสกัดใบรางจืดมีฤทธิ์ทางเภสัชวิทยาในการลดระดับน้ำตาลในเลือด (Hypoglycemic effect) โดยกระตุ้นการหลั่งอินซูลินและฟื้นฟูเบต้าเซลล์ของตับอ่อน หากผู้ป่วยเบาหวานรับประทานรางจืดร่วมกับยาลดน้ำตาลในเลือดแผนปัจจุบัน (เช่น Glibenclamide, Glipizide, Metformin) จะเกิดอันตรกิริยาเสริมฤทธิ์กันจนระดับน้ำตาลในเลือดลดลงต่ำผิดปกติ (Severe Hypoglycemia) ได้ นอกจากนี้ยังอาจเร่งการขับยาอื่นออกจากร่างกาย
🔍 ข้ออื่นผิดเพราะอะไร:
• ข้อ ข. (เถาวัลย์เปรียง): เด่นในการต้านการอักเสบแก้ปวดข้อ ไม่ได้มีฤทธิ์ลดน้ำตาลเด่น
• ข้อ ค. (หญ้าปักกิ่ง): ใช้เสริมภูมิคุ้มกันในผู้ป่วยมะเร็ง
• ข้อ ง. (กระเจี๊ยบแดง): มีฤทธิ์ขับปัสสาวะและลดความดันโลหิต
• ข้อ จ. (พญายอ): ใช้ภายนอกต้านไวรัสเริมและงูสวัด
📖 Guideline อ้างอิง:
ประกาศกระทรวงสาธารณสุข เรื่อง สมุนไพรในงานสาธารณสุขมูลฐาน &amp; Thai Herbal Pharmacopoeia (THP)
📌 จุดจำก่อนสอบ:
• รางจืด (Thunbergia laurifolia): ราชาแห่งการล้างพิษ ถอนพิษไข้ ถอนพิษสารเคมี
• ระวังใช้ในผู้ป่วยเบาหวาน เสี่ยงเกิด Hypoglycemia และไม่ควรดื่มติดต่อกันนานเกินไป</t>
        </is>
      </c>
      <c r="K24" s="2" t="n"/>
      <c r="L24" s="2" t="inlineStr">
        <is>
          <t>Herbal Extraction methods</t>
        </is>
      </c>
      <c r="M24" s="2" t="inlineStr">
        <is>
          <t>Product</t>
        </is>
      </c>
      <c r="N24" s="2" t="inlineStr">
        <is>
          <t>ข้อ 65 (PLE_CC1_2562_Key.md)</t>
        </is>
      </c>
      <c r="O24" s="2" t="n"/>
      <c r="P24" s="2" t="n"/>
    </row>
    <row r="25" ht="13.2" customHeight="1" s="49">
      <c r="A25" s="2" t="n">
        <v>23</v>
      </c>
      <c r="B25" s="2" t="inlineStr">
        <is>
          <t>สารเคมีบำบัดกลุ่มต้านมะเร็ง Vincristine และ Vinblastine มีสารสำคัญที่เป็นอนุพันธ์ Vinca alkaloids ซึ่งสกัดได้จากพืชสมุนไพรชนิดใด</t>
        </is>
      </c>
      <c r="C25" s="2" t="n"/>
      <c r="D25" s="2" t="inlineStr">
        <is>
          <t>แพงพวยฝรั่ง</t>
        </is>
      </c>
      <c r="E25" s="2" t="inlineStr">
        <is>
          <t>ดองดึง</t>
        </is>
      </c>
      <c r="F25" s="2" t="inlineStr">
        <is>
          <t>เสนียด</t>
        </is>
      </c>
      <c r="G25" s="2" t="inlineStr">
        <is>
          <t>ระย่อม</t>
        </is>
      </c>
      <c r="H25" s="2" t="inlineStr">
        <is>
          <t>ต้นสนแปซิฟิก (Pacific Yew)</t>
        </is>
      </c>
      <c r="I25" s="2" t="n">
        <v>1</v>
      </c>
      <c r="J25" s="2" t="inlineStr">
        <is>
          <t>✅ คำตอบที่ถูกต้อง: ข้อ ก. แพงพวยฝรั่ง
💡 Background:
แพงพวยฝรั่ง (Catharanthus roseus / Vinca rosea) วงศ์ Apocynaceae เป็นพืชสมุนไพรที่มีความสำคัญอย่างยิ่งในประวัติศาสตร์เภสัชเวทและการรักษามะเร็ง
🎯 ทำไมข้อนี้ถึงถูก:
ใบของแพงพวยฝรั่งมีสารสำคัญกลุ่ม Bisindole alkaloids ได้แก่ Vincristine และ Vinblastine ซึ่งออกฤทธิ์ยับยั้งการรวมตัวของ Tubulin dimers ขัดขวางการสร้าง Microtubules ทำให้เซลล์มะเร็งหยุดการแบ่งตัวในระยะ Metaphase (Mitotic spindle inhibitor) ใช้รักษาโรคมะเร็งเม็ดเลือดขาว (Leukemia) และมะเร็งต่อมน้ำเหลือง (Lymphoma)
🔍 ข้ออื่นผิดเพราะอะไร:
• ข้อ ข. (ดองดึง): มีสาร Colchicine ใช้รักษาโรคเก๊าท์เฉียบพลัน
• ข้อ ค. (เสนียด): มีสาร Vasicine ใช้ขับเสมหะและขยายหลอดลม
• ข้อ ง. (ระย่อม): มีสาร Reserpine ใช้ลดความดันโลหิต
• ข้อ จ. (Pacific Yew / Taxus brevifolia): เป็นแหล่งของ Paclitaxel ซึ่งยับยั้งการสลายตัวของ Microtubules
📖 Guideline อ้างอิง:
Trease and Evans Pharmacognosy 16th Edition &amp; WHO Monographs on Selected Medicinal Plants
📌 จุดจำก่อนสอบ:
• Catharanthus roseus (แพงพวยฝรั่ง) -&gt; Vincristine, Vinblastine (Vinca alkaloids)
• กลไก: Inhibit tubulin polymerization ขัดขวาง Mitosis</t>
        </is>
      </c>
      <c r="K25" s="2" t="n"/>
      <c r="L25" s="2" t="inlineStr">
        <is>
          <t>Herbal Extraction methods</t>
        </is>
      </c>
      <c r="M25" s="2" t="inlineStr">
        <is>
          <t>Product</t>
        </is>
      </c>
      <c r="N25" s="2" t="inlineStr">
        <is>
          <t>ข้อ 61 (PLE_CC1_2562_Key.md)</t>
        </is>
      </c>
      <c r="O25" s="2" t="n"/>
      <c r="P25" s="2" t="n"/>
    </row>
    <row r="26" ht="13.2" customHeight="1" s="49">
      <c r="A26" s="2" t="n">
        <v>24</v>
      </c>
      <c r="B26" s="2" t="inlineStr">
        <is>
          <t>สมุนไพรในข้อใดที่มีหลักฐานทางคลินิกยืนยันว่าสารสกัดมีสรรพคุณบรรเทาอาการปวดกล้ามเนื้อและปวดข้อ และได้รับการบรรจุในบัญชียาหลักแห่งชาติด้านสมุนไพร</t>
        </is>
      </c>
      <c r="C26" s="2" t="n"/>
      <c r="D26" s="2" t="inlineStr">
        <is>
          <t>ยาผสมเถาวัลย์เปรียง</t>
        </is>
      </c>
      <c r="E26" s="2" t="inlineStr">
        <is>
          <t>เหง้าขิง</t>
        </is>
      </c>
      <c r="F26" s="2" t="inlineStr">
        <is>
          <t>พญาสัตบรรณ</t>
        </is>
      </c>
      <c r="G26" s="2" t="inlineStr">
        <is>
          <t>ยาประสะกะเพรา</t>
        </is>
      </c>
      <c r="H26" s="2" t="inlineStr">
        <is>
          <t>ยาชงชุมเห็ดเทศ</t>
        </is>
      </c>
      <c r="I26" s="2" t="n">
        <v>1</v>
      </c>
      <c r="J26" s="2" t="inlineStr">
        <is>
          <t>✅ คำตอบที่ถูกต้อง: ข้อ ก. ยาผสมเถาวัลย์เปรียง
💡 Background:
เถาวัลย์เปรียงเป็นยาสมุนไพรในบัญชียาหลักแห่งชาติด้านสมุนไพร หมวดเภสัชกรรมแผนไทย/สมุนไพรเดี่ยว
🎯 ทำไมข้อนี้ถึงถูก:
ยาผสมเถาวัลย์เปรียง (สารสกัดหรือผงเถาวัลย์เปรียง) มีข้อบ่งใช้ในการบรรเทาอาการปวดกล้ามเนื้อ ลดอาการอักเสบของกล้ามเนื้อ และบรรเทาอาการปวดข้อเข่าเสื่อม โดยมีกลไกยับยั้ง Eicosanoid pathway (COX-2) อย่างชัดเจน
🔍 ข้ออื่นผิดเพราะอะไร:
• ข้อ ข. (เหง้าขิง): ใช้ขับลม แก้อาเจียน
• ข้อ ค. (พญาสัตบรรณ): เปลือกต้นมีรสขม ใช้แก้ไข้ รักษาโรคมาลาเรียในอดีต
• ข้อ ง. (ยาประสะกะเพรา): ใช้ขับลม บรรเทาอาการท้องอืด ท้องเฟ้อ แน่นจุกเสียด
• ข้อ จ. (ยาชงชุมเห็ดเทศ): ใช้เป็นยาระบาย แก้อาการท้องผูก
📖 Guideline อ้างอิง:
บัญชียาหลักแห่งชาติด้านสมุนไพร พ.ศ. 2566 &amp; Thai Herbal Pharmacopoeia (THP)
📌 จุดจำก่อนสอบ:
• เถาวัลย์เปรียง (Derris scandens): แก้อาการปวดกล้ามเนื้อ ปวดข้อเข่าเสื่อม</t>
        </is>
      </c>
      <c r="K26" s="2" t="n"/>
      <c r="L26" s="2" t="inlineStr">
        <is>
          <t>Herbal Extraction methods</t>
        </is>
      </c>
      <c r="M26" s="2" t="inlineStr">
        <is>
          <t>Product</t>
        </is>
      </c>
      <c r="N26" s="2" t="inlineStr">
        <is>
          <t>ข้อ 19 (PLE_CC1_2561_Key.md)</t>
        </is>
      </c>
      <c r="O26" s="2" t="n"/>
      <c r="P26" s="2" t="n"/>
    </row>
    <row r="27" ht="13.2" customHeight="1" s="49">
      <c r="A27" s="2" t="n">
        <v>25</v>
      </c>
      <c r="B27" s="2" t="inlineStr">
        <is>
          <t>ยาพัฒนาจากสมุนไพรในข้อใดที่ใช้สำหรับทาภายนอกเพื่อรักษาแผลจากไวรัสเริม (Herpes Simplex) และโรคงูสวัด (Herpes Zoster)</t>
        </is>
      </c>
      <c r="C27" s="2" t="n"/>
      <c r="D27" s="2" t="inlineStr">
        <is>
          <t>ใบพญายอ</t>
        </is>
      </c>
      <c r="E27" s="2" t="inlineStr">
        <is>
          <t>เหง้าขิง</t>
        </is>
      </c>
      <c r="F27" s="2" t="inlineStr">
        <is>
          <t>ใบบัวบก</t>
        </is>
      </c>
      <c r="G27" s="2" t="inlineStr">
        <is>
          <t>ใบพลู</t>
        </is>
      </c>
      <c r="H27" s="2" t="inlineStr">
        <is>
          <t>ใบทองพันชั่ง</t>
        </is>
      </c>
      <c r="I27" s="2" t="n">
        <v>1</v>
      </c>
      <c r="J27" s="2" t="inlineStr">
        <is>
          <t>✅ คำตอบที่ถูกต้อง: ข้อ ก. ใบพญายอ
💡 Background:
สารสกัดจากใบพญายอ (เสลดพังพอนตัวเมีย) ได้รับการพัฒนาเป็นยาแผนปัจจุบันที่ผลิตจากสมุนไพรในรูปแบบ ครีม โลชั่น และยาน้ำกลีเซอรีน
🎯 ทำไมข้อนี้ถึงถูก:
สารสกัดใบพญายอ (Clinacanthus nutans) มีสารสำคัญที่ยับยั้งการเข้าสู่เซลล์และการแบ่งตัวของไวรัสกลุ่ม Herpesviruses (HSV-1, HSV-2, VZV) บัญชียาหลักแห่งชาติจึงกำหนดให้เป็นยารักษาแผลเริมและงูสวัดที่ผิวหนังและช่องปาก
🔍 ข้ออื่นผิดเพราะอะไร:
• ข้อ ข. (เหง้าขิง): ขับลม แก้คลื่นไส้
• ข้อ ค. (ใบบัวบก): สมานแผลไฟไหม้ น้ำร้อนลวก แผลผ่าตัด
• ข้อ ง. (ใบพลู): ทิงเจอร์พลูใช้แก้ลมพิษ ผื่นคัน
• ข้อ จ. (ใบทองพันชั่ง): ทิงเจอร์ทองพันชั่งใช้รักษาเชื้อรา กลาก เกลื้อน
📖 Guideline อ้างอิง:
บัญชียาหลักแห่งชาติด้านสมุนไพร พ.ศ. 2566 &amp; Thai Herbal Pharmacopoeia (THP)
📌 จุดจำก่อนสอบ:
• ใบพญายอ: ทารักษาแผลเริมที่ริมฝีปากและอวัยวะเพศ แผลโรคงูสวัด ทาวันละ 4-5 ครั้ง</t>
        </is>
      </c>
      <c r="K27" s="2" t="n"/>
      <c r="L27" s="2" t="inlineStr">
        <is>
          <t>Herbal Extraction methods</t>
        </is>
      </c>
      <c r="M27" s="2" t="inlineStr">
        <is>
          <t>Product</t>
        </is>
      </c>
      <c r="N27" s="2" t="inlineStr">
        <is>
          <t>ข้อ 26 (PLE_CC1_2561_Key.md)</t>
        </is>
      </c>
      <c r="O27" s="2" t="n"/>
      <c r="P27" s="2" t="n"/>
    </row>
    <row r="28" ht="13.2" customHeight="1" s="49">
      <c r="A28" s="2" t="n">
        <v>26</v>
      </c>
      <c r="B28" s="2" t="inlineStr">
        <is>
          <t>หากต้องการตรวจสอบเอกลักษณ์และคุณภาพผงสมุนไพรส่วนใบ (Folia / Leaves) ด้วยวิธีการส่องกล้องจุลทรรศน์ (Microscopic examination) เนื้อเยื่อและองค์ประกอบทางกายวิภาคข้อใดที่บ่งชี้ว่าผงดังกล่าวมาจากส่วนใบของพืช</t>
        </is>
      </c>
      <c r="C28" s="2" t="n"/>
      <c r="D28" s="2" t="inlineStr">
        <is>
          <t>พบเซลล์คุม ปากใบ (Stomata) และเนื้อเยื่อพาลิเซด (Palisade mesophyll)</t>
        </is>
      </c>
      <c r="E28" s="2" t="inlineStr">
        <is>
          <t>พบเนื้อเยื่อคอร์ก (Cork) และแคมเบียม (Cambium) หนาแน่น</t>
        </is>
      </c>
      <c r="F28" s="2" t="inlineStr">
        <is>
          <t>พบเซลล์สเคอรีด (Sclereids) รูปหิน และท่อน้ำเรซิน</t>
        </is>
      </c>
      <c r="G28" s="2" t="inlineStr">
        <is>
          <t>พบเนื้อเยื่อคอร์เทกซ์ (Cortex) และไซเลม (Xylem) โดยไม่มีปากใบ</t>
        </is>
      </c>
      <c r="H28" s="2" t="inlineStr">
        <is>
          <t>พบเม็ดแป้งขนาดใหญ่และผลึกแคลเซียมออกซาเลตเฉพาะในเซลล์หัว</t>
        </is>
      </c>
      <c r="I28" s="2" t="n">
        <v>1</v>
      </c>
      <c r="J28" s="2" t="inlineStr">
        <is>
          <t>✅ คำตอบที่ถูกต้อง: ข้อ ก. พบเซลล์คุม ปากใบ (Stomata) และเนื้อเยื่อพาลิเซด (Palisade mesophyll)
💡 Background:
การตรวจเอกลักษณ์ทางกายวิภาคของสมุนไพรผง (Microscopic evaluation of powdered crude drugs) ตามเภสัชตำรับสมุนไพรไทย (THP) ใช้เพื่อระบุส่วนของพืชที่นำมาทำยาและตรวจหาการปลอมปน
🎯 ทำไมข้อนี้ถึงถูก:
องค์ประกอบทางจุลทรรศน์ที่เป็นลักษณะเฉพาะเด่นชัดของ 'ส่วนใบ' (Leaves) คือ การพบ ปากใบ (Stomata) พร้อมเซลล์คุม (Guard cells), เนื้อเยื่อชั้นผิวด้านบนและล่าง (Epidermis), เนื้อเยื่อพาลิเซด (Palisade mesophyll) ที่มีคลอโรพลาสต์หนาแน่น, และอาจพบขนพืช (Trichomes) ชนิดต่างๆ
🔍 ข้ออื่นผิดเพราะอะไร:
• ข้อ ข. (Cork &amp; Cambium หนาแน่น): เป็นลักษณะเฉพาะของส่วนเปลือกต้น (Bark) หรือรากพืชใบเลี้ยงคู่
• ข้อ ค. (Sclereids หิน): พบบ่อยในส่วนเปลือกผล เปลือกเมล็ด หรือเนื้อผลไม้
• ข้อ ง. (Cortex &amp; Xylem ไม่มีปากใบ): เป็นลักษณะของส่วนราก (Root) หรือเหง้า (Rhizome)
• ข้อ จ. (เม็ดแป้งขนาดใหญ่): พบบริเวณส่วนสะสมอาหาร เช่น หัว (Tuber) หรือเหง้า (Rhizome)
📖 Guideline อ้างอิง:
Thai Herbal Pharmacopoeia (THP) General Chapters: Microscopic Evaluation of Crude Drugs
📌 จุดจำก่อนสอบ:
• เอกลักษณ์ส่วนใบ (Leaves): Epidermis, Stomata, Trichomes, Palisade &amp; Spongy mesophyll
• เอกลักษณ์ส่วนเปลือกต้น (Bark): Cork, Phloem fibers, Sclereids, ไม่มี Xylem/Stomata</t>
        </is>
      </c>
      <c r="K28" s="2" t="n"/>
      <c r="L28" s="2" t="inlineStr">
        <is>
          <t>Herbal Extraction methods</t>
        </is>
      </c>
      <c r="M28" s="2" t="inlineStr">
        <is>
          <t>Product</t>
        </is>
      </c>
      <c r="N28" s="2" t="inlineStr">
        <is>
          <t>ข้อ 27 (PLE_CC1_2561_Key.md)</t>
        </is>
      </c>
      <c r="O28" s="2" t="n"/>
      <c r="P28" s="2" t="n"/>
    </row>
    <row r="29" ht="13.2" customHeight="1" s="49">
      <c r="A29" s="2" t="n">
        <v>27</v>
      </c>
      <c r="B29" s="2" t="inlineStr">
        <is>
          <t>สมุนไพรในข้อใดต่อไปนี้ไม่มีสรรพคุณเด่นในการบรรเทาอาการไอและขับเสมหะโดยตรงตามงานสาธารณสุขมูลฐาน</t>
        </is>
      </c>
      <c r="C29" s="2" t="n"/>
      <c r="D29" s="2" t="inlineStr">
        <is>
          <t>ฟ้าทะลายโจร</t>
        </is>
      </c>
      <c r="E29" s="2" t="inlineStr">
        <is>
          <t>มะแว้งต้น</t>
        </is>
      </c>
      <c r="F29" s="2" t="inlineStr">
        <is>
          <t>ชะเอมเทศ</t>
        </is>
      </c>
      <c r="G29" s="2" t="inlineStr">
        <is>
          <t>มะขามป้อม</t>
        </is>
      </c>
      <c r="H29" s="2" t="inlineStr">
        <is>
          <t>ขิง</t>
        </is>
      </c>
      <c r="I29" s="2" t="n">
        <v>1</v>
      </c>
      <c r="J29" s="2" t="inlineStr">
        <is>
          <t>✅ คำตอบที่ถูกต้อง: ข้อ ก. ฟ้าทะลายโจร
💡 Background:
สมุนไพรแก้ไอ ขับเสมหะ ในงานสาธารณสุขมูลฐานและบัญชียาหลักแห่งชาติ มีกลไกกระตุ้นการหลั่งสารคัดหลั่งเพื่อละลายเสมหะ บรรเทาอาการระคายคอ หรือกดศูนย์ควบคุมการไอ
🎯 ทำไมข้อนี้ถึงถูก:
ฟ้าทะลายโจร (Andrographis paniculata) มีข้อบ่งใช้หลักในการบรรเทาอาการไข้หวัด เจ็บคอ (Pharyngitis/Tonsillitis) และท้องเสียชนิดไม่ติดเชื้อ ไม่ได้จัดอยู่ในกลุ่มยารักษาอาการไอขับเสมหะโดยตรงเหมือนสมุนไพรรสเปรี้ยวหรือรสหวานชุ่มคออื่นๆ
🔍 ข้ออื่นผิดเพราะอะไร:
• ข้อ ข. (มะแว้งต้น): มีสาร Solanine ใช้แก้ไอ ขับเสมหะ บรรเทาอาการระคายคอ
• ข้อ ค. (ชะเอมเทศ): มี Glycyrrhizin รสหวานชุ่มคอ ช่วยเคลือบเยื่อบุคอและขับเสมหะ
• ข้อ ง. (มะขามป้อม): มีวิตามินซีและแทนนินสูง รสเปรี้ยวฝาดชุ่มคอ ละลายเสมหะ
• ข้อ จ. (ขิง): น้ำขิงต้มช่วยขับลม ขับเสมหะ และบรรเทาอาการไอ
📖 Guideline อ้างอิง:
ประกาศกระทรวงสาธารณสุข เรื่อง สมุนไพรในงานสาธารณสุขมูลฐาน &amp; Thai Herbal Pharmacopoeia (THP)
📌 จุดจำก่อนสอบ:
• สมุนไพรแก้ไอ ขับเสมหะ: มะแว้งต้น, มะแว้งเครือ, มะขามป้อม, ชะเอมเทศ, มะนาว
• ฟ้าทะลายโจร: บรรเทาอาการเจ็บคอ ไข้หวัด ท้องเสียไม่ติดเชื้อ</t>
        </is>
      </c>
      <c r="K29" s="2" t="n"/>
      <c r="L29" s="2" t="inlineStr">
        <is>
          <t>Herbal Extraction methods</t>
        </is>
      </c>
      <c r="M29" s="2" t="inlineStr">
        <is>
          <t>Product</t>
        </is>
      </c>
      <c r="N29" s="2" t="inlineStr">
        <is>
          <t>ข้อ 35 (PLE_CC1_2561_Key.md)</t>
        </is>
      </c>
      <c r="O29" s="2" t="n"/>
      <c r="P29" s="2" t="n"/>
    </row>
    <row r="30" ht="13.2" customHeight="1" s="49">
      <c r="A30" s="2" t="n">
        <v>28</v>
      </c>
      <c r="B30" s="2" t="inlineStr">
        <is>
          <t>ตามบัญชียาที่พัฒนามาจากสมุนไพร ยาในข้อใดที่มีรูปแบบเป็น 'ทิงเจอร์' และใช้สำหรับรักษาโรคผิวหนังที่เกิดจากการติดเชื้อรา (เช่น น้ำกัดเท้า กลาก เกลื้อน)</t>
        </is>
      </c>
      <c r="C30" s="2" t="n"/>
      <c r="D30" s="2" t="inlineStr">
        <is>
          <t>ยาทิงเจอร์พลู</t>
        </is>
      </c>
      <c r="E30" s="2" t="inlineStr">
        <is>
          <t>ยาครีมพญายอ</t>
        </is>
      </c>
      <c r="F30" s="2" t="inlineStr">
        <is>
          <t>ยาเจลเปลือกมังคุด</t>
        </is>
      </c>
      <c r="G30" s="2" t="inlineStr">
        <is>
          <t>ยาเจลว่านหางจระเข้</t>
        </is>
      </c>
      <c r="H30" s="2" t="inlineStr">
        <is>
          <t>ยาครีมบัวบก</t>
        </is>
      </c>
      <c r="I30" s="2" t="n">
        <v>1</v>
      </c>
      <c r="J30" s="2" t="inlineStr">
        <is>
          <t>✅ คำตอบที่ถูกต้อง: ข้อ ก. ยาทิงเจอร์พลู
💡 Background:
พลู (Piper betle) วงศ์ Piperaceae เป็นสมุนไพรไทยที่มีน้ำมันหอมระเหยและสารฟีนอลิกที่มีฤทธิ์ต้านจุลชีพสูง
🎯 ทำไมข้อนี้ถึงถูก:
ใบพลูมีสารสำคัญกลุ่มฟีนอล ได้แก่ Eugenol, Chavibetol, และ Chavicol ซึ่งมีฤทธิ์ยับยั้งการเจริญเติบโตของเชื้อราก่อโรคผิวหนัง (Trichophyton, Epidermophyton) และบรรเทาอาการคันจากลมพิษ ในบัญชียาหลักแห่งชาติจึงมียาทิงเจอร์พลูสำหรับรักษาอาการคัน ลมพิษ และโรคผิวหนังจากเชื้อรา
🔍 ข้ออื่นผิดเพราะอะไร:
• ข้อ ข. (ยาครีมพญายอ): รักษาเริมและงูสวัด (ไวรัส)
• ข้อ ค. (ยาเจลเปลือกมังคุด): ล้างแผลสด สมานแผล (แบคทีเรีย)
• ข้อ ง. (ยาเจลว่านหางจระเข้): รักษาแผลไฟไหม้ น้ำร้อนลวก
• ข้อ จ. (ยาครีมบัวบก): สมานแผลผ่าตัด แผลเป็น
📖 Guideline อ้างอิง:
บัญชียาหลักแห่งชาติด้านสมุนไพร พ.ศ. 2566 &amp; Thai Herbal Pharmacopoeia (THP)
📌 จุดจำก่อนสอบ:
• ทิงเจอร์พลู / ทิงเจอร์ทองพันชั่ง = ยาต้านเชื้อรา รักษาโรคผิวหนัง กลาก เกลื้อน คัน</t>
        </is>
      </c>
      <c r="K30" s="2" t="n"/>
      <c r="L30" s="2" t="inlineStr">
        <is>
          <t>Herbal Extraction methods</t>
        </is>
      </c>
      <c r="M30" s="2" t="inlineStr">
        <is>
          <t>Product</t>
        </is>
      </c>
      <c r="N30" s="2" t="inlineStr">
        <is>
          <t>ข้อ 40 (PLE_CC1_2561_Key.md)</t>
        </is>
      </c>
      <c r="O30" s="2" t="n"/>
      <c r="P30" s="2" t="n"/>
    </row>
    <row r="31" ht="13.2" customHeight="1" s="49">
      <c r="A31" s="2" t="n">
        <v>29</v>
      </c>
      <c r="B31" s="2" t="inlineStr">
        <is>
          <t>ยาสมุนไพรในกลุ่มตำรับยาแผนไทยข้อใดที่มีข้อบ่งใช้ในสูตินรีเวช สำหรับบรรเทาอาการปวดประจำเดือน และขับน้ำคาวปลาในสตรีหลังคลอดบุตร</t>
        </is>
      </c>
      <c r="C31" s="2" t="n"/>
      <c r="D31" s="2" t="inlineStr">
        <is>
          <t>ยาประสะไพล</t>
        </is>
      </c>
      <c r="E31" s="2" t="inlineStr">
        <is>
          <t>ยาสหัสธารา</t>
        </is>
      </c>
      <c r="F31" s="2" t="inlineStr">
        <is>
          <t>ยาจันทน์ลีลา</t>
        </is>
      </c>
      <c r="G31" s="2" t="inlineStr">
        <is>
          <t>ยาหอมอินทรจักร</t>
        </is>
      </c>
      <c r="H31" s="2" t="inlineStr">
        <is>
          <t>ยาประสะกะเพรา</t>
        </is>
      </c>
      <c r="I31" s="2" t="n">
        <v>1</v>
      </c>
      <c r="J31" s="2" t="inlineStr">
        <is>
          <t>✅ คำตอบที่ถูกต้อง: ข้อ ก. ยาประสะไพล
💡 Background:
ยาประสะไพลเป็นตำรับยาแผนไทยในบัญชียาหลักแห่งชาติด้านสมุนไพร มีไพล (Zingiber montanum) เป็นตัวยาตรงในสัดส่วนครึ่งหนึ่งของตำรับ
🎯 ทำไมข้อนี้ถึงถูก:
ยาประสะไพลมีข้อบ่งใช้ตามบัญชียาหลักแห่งชาติในการ 'รักษาอาการประจำเดือนมาไม่สม่ำเสมอหรือมาน้อยกว่าปกติ และขับน้ำคาวปลาในสตรีหลังคลอด' สารกลุ่ม Curcuminoids และ DMP ในไพลช่วยคลายกล้ามเนื้อมดลูก ลดการบีบเกร็ง และขับลม
🔍 ข้ออื่นผิดเพราะอะไร:
• ข้อ ข. (ยาสหัสธารา): ใช้บรรเทาอาการปวดข้อ ปวดกล้ามเนื้อ และอาการชาจากลมในเส้น
• ข้อ ค. (ยาจันทน์ลีลา): ใช้แก้ไข้ ตัวร้อน ไข้เปลี่ยนฤดู
• ข้อ ง. (ยาหอมอินทรจักร): ใช้แก้ลมบาดทะจิต วิงเวียน แน่นจุกเสียด
• ข้อ จ. (ยาประสะกะเพรา): ใช้ขับลมในเด็ก ท้องอืด ท้องเฟ้อ
📖 Guideline อ้างอิง:
ประกาศคณะกรรมการพัฒนาระบบยาแห่งชาติ เรื่อง บัญชียาหลักแห่งชาติด้านสมุนไพร พ.ศ. 2566
📌 จุดจำก่อนสอบ:
• ยาประสะไพล: ไพล 50% แก้ปวดประจำเดือน ประจำเดือนมาไม่ปกติ ขับน้ำคาวปลา
• ข้อห้ามใช้: หญิงตั้งครรภ์ และผู้ที่มีไข้สูง</t>
        </is>
      </c>
      <c r="K31" s="2" t="n"/>
      <c r="L31" s="2" t="inlineStr">
        <is>
          <t>Herbal Extraction methods</t>
        </is>
      </c>
      <c r="M31" s="2" t="inlineStr">
        <is>
          <t>Product</t>
        </is>
      </c>
      <c r="N31" s="2" t="inlineStr">
        <is>
          <t>ข้อ 58 (PLE_CC1_2561_Key.md)</t>
        </is>
      </c>
      <c r="O31" s="2" t="n"/>
      <c r="P31" s="2" t="n"/>
    </row>
    <row r="32" ht="13.2" customHeight="1" s="49">
      <c r="A32" s="2" t="n">
        <v>30</v>
      </c>
      <c r="B32" s="2" t="inlineStr">
        <is>
          <t>สมุนไพรในงานสาธารณสุขมูลฐานข้อใดที่มีสาร Cucurbitine และมีสรรพคุณในการถ่ายพยาธิ โดยเฉพาะพยาธิตัวตืด (Tapeworms)</t>
        </is>
      </c>
      <c r="C32" s="2" t="n"/>
      <c r="D32" s="2" t="inlineStr">
        <is>
          <t>เมล็ดฟักทอง</t>
        </is>
      </c>
      <c r="E32" s="2" t="inlineStr">
        <is>
          <t>ใบตำลึง</t>
        </is>
      </c>
      <c r="F32" s="2" t="inlineStr">
        <is>
          <t>เปลือกมังคุด</t>
        </is>
      </c>
      <c r="G32" s="2" t="inlineStr">
        <is>
          <t>ผลแก่แมงลัก</t>
        </is>
      </c>
      <c r="H32" s="2" t="inlineStr">
        <is>
          <t>น้ำมันมะพร้าว</t>
        </is>
      </c>
      <c r="I32" s="2" t="n">
        <v>1</v>
      </c>
      <c r="J32" s="2" t="inlineStr">
        <is>
          <t>✅ คำตอบที่ถูกต้อง: ข้อ ก. เมล็ดฟักทอง
💡 Background:
ฟักทอง (Cucurbita moschata) มีการนำส่วนเมล็ดแก่มาใช้เป็นยาสมุนไพรถ่ายพยาธิในระบบการแพทย์พื้นบ้านและสาธารณสุขมูลฐาน
🎯 ทำไมข้อนี้ถึงถูก:
เมล็ดฟักทองมีสารสำคัญคือ กรดอะมิโน Cucurbitine ซึ่งออกฤทธิ์ทำให้พยาธิตัวตืด (Taenia saginata, Taenia solium) และพยาธิไส้เดือนเป็นอัมพาตชั่วคราวและหลุดออกจากผนังลำไส้ เมื่อรับประทานร่วมกับยาระบายจะช่วยขับตัวพยาธิออกมาได้อย่างปลอดภัย
🔍 ข้ออื่นผิดเพราะอะไร:
• ข้อ ข. (ใบตำลึง): ใช้ดับพิษร้อน ถอนพิษแมลงสัตว์กัดต่อย
• ข้อ ค. (เปลือกมังคุด): สมานแผล แก้ท้องเสีย
• ข้อ ง. (ผลแก่แมงลัก): เมล็ดแมงลักแช่น้ำพองตัว ใช้เป็นยาระบายเพิ่มกากอาหาร
• ข้อ จ. (น้ำมันมะพร้าว): บำรุงผิวพรรณ
📖 Guideline อ้างอิง:
ประกาศกระทรวงสาธารณสุข เรื่อง สมุนไพรในงานสาธารณสุขมูลฐาน &amp; WHO Monographs on Selected Medicinal Plants
📌 จุดจำก่อนสอบ:
• เมล็ดฟักทอง (Cucurbitine): ถ่ายพยาธิตัวตืด
• มะเกลือ (Diospyrol): ถ่ายพยาธิปากขอ พยาธิไส้เดือน (ห้ามใช้ในเด็กต่ำกว่า 10 ปี เสี่ยงตาบอด)</t>
        </is>
      </c>
      <c r="K32" s="2" t="n"/>
      <c r="L32" s="2" t="inlineStr">
        <is>
          <t>Herbal Extraction methods</t>
        </is>
      </c>
      <c r="M32" s="2" t="inlineStr">
        <is>
          <t>Product</t>
        </is>
      </c>
      <c r="N32" s="2" t="inlineStr">
        <is>
          <t>ข้อ 65 (PLE_CC1_2561_Key.md)</t>
        </is>
      </c>
      <c r="O32" s="2" t="n"/>
      <c r="P32" s="2" t="n"/>
    </row>
    <row r="33" ht="13.2" customHeight="1" s="49">
      <c r="A33" s="2" t="n">
        <v>31</v>
      </c>
      <c r="B33" s="2" t="inlineStr">
        <is>
          <t>สมุนไพรในบัญชียาหลักแห่งชาติหรือสาธารณสุขมูลฐานข้อใดที่มีฤทธิ์ขับปัสสาวะและแก้ขัดเบาในผู้ป่วยที่มีอาการปัสสาวะขัดกะปริดกะปรอยหลังกลั้นปัสสาวะ</t>
        </is>
      </c>
      <c r="C33" s="2" t="n"/>
      <c r="D33" s="2" t="inlineStr">
        <is>
          <t>กระเจี๊ยบแดง</t>
        </is>
      </c>
      <c r="E33" s="2" t="inlineStr">
        <is>
          <t>ชาพลู</t>
        </is>
      </c>
      <c r="F33" s="2" t="inlineStr">
        <is>
          <t>รางจืด</t>
        </is>
      </c>
      <c r="G33" s="2" t="inlineStr">
        <is>
          <t>หญ้าปักกิ่ง</t>
        </is>
      </c>
      <c r="H33" s="2" t="inlineStr">
        <is>
          <t>ฟ้าทะลายโจร</t>
        </is>
      </c>
      <c r="I33" s="2" t="n">
        <v>1</v>
      </c>
      <c r="J33" s="2" t="inlineStr">
        <is>
          <t>✅ คำตอบที่ถูกต้อง: ข้อ ก. กระเจี๊ยบแดง
💡 Background:
อาการขัดเบา ปัสสาวะแสบขัดเล็กน้อยหลังจากการกลั้นปัสสาวะเป็นเวลานานโดยไม่มีไข้หรือตกขาวผิดปกติ มักเป็นอาการเริ่มต้นของการระคายเคืองทางเดินปัสสาวะ
🎯 ทำไมข้อนี้ถึงถูก:
กระเจี๊ยบแดง (Hibiscus sabdariffa) มีสารสำคัญกลุ่ม Flavonoids และ Organic acids มีฤทธิ์ขับปัสสาวะอย่างอ่อน (Mild diuretic) และยับยั้งการเจริญเติบโตของแบคทีเรียในทางเดินปัสสาวะบางชนิด ช่วยชะล้างทางเดินปัสสาวะและบรรเทาอาการปัสสาวะแสบขัดได้ดี
🔍 ข้ออื่นผิดเพราะอะไร:
• ข้อ ข. (ชะพลู): ช่วยขับลม เจริญอาหาร
• ข้อ ค. (รางจืด): ล้างพิษ ถอนพิษสารเคมี
• ข้อ ง. (หญ้าปักกิ่ง): ปรับสมดุลภูมิคุ้มกัน
• ข้อ จ. (ฟ้าทะลายโจร): แก้ไข้ เจ็บคอ ท้องเสียไม่ติดเชื้อ
📖 Guideline อ้างอิง:
ประกาศกระทรวงสาธารณสุข เรื่อง สมุนไพรในงานสาธารณสุขมูลฐาน &amp; Thai Herbal Pharmacopoeia (THP)
📌 จุดจำก่อนสอบ:
• สมุนไพรแก้ขัดเบา: กระเจี๊ยบแดง, หญ้าหนวดแมว, สับปะรด (เหง้า)</t>
        </is>
      </c>
      <c r="K33" s="2" t="n"/>
      <c r="L33" s="2" t="inlineStr">
        <is>
          <t>Herbal Extraction methods</t>
        </is>
      </c>
      <c r="M33" s="2" t="inlineStr">
        <is>
          <t>Product</t>
        </is>
      </c>
      <c r="N33" s="2" t="inlineStr">
        <is>
          <t>ข้อ 75 (PLE_CC1_2561_Key.md)</t>
        </is>
      </c>
      <c r="O33" s="2" t="n"/>
      <c r="P33" s="2" t="n"/>
    </row>
    <row r="34" ht="13.2" customHeight="1" s="49">
      <c r="A34" s="2" t="n">
        <v>32</v>
      </c>
      <c r="B34" s="2" t="inlineStr">
        <is>
          <t>สตรีตั้งครรภ์ไตรมาสแรกมีอาการคลื่นไส้ อาเจียนตอนเช้า (Morning sickness) หากต้องการเลือกใช้ยาสมุนไพรที่ปลอดภัยและมีหลักฐานทางคลินิกรองรับในการบรรเทาอาการ ควรเลือกใช้สมุนไพรใด</t>
        </is>
      </c>
      <c r="C34" s="2" t="n"/>
      <c r="D34" s="2" t="inlineStr">
        <is>
          <t>ขิง</t>
        </is>
      </c>
      <c r="E34" s="2" t="inlineStr">
        <is>
          <t>รางจืด</t>
        </is>
      </c>
      <c r="F34" s="2" t="inlineStr">
        <is>
          <t>ขมิ้นชัน</t>
        </is>
      </c>
      <c r="G34" s="2" t="inlineStr">
        <is>
          <t>เถาวัลย์เปรียง</t>
        </is>
      </c>
      <c r="H34" s="2" t="inlineStr">
        <is>
          <t>ฟ้าทะลายโจร</t>
        </is>
      </c>
      <c r="I34" s="2" t="n">
        <v>1</v>
      </c>
      <c r="J34" s="2" t="inlineStr">
        <is>
          <t>✅ คำตอบที่ถูกต้อง: ข้อ ก. ขิง
💡 Background:
อาการแพ้ท้อง คลื่นไส้อาเจียนในหญิงตั้งครรภ์ (Nausea and vomiting of pregnancy: NVP) พบได้บ่อยถึง 70-80% ในไตรมาสแรก
🎯 ทำไมข้อนี้ถึงถูก:
ขิง (Zingiber officinale) มีสารออกฤทธิ์กลุ่มฟีนอลิก ได้แก่ Gingerols และ Shogaols ซึ่งมีฤทธิ์ต้านการบีบเกร็งของกล้ามเนื้อกระเพาะอาหาร และเป็น Antagonist ต่อตัวรับ Serotonin (5-HT3 receptors) ในระบบทางเดินอาหารและทางเดินประสาท องค์กร ACOG และ RCOG แนะนำขิงขนาด 1,000 มก./วัน เป็นการรักษาทางเลือกแรกที่ไม่ใช่ยาเคมีสังเคราะห์ที่ปลอดภัยและมีประสิทธิภาพในการลดอาการคลื่นไส้ในหญิงตั้งครรภ์
🔍 ข้ออื่นผิดเพราะอะไร:
• ข้อ ข. (รางจืด): ไม่มีข้อมูลความปลอดภัยเพียงพอในหญิงตั้งครรภ์
• ข้อ ค. (ขมิ้นชัน): ใช้แก้ท้องอืด แต่ไม่ได้เด่นในการรักษา Morning sickness
• ข้อ ง. (เถาวัลย์เปรียง): ห้ามใช้ในหญิงตั้งครรภ์เด็ดขาด
• ข้อ จ. (ฟ้าทะลายโจร): ห้ามใช้ในหญิงตั้งครรภ์ (มี Teratogenic risk ในสัตว์ทดลอง)
📖 Guideline อ้างอิง:
ACOG Practice Bulletin No. 189: Nausea and Vomiting of Pregnancy &amp; บัญชียาหลักแห่งชาติด้านสมุนไพร พ.ศ. 2566
📌 จุดจำก่อนสอบ:
• ขิง (Zingiber officinale): First-line non-pharmacologic option สำหรับ Morning sickness ในหญิงตั้งครรภ์
• สมุนไพรต้องห้ามในหญิงตั้งครรภ์: ฟ้าทะลายโจร, เถาวัลย์เปรียง, ขี้เหล็ก, มะขามแขก</t>
        </is>
      </c>
      <c r="K34" s="2" t="n"/>
      <c r="L34" s="2" t="inlineStr">
        <is>
          <t>Herbal Extraction methods</t>
        </is>
      </c>
      <c r="M34" s="2" t="inlineStr">
        <is>
          <t>Product</t>
        </is>
      </c>
      <c r="N34" s="2" t="inlineStr">
        <is>
          <t>ข้อ 82 (PLE_CC1_2561_Key.md)</t>
        </is>
      </c>
      <c r="O34" s="2" t="n"/>
      <c r="P34" s="2" t="n"/>
    </row>
    <row r="35" ht="13.2" customHeight="1" s="49">
      <c r="A35" s="2" t="n">
        <v>33</v>
      </c>
      <c r="B35" s="2" t="inlineStr">
        <is>
          <t>สมุนไพรในข้อใดที่มีสรรพคุณตามงานสาธารณสุขมูลฐานในการถอนพิษแมลงสัตว์กัดต่อย และลดอาการปวด บวม แดง จากตุ่มคัน</t>
        </is>
      </c>
      <c r="C35" s="2" t="n"/>
      <c r="D35" s="2" t="inlineStr">
        <is>
          <t>พญายอ</t>
        </is>
      </c>
      <c r="E35" s="2" t="inlineStr">
        <is>
          <t>ขมิ้นชัน</t>
        </is>
      </c>
      <c r="F35" s="2" t="inlineStr">
        <is>
          <t>เหง้าไพล</t>
        </is>
      </c>
      <c r="G35" s="2" t="inlineStr">
        <is>
          <t>เปลือกมังคุด</t>
        </is>
      </c>
      <c r="H35" s="2" t="inlineStr">
        <is>
          <t>ว่านหางจระเข้</t>
        </is>
      </c>
      <c r="I35" s="2" t="n">
        <v>1</v>
      </c>
      <c r="J35" s="2" t="inlineStr">
        <is>
          <t>✅ คำตอบที่ถูกต้อง: ข้อ ก. พญายอ
💡 Background:
พญายอ หรือ เสลดพังพอนตัวเมีย (Clinacanthus nutans) เป็นสมุนไพรอเนกประสงค์ด้านโรคผิวหนัง
🎯 ทำไมข้อนี้ถึงถูก:
ใบพญายอสดขยี้ผสมเหล้าขาวหรือยาครีม/โลชั่นพญายอ มีสารสกัดที่มีฤทธิ์ต้านการอักเสบ (Anti-inflammatory) และยับยั้งการหลั่งฮิสตามีน จึงมีสรรพคุณเด่นตามงานสาธารณสุขมูลฐานในการถอนพิษแมลงสัตว์กัดต่อย (ยุง มด ต่อ แตน ผึ้ง) ลดอาการคันและบวมแดงได้อย่างรวดเร็ว
🔍 ข้ออื่นผิดเพราะอะไร:
• ข้อ ข. (ขมิ้นชัน): บรรเทาอาการท้องอืด ขับลม
• ข้อ ค. (เหง้าไพล): บรรเทาอาการเคล็ด ขัด ยอก ฟกช้ำกล้ามเนื้อ
• ข้อ ง. (เปลือกมังคุด): สมานแผลสด แผลเรื้อรัง
• ข้อ จ. (ว่านหางจระเข้): รักษาแผลไฟไหม้ น้ำร้อนลวก
📖 Guideline อ้างอิง:
ประกาศกระทรวงสาธารณสุข เรื่อง สมุนไพรในงานสาธารณสุขมูลฐาน &amp; Thai Herbal Pharmacopoeia (THP)
📌 จุดจำก่อนสอบ:
• พญายอ (เสลดพังพอนตัวเมีย): แมลงสัตว์กัดต่อย เริม งูสวัด</t>
        </is>
      </c>
      <c r="K35" s="2" t="n"/>
      <c r="L35" s="2" t="inlineStr">
        <is>
          <t>Herbal Extraction methods</t>
        </is>
      </c>
      <c r="M35" s="2" t="inlineStr">
        <is>
          <t>Product</t>
        </is>
      </c>
      <c r="N35" s="2" t="inlineStr">
        <is>
          <t>ข้อ 122 (PLE_CC1_2561_Key.md)</t>
        </is>
      </c>
      <c r="O35" s="2" t="n"/>
      <c r="P35" s="2" t="n"/>
    </row>
    <row r="36" ht="13.2" customHeight="1" s="49">
      <c r="A36" s="2" t="n">
        <v>34</v>
      </c>
      <c r="B36" s="2" t="inlineStr">
        <is>
          <t>สมุนไพรใดในข้อต่อไปนี้มีข้อบ่งใช้ตามบัญชียาหลักแห่งชาติด้านสมุนไพรในการบรรเทาอาการคลื่นไส้ อาเจียนจากการเมารถ เมาเรือ และอาการคลื่นไส้หลังการผ่าตัด</t>
        </is>
      </c>
      <c r="C36" s="2" t="n"/>
      <c r="D36" s="2" t="inlineStr">
        <is>
          <t>ขิง</t>
        </is>
      </c>
      <c r="E36" s="2" t="inlineStr">
        <is>
          <t>ไพล</t>
        </is>
      </c>
      <c r="F36" s="2" t="inlineStr">
        <is>
          <t>ดีปลี</t>
        </is>
      </c>
      <c r="G36" s="2" t="inlineStr">
        <is>
          <t>มะขามแขก</t>
        </is>
      </c>
      <c r="H36" s="2" t="inlineStr">
        <is>
          <t>ฟ้าทะลายโจร</t>
        </is>
      </c>
      <c r="I36" s="2" t="n">
        <v>1</v>
      </c>
      <c r="J36" s="2" t="inlineStr">
        <is>
          <t>✅ คำตอบที่ถูกต้อง: ข้อ ก. ขิง
💡 Background:
ขิง (Zingiber officinale Roscoe) ได้รับการขึ้นทะเบียนเป็นยาพัฒนาจากสมุนไพรในบัญชียาหลักแห่งชาติ หมวดยาระบบทางเดินอาหาร
🎯 ทำไมข้อนี้ถึงถูก:
ยาขิง (ชนิดแคปซูลหรือผงชง) มีข้อบ่งใช้ในการป้องกันและบรรเทาอาการคลื่นไส้ อาเจียน จากการเมารถ เมาเรือ (Motion sickness) และอาการคลื่นไส้อาเจียนหลังผ่าตัด โดย Gingerols และ Shogaols ออกฤทธิ์เร่งการบีบตัวของกระเพาะอาหาร (Prokinetic) และยับยั้ง 5-HT3 และ Neurokinin-1 (NK1) receptors
🔍 ข้ออื่นผิดเพราะอะไร:
• ข้อ ข. (ไพล): ใช้แก้ฟกช้ำ ปวดเมื่อย
• ข้อ ค. (ดีปลี): ใช้ขับลม แก้ท้องอืด
• ข้อ ง. (มะขามแขก): ยาระบายกระตุ้นการขับถ่าย
• ข้อ จ. (ฟ้าทะลายโจร): แก้ไข้ เจ็บคอ
📖 Guideline อ้างอิง:
บัญชียาหลักแห่งชาติด้านสมุนไพร พ.ศ. 2566 &amp; Thai Herbal Pharmacopoeia (THP)
📌 จุดจำก่อนสอบ:
• ยาขิง: คลื่นไส้อาเจียนจาก เมารถ เมาเรือ, อาการแพ้ท้อง, และหลังผ่าตัด</t>
        </is>
      </c>
      <c r="K36" s="2" t="n"/>
      <c r="L36" s="2" t="inlineStr">
        <is>
          <t>Herbal Extraction methods</t>
        </is>
      </c>
      <c r="M36" s="2" t="inlineStr">
        <is>
          <t>Product</t>
        </is>
      </c>
      <c r="N36" s="2" t="inlineStr">
        <is>
          <t>ข้อ 4 (PLE_CC1_2560 22 April Set 1.md)</t>
        </is>
      </c>
      <c r="O36" s="2" t="n"/>
      <c r="P36" s="2" t="n"/>
    </row>
    <row r="37" ht="13.2" customHeight="1" s="49">
      <c r="A37" s="2" t="n">
        <v>35</v>
      </c>
      <c r="B37" s="2" t="inlineStr">
        <is>
          <t>สมุนไพรในข้อใดที่มีข้อห้ามใช้เด็ดขาดในผู้ป่วยโรคไตวายและผู้ป่วยโรคหัวใจล้มเหลว เนื่องจากมีแร่ธาตุโพแทสเซียมในปริมาณสูงมาก</t>
        </is>
      </c>
      <c r="C37" s="2" t="n"/>
      <c r="D37" s="2" t="inlineStr">
        <is>
          <t>หญ้าหนวดแมว</t>
        </is>
      </c>
      <c r="E37" s="2" t="inlineStr">
        <is>
          <t>ขิง</t>
        </is>
      </c>
      <c r="F37" s="2" t="inlineStr">
        <is>
          <t>กระชาย</t>
        </is>
      </c>
      <c r="G37" s="2" t="inlineStr">
        <is>
          <t>ข่า</t>
        </is>
      </c>
      <c r="H37" s="2" t="inlineStr">
        <is>
          <t>ทองพันชั่ง</t>
        </is>
      </c>
      <c r="I37" s="2" t="n">
        <v>1</v>
      </c>
      <c r="J37" s="2" t="inlineStr">
        <is>
          <t>✅ คำตอบที่ถูกต้อง: ข้อ ก. หญ้าหนวดแมว
💡 Background:
หญ้าหนวดแมว (Orthosiphon aristatus) วงศ์ Lamiaceae เป็นสมุนไพรขับปัสสาวะและรักษานิ่ว
🎯 ทำไมข้อนี้ถึงถูก:
หญ้าหนวดแมวมีเกลือโพแทสเซียมอนินทรีย์สูงมากตามธรรมชาติ (High inorganic potassium salts) การใช้ในผู้ป่วยที่มีภาวะไตวาย (GFR &lt; 60 mL/min) หรือหัวใจล้มเหลว จะทำให้เกิดภาวะ Hyperkalemia รุนแรง นำไปสู่คลื่นไฟฟ้าหัวใจผิดปกติ (Peaked T wave, QRS widening) และภาวะหัวใจหยุดเต้นได้
🔍 ข้ออื่นผิดเพราะอะไร:
• ข้อ ข. ขิง, ข้อ ค. กระชาย, ข้อ ง. ข่า, ข้อ จ. ทองพันชั่ง: ไม่มีปริมาณโพแทสเซียมสูงจนเป็นข้อห้ามใช้ในโรคไตวายเท่าหญ้าหนวดแมว
📖 Guideline อ้างอิง:
บัญชียาหลักแห่งชาติด้านสมุนไพร พ.ศ. 2566 &amp; Thai Herbal Pharmacopoeia (THP)
📌 จุดจำก่อนสอบ:
• หญ้าหนวดแมว: โพแทสเซียมสูง ห้ามใช้ในโรคไตและโรคหัวใจล้มเหลว!</t>
        </is>
      </c>
      <c r="K37" s="2" t="n"/>
      <c r="L37" s="2" t="inlineStr">
        <is>
          <t>Herbal Extraction methods</t>
        </is>
      </c>
      <c r="M37" s="2" t="inlineStr">
        <is>
          <t>Product</t>
        </is>
      </c>
      <c r="N37" s="2" t="inlineStr">
        <is>
          <t>ข้อ 5 (PLE_CC1_2559.md)</t>
        </is>
      </c>
      <c r="O37" s="2" t="n"/>
      <c r="P37" s="2" t="n"/>
    </row>
    <row r="38" ht="13.2" customHeight="1" s="49">
      <c r="A38" s="2" t="n">
        <v>36</v>
      </c>
      <c r="B38" s="2" t="inlineStr">
        <is>
          <t>สมุนไพรในข้อใดที่ได้รับการบรรจุในบัญชียาหลักแห่งชาติ พ.ศ. 2555 เป็นต้นมา สำหรับใช้ในคลินิกเลิกบุหรี่ โดยมีสารไนเตรตทำให้ประสาทรับรสที่ลิ้นชาและลดความอยากสูบบุหรี่</t>
        </is>
      </c>
      <c r="C38" s="2" t="n"/>
      <c r="D38" s="2" t="inlineStr">
        <is>
          <t>หญ้าดอกขาว</t>
        </is>
      </c>
      <c r="E38" s="2" t="inlineStr">
        <is>
          <t>เพชรสังฆาต</t>
        </is>
      </c>
      <c r="F38" s="2" t="inlineStr">
        <is>
          <t>พริก</t>
        </is>
      </c>
      <c r="G38" s="2" t="inlineStr">
        <is>
          <t>ขลู่</t>
        </is>
      </c>
      <c r="H38" s="2" t="inlineStr">
        <is>
          <t>มะระขี้นก</t>
        </is>
      </c>
      <c r="I38" s="2" t="n">
        <v>1</v>
      </c>
      <c r="J38" s="2" t="inlineStr">
        <is>
          <t>✅ คำตอบที่ถูกต้อง: ข้อ ก. หญ้าดอกขาว
💡 Background:
หญ้าดอกขาว หรือ หญ้าหมอน้อย (Vernonia cinerea (L.) Less.) วงศ์ Asteraceae เป็นสมุนไพรไทยที่ได้รับการยอมรับในระดับสากลเกี่ยวกับการช่วยเลิกบุหรี่
🎯 ทำไมข้อนี้ถึงถูก:
ชาชงหญ้าดอกขาวมีสารสำคัญกลุ่ม Flavonoids, Terpenes และมีเกลือโพแทสเซียมไนเตรต ซึ่งออกฤทธิ์ทำให้ต่อมรับรสบริเวณลิ้นชาและทำให้รสชาติของบุหรี่เปลี่ยนไป (รู้สึกเหม็น ขม หรือไม่อยากสูบ) ส่งผลให้อัตราการเลิกบุหรี่สำเร็จสูงขึ้นอย่างมีนัยสำคัญทางสถิติ
🔍 ข้ออื่นผิดเพราะอะไร:
• ข้อ ข. (เพชรสังฆาต): บรรเทาอาการริดสีดวงทวาร
• ข้อ ค. (พริก): บรรเทาอาการปวดข้อ ปวดปลายประสาท
• ข้อ ง. (ขลู่): ขับปัสสาวะ แก้นิ่ว
• ข้อ จ. (มะระขี้นก): ลดน้ำตาลในเลือด
📖 Guideline อ้างอิง:
บัญชียาหลักแห่งชาติด้านสมุนไพร พ.ศ. 2566 &amp; แนวทางเวชปฏิบัติการบำบัดรักษาผู้เสพติดบุหรี่ ประเทศไทย
📌 จุดจำก่อนสอบ:
• หญ้าดอกขาว (Vernonia cinerea): ช่วยเลิกบุหรี่ ทำให้ลิ้นชา บุหรี่รสชาติแย่ลง
• ข้อควรระวัง: ระวังในผู้ป่วยโรคหัวใจและโรคไตเนื่องจากมีโพแทสเซียมสูง</t>
        </is>
      </c>
      <c r="K38" s="2" t="n"/>
      <c r="L38" s="2" t="inlineStr">
        <is>
          <t>Herbal Extraction methods</t>
        </is>
      </c>
      <c r="M38" s="2" t="inlineStr">
        <is>
          <t>Product</t>
        </is>
      </c>
      <c r="N38" s="2" t="inlineStr">
        <is>
          <t>ข้อ 14 (PLE_CC1_2559.md)</t>
        </is>
      </c>
      <c r="O38" s="2" t="n"/>
      <c r="P38" s="2" t="n"/>
    </row>
    <row r="39" ht="13.2" customHeight="1" s="49">
      <c r="A39" s="2" t="n">
        <v>37</v>
      </c>
      <c r="B39" s="2" t="inlineStr">
        <is>
          <t>ตำรับยาแผนไทยในบัญชียาหลักแห่งชาติข้อใดที่ใช้สำหรับบรรเทาอาการไข้หวัด ตุ่มผื่นคัน และช่วยกระทุ้งพิษไข้ในผู้ป่วยโรคอีสุกอีใสหรือหัด</t>
        </is>
      </c>
      <c r="C39" s="2" t="n"/>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t>
        </is>
      </c>
      <c r="I39" s="2" t="n">
        <v>1</v>
      </c>
      <c r="J39" s="2" t="inlineStr">
        <is>
          <t>✅ คำตอบที่ถูกต้อง: ข้อ ก. ยามหานิลแท่งทอง
💡 Background:
ยามหานิลแท่งทอง เป็นตำรับยาแผนไทยในบัญชียาหลักแห่งชาติ มีส่วนประกอบของสมุนไพรดับพิษร้อนและสารจากธรรมชาติที่มีสีดำ
🎯 ทำไมข้อนี้ถึงถูก:
ยามหานิลแท่งทองมีข้อบ่งใช้ตามบัญชียาหลักแห่งชาติในการ 'แก้ไข้ แก้พิษตานซาง ดับพิษไข้ และบรรเทาอาการไข้จากโรคไข้ออกผื่น (เช่น อีสุกอีใส หัด ประดง)' โดยออกฤทธิ์กระทุ้งพิษให้ออกมาทางผิวหนังและลดความร้อนภายในร่างกาย
🔍 ข้ออื่นผิดเพราะอะไร:
• ข้อ ข. (ยาจันทน์ลีลา): แก้ไข้ตัวร้อน ไข้เปลี่ยนฤดู แต่ไม่เด่นเรื่องโรคไข้ออกผื่น
• ข้อ ค. (ยาเบญจกูล): ใช้ปรับธาตุ บรรเทาอาการท้องอืด ท้องเฟ้อ
• ข้อ ง. (ยาเบญจโลกวิเชียร / ยาห้าราก): ใช้กระทุ้งพิษไข้ แก้ไข้พิษ ไข้กาฬ
• ข้อ จ. (ยาหอมอินทรจักร): แก้ลมวิงเวียน ลมจุกเสียด
📖 Guideline อ้างอิง:
ประกาศคณะกรรมการพัฒนาระบบยาแห่งชาติ เรื่อง บัญชียาหลักแห่งชาติด้านสมุนไพร พ.ศ. 2566
📌 จุดจำก่อนสอบ:
• ยามหานิลแท่งทอง: แก้ไข้กาฬ ไข้ออกผื่น อีสุกอีใส หัด ตุ่มแผลในปาก</t>
        </is>
      </c>
      <c r="K39" s="2" t="n"/>
      <c r="L39" s="2" t="inlineStr">
        <is>
          <t>Herbal Extraction methods</t>
        </is>
      </c>
      <c r="M39" s="2" t="inlineStr">
        <is>
          <t>Product</t>
        </is>
      </c>
      <c r="N39" s="2" t="inlineStr">
        <is>
          <t>ข้อ 38 (PLE_CC1_2559.md)</t>
        </is>
      </c>
      <c r="O39" s="2" t="n"/>
      <c r="P39" s="2" t="n"/>
    </row>
    <row r="40" ht="13.2" customHeight="1" s="49">
      <c r="A40" s="2" t="n">
        <v>38</v>
      </c>
      <c r="B40" s="2" t="inlineStr">
        <is>
          <t>สมุนไพรในข้อใดที่ได้รับการพิสูจน์ทางคลินิกว่ามีประสิทธิผลในการลดอาการปวดข้อและข้ออักเสบเทียบเท่ากับยาแผนปัจจุบันกลุ่ม NSAIDs</t>
        </is>
      </c>
      <c r="C40" s="2" t="n"/>
      <c r="D40" s="2" t="inlineStr">
        <is>
          <t>เถาวัลย์เปรียง</t>
        </is>
      </c>
      <c r="E40" s="2" t="inlineStr">
        <is>
          <t>ขมิ้นชัน</t>
        </is>
      </c>
      <c r="F40" s="2" t="inlineStr">
        <is>
          <t>ใบฝรั่ง</t>
        </is>
      </c>
      <c r="G40" s="2" t="inlineStr">
        <is>
          <t>เมล็ดน้อยหน่า</t>
        </is>
      </c>
      <c r="H40" s="2" t="inlineStr">
        <is>
          <t>เจลพริก</t>
        </is>
      </c>
      <c r="I40" s="2" t="n">
        <v>1</v>
      </c>
      <c r="J40" s="2" t="inlineStr">
        <is>
          <t>✅ คำตอบที่ถูกต้อง: ข้อ ก. เถาวัลย์เปรียง
💡 Background:
สารสกัดเถาวัลย์เปรียง (Derris scandens extract) เป็นหนึ่งในสมุนไพร Champion Products ของประเทศไทย
🎯 ทำไมข้อนี้ถึงถูก:
งานวิจัยทางคลินิกแบบ Randomized Controlled Trial (RCT) หลายโครงการยืนยันว่า สารสกัดมาตรฐานเถาวัลย์เปรียงขนาด 400 มก. วันละ 3 ครั้ง มีประสิทธิผลในการลดความเจ็บปวดและเพิ่มความสามารถในการเคลื่อนไหวของข้อเข่าในผู้ป่วยโรคข้อเข่าเสื่อม เทียบเท่ากับยา Naproxen (250 mg วันละ 2 ครั้ง) และ Diclofenac โดยมีอุบัติการณ์ระคายเคืองกระเพาะอาหารต่ำกว่า
🔍 ข้ออื่นผิดเพราะอะไร:
• ข้อ ข. (ขมิ้นชัน): เด่นเรื่องทางเดินอาหารและต้านอนุมูลอิสระ
• ข้อ ค. (ใบฝรั่ง): สมานแผล ดับกลิ่นปาก แก้ท้องเสีย
• ข้อ ง. (เมล็ดน้อยหน่า): กำจัดเหา
• ข้อ จ. (เจลพริก): เป็นยาทาภายนอกลดปวดปลายประสาท
📖 Guideline อ้างอิง:
บัญชียาหลักแห่งชาติด้านสมุนไพร พ.ศ. 2566 &amp; Thai Herbal Pharmacopoeia (THP)
📌 จุดจำก่อนสอบ:
• เถาวัลย์เปรียง = สมุนไพรลดปวดข้อเทียบเท่า NSAIDs</t>
        </is>
      </c>
      <c r="K40" s="2" t="n"/>
      <c r="L40" s="2" t="inlineStr">
        <is>
          <t>Herbal Extraction methods</t>
        </is>
      </c>
      <c r="M40" s="2" t="inlineStr">
        <is>
          <t>Product</t>
        </is>
      </c>
      <c r="N40" s="2" t="inlineStr">
        <is>
          <t>ข้อ 64 (PLE_CC1_2558_Key.md)</t>
        </is>
      </c>
      <c r="O40" s="2" t="n"/>
      <c r="P40" s="2" t="n"/>
    </row>
    <row r="41" ht="13.2" customHeight="1" s="49">
      <c r="A41" s="2" t="n">
        <v>39</v>
      </c>
      <c r="B41" s="2" t="inlineStr">
        <is>
          <t>สมุนไพรในข้อใดที่มีข้อบ่งใช้ตามบัญชียาหลักแห่งชาติในการรักษากลาก เกลื้อน และโรคน้ำกัดเท้าที่เกิดจากเชื้อรา</t>
        </is>
      </c>
      <c r="C41" s="2" t="n"/>
      <c r="D41" s="2" t="inlineStr">
        <is>
          <t>ยาทาทองพันชั่ง</t>
        </is>
      </c>
      <c r="E41" s="2" t="inlineStr">
        <is>
          <t>ยาทาขลู่</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ยาทาทองพันชั่ง
💡 Background:
ทองพันชั่ง (Rhinacanthus nasutus) สารสำคัญคือ Rhinacanthin มีฤทธิ์ Antifungal เด่นชัด
🎯 ทำไมข้อนี้ถึงถูก:
ยาทิงเจอร์หรือยาทาทองพันชั่งมีฤทธิ์ยับยั้งการเจริญเติบโตของเชื้อรา Dermatophytes (Trichophyton rubrum, Trichophyton mentagrophytes) จึงใช้รักษากลาก เกลื้อน และน้ำกัดเท้าได้อย่างมีประสิทธิภาพ
🔍 ข้ออื่นผิดเพราะอะไร:
• ข้อ ข. (ยาทาขลู่): ขลู่ใช้ขับปัสสาวะ รักษาริดสีดวงทวาร
• ข้อ ค. (ครีมพญายอ): รักษาเริมและงูสวัด (ไวรัส)
• ข้อ ง. (ครีมบัวบก): สมานแผล
• ข้อ จ. (เจลว่านหางจระเข้): แผลไฟไหม้น้ำร้อนลวก
📖 Guideline อ้างอิง:
บัญชียาหลักแห่งชาติด้านสมุนไพร พ.ศ. 2566 &amp; Thai Herbal Pharmacopoeia (THP)
📌 จุดจำก่อนสอบ:
• ทองพันชั่ง = ทิงเจอร์ต้านเชื้อรา กลาก เกลื้อน น้ำกัดเท้า</t>
        </is>
      </c>
      <c r="K41" s="2" t="n"/>
      <c r="L41" s="2" t="inlineStr">
        <is>
          <t>Herbal Extraction methods</t>
        </is>
      </c>
      <c r="M41" s="2" t="inlineStr">
        <is>
          <t>Product</t>
        </is>
      </c>
      <c r="N41" s="2" t="inlineStr">
        <is>
          <t>ข้อ 98 (PLE_CC1_2558_Key.md)</t>
        </is>
      </c>
      <c r="O41" s="2" t="n"/>
      <c r="P41" s="2" t="n"/>
    </row>
    <row r="42" ht="13.2" customHeight="1" s="49">
      <c r="A42" s="2" t="n">
        <v>40</v>
      </c>
      <c r="B42" s="2" t="inlineStr">
        <is>
          <t>ผู้ป่วยเป็นโรคงูสวัด (Herpes Zoster) มีตุ่มน้ำใสและปวดแสบร้อนตามรอยโรค สมุนไพรในข้อใดมีข้อบ่งใช้ตามบัญชียาหลักแห่งชาติในการรักษาอาการดังกล่าว</t>
        </is>
      </c>
      <c r="C42" s="2" t="n"/>
      <c r="D42" s="2" t="inlineStr">
        <is>
          <t>ครีมพญายอ</t>
        </is>
      </c>
      <c r="E42" s="2" t="inlineStr">
        <is>
          <t>เจลว่านหางจระเข้</t>
        </is>
      </c>
      <c r="F42" s="2" t="inlineStr">
        <is>
          <t>ยาเปลือกมังคุด</t>
        </is>
      </c>
      <c r="G42" s="2" t="inlineStr">
        <is>
          <t>ทิงเจอร์พลู</t>
        </is>
      </c>
      <c r="H42" s="2" t="inlineStr">
        <is>
          <t>ยาบัวบก</t>
        </is>
      </c>
      <c r="I42" s="2" t="n">
        <v>1</v>
      </c>
      <c r="J42" s="2" t="inlineStr">
        <is>
          <t>✅ คำตอบที่ถูกต้อง: ข้อ ก. ครีมพญายอ
💡 Background:
พญายอ (Clinacanthus nutans) ได้รับการบรรจุในบัญชียาหลักแห่งชาติในรูปแบบ ครีม โลชั่น และยาน้ำกลีเซอรีน
🎯 ทำไมข้อนี้ถึงถูก:
ครีมพญายอมีฤทธิ์ต้านไวรัส Varicella Zoster Virus (VZV) และต้านการอักเสบ ช่วยลดความรุนแรงของตุ่มน้ำใส บรรเทาอาการปวดแสบร้อน และช่วยให้แผลตกสะเก็ดหายเร็วขึ้น
🔍 ข้ออื่นผิดเพราะอะไร:
• ข้อ ข. ว่านหางจระเข้, ข้อ ค. เปลือกมังคุด, ข้อ ง. ทิงเจอร์พลู, ข้อ จ. ยาบัวบก: ไม่มีฤทธิ์ต้านไวรัส VZV จำเพาะเหมือนพญายอ
📖 Guideline อ้างอิง:
บัญชียาหลักแห่งชาติด้านสมุนไพร พ.ศ. 2566 &amp; Thai Herbal Pharmacopoeia (THP)
📌 จุดจำก่อนสอบ:
• งูสวัด / เริม = ครีมพญายอ</t>
        </is>
      </c>
      <c r="K42" s="2" t="n"/>
      <c r="L42" s="2" t="inlineStr">
        <is>
          <t>Herbal Extraction methods</t>
        </is>
      </c>
      <c r="M42" s="2" t="inlineStr">
        <is>
          <t>Product</t>
        </is>
      </c>
      <c r="N42" s="2" t="inlineStr">
        <is>
          <t>ข้อ 15 (Pharmtutor_2024_Set1.md)</t>
        </is>
      </c>
      <c r="O42" s="2" t="n"/>
      <c r="P42" s="2" t="n"/>
    </row>
    <row r="43" ht="13.2" customHeight="1" s="49">
      <c r="A43" s="2" t="n">
        <v>41</v>
      </c>
      <c r="B43" s="2" t="inlineStr">
        <is>
          <t>สมุนไพรในข้อใดที่มีการศึกษาวิจัยและนำมาใช้เป็นผลิตภัณฑ์เสริมอาหารเพื่อช่วยลดระดับไขมันคอเลสเตอรอลและไตรกลีเซอไรด์ในเลือด</t>
        </is>
      </c>
      <c r="C43" s="2" t="n"/>
      <c r="D43" s="2" t="inlineStr">
        <is>
          <t>กระเทียม</t>
        </is>
      </c>
      <c r="E43" s="2" t="inlineStr">
        <is>
          <t>บอระเพ็ด</t>
        </is>
      </c>
      <c r="F43" s="2" t="inlineStr">
        <is>
          <t>ฟ้าทะลายโจร</t>
        </is>
      </c>
      <c r="G43" s="2" t="inlineStr">
        <is>
          <t>ชุมเห็ดเทศ</t>
        </is>
      </c>
      <c r="H43" s="2" t="inlineStr">
        <is>
          <t>บัวบก</t>
        </is>
      </c>
      <c r="I43" s="2" t="n">
        <v>1</v>
      </c>
      <c r="J43" s="2" t="inlineStr">
        <is>
          <t>✅ คำตอบที่ถูกต้อง: ข้อ ก. กระเทียม
💡 Background:
กระเทียม (Allium sativum) อุดมไปด้วยสารประกอบออร์กาโนซัลเฟอร์ เช่น Allicin, Ajoene, และ S-allylcysteine
🎯 ทำไมข้อนี้ถึงถูก:
สารสกัดกระเทียมมีฤทธิ์ยับยั้งเอนไซม์ HMG-CoA reductase ในการสังเคราะห์คอเลสเตอรอลที่ตับ และยับยั้งการดูดซึมไขมันจากทางเดินอาหาร งานวิจัยทางคลินิกพบว่าช่วยลดระดับ Total Cholesterol และ Triglycerides ได้ในระดับเล็กน้อยถึงปานกลาง
🔍 ข้ออื่นผิดเพราะอะไร:
• ข้อ ข. (บอระเพ็ด): รสขม ช่วยเจริญอาหาร แก้ไข้
• ข้อ ค. (ฟ้าทะลายโจร): แก้ไข้หวัด เจ็บคอ
• ข้อ ง. (ชุมเห็ดเทศ): ยาระบาย แก้ท้องผูก
• ข้อ จ. (บัวบก): สมานแผล แก้ช้ำใน
📖 Guideline อ้างอิง:
Natural Medicines Comprehensive Database &amp; Thai Herbal Pharmacopoeia (THP)
📌 จุดจำก่อนสอบ:
• กระเทียม: ลดไขมันในเลือด ต้านการรวมกลุ่มของเกล็ดเลือด ระวังอันตรกิริยากับ Warfarin และยาต้านเกล็ดเลือด</t>
        </is>
      </c>
      <c r="K43" s="2" t="n"/>
      <c r="L43" s="2" t="inlineStr">
        <is>
          <t>Herbal Extraction methods</t>
        </is>
      </c>
      <c r="M43" s="2" t="inlineStr">
        <is>
          <t>Product</t>
        </is>
      </c>
      <c r="N43" s="2" t="inlineStr">
        <is>
          <t>ข้อ 22 (Pharmtutor_2024_Set1.md)</t>
        </is>
      </c>
      <c r="O43" s="2" t="n"/>
      <c r="P43" s="2" t="n"/>
    </row>
    <row r="44" ht="13.2" customHeight="1" s="49">
      <c r="A44" s="2" t="n">
        <v>42</v>
      </c>
      <c r="B44" s="2" t="inlineStr">
        <is>
          <t>สมุนไพรในงานสาธารณสุขมูลฐานข้อใดที่ใช้สำหรับบรรเทาอาการท้องอืด ท้องเฟ้อ แน่น จุกเสียด และมีฤทธิ์ขับลมในลำไส้ได้ดีที่สุด</t>
        </is>
      </c>
      <c r="C44" s="2" t="n"/>
      <c r="D44" s="2" t="inlineStr">
        <is>
          <t>ขมิ้นชัน</t>
        </is>
      </c>
      <c r="E44" s="2" t="inlineStr">
        <is>
          <t>ชุมเห็ดเทศ</t>
        </is>
      </c>
      <c r="F44" s="2" t="inlineStr">
        <is>
          <t>มะขามแขก</t>
        </is>
      </c>
      <c r="G44" s="2" t="inlineStr">
        <is>
          <t>ฟ้าทะลายโจร</t>
        </is>
      </c>
      <c r="H44" s="2" t="inlineStr">
        <is>
          <t>หญ้าหนวดแมว</t>
        </is>
      </c>
      <c r="I44" s="2" t="n">
        <v>1</v>
      </c>
      <c r="J44" s="2" t="inlineStr">
        <is>
          <t>✅ คำตอบที่ถูกต้อง: ข้อ ก. ขมิ้นชัน
💡 Background:
ขมิ้นชัน (Curcuma longa) เป็นสมุนไพรหลักประจำบ้านของไทยที่ใช้รักษาความผิดปกติของระบบทางเดินอาหาร
🎯 ทำไมข้อนี้ถึงถูก:
เหง้าขมิ้นชันมีน้ำมันหอมระเหย (Volatile oils) และสาร Curcuminoids ซึ่งมีฤทธิ์ขับลม กระตุ้นการหลั่งน้ำดีเพื่อช่วยย่อยไขมัน และลดการบีบเกร็งของกล้ามเนื้อเรียบในทางเดินอาหาร บัญชียาหลักแห่งชาติจึงแนะนำขมิ้นชันเป็นอันดับแรกสำหรับบรรเทาอาการแน่นจุกเสียด ท้องอืด ท้องเฟ้อ
🔍 ข้ออื่นผิดเพราะอะไร:
• ข้อ ข. ชุมเห็ดเทศ, ข้อ ค. มะขามแขก: เป็นยาระบาย ไม่ใช่ยาขับลม
• ข้อ ง. ฟ้าทะลายโจร: แก้เจ็บคอ ไข้หวัด
• ข้อ จ. หญ้าหนวดแมว: ขับปัสสาวะ
📖 Guideline อ้างอิง:
บัญชียาหลักแห่งชาติด้านสมุนไพร พ.ศ. 2566 &amp; Thai Herbal Pharmacopoeia (THP)
📌 จุดจำก่อนสอบ:
• ขมิ้นชัน: ขับลม แก้ท้องอืด ท้องเฟ้อ รักษาแผลในกระเพาะอาหาร ห้ามใช้ในท่อน้ำดีอุดตัน</t>
        </is>
      </c>
      <c r="K44" s="2" t="n"/>
      <c r="L44" s="2" t="inlineStr">
        <is>
          <t>Herbal Extraction methods</t>
        </is>
      </c>
      <c r="M44" s="2" t="inlineStr">
        <is>
          <t>Product</t>
        </is>
      </c>
      <c r="N44" s="2" t="inlineStr">
        <is>
          <t>ข้อ 26 (Pharmtutor_2024_Set1.md)</t>
        </is>
      </c>
      <c r="O44" s="2" t="n"/>
      <c r="P44" s="2" t="n"/>
    </row>
    <row r="45" ht="13.2" customHeight="1" s="49">
      <c r="A45" s="2" t="n">
        <v>43</v>
      </c>
      <c r="B45" s="2" t="inlineStr">
        <is>
          <t>สมุนไพรในข้อใดมีสารสำคัญกลุ่ม Anthraquinone glycosides ที่ออกฤทธิ์กระตุ้นการบีบตัวของลำไส้ใหญ่ ใช้เป็นยาระบายบรรเทาอาการท้องผูก</t>
        </is>
      </c>
      <c r="C45" s="2" t="n"/>
      <c r="D45" s="2" t="inlineStr">
        <is>
          <t>มะขามแขก</t>
        </is>
      </c>
      <c r="E45" s="2" t="inlineStr">
        <is>
          <t>ขมิ้นชัน</t>
        </is>
      </c>
      <c r="F45" s="2" t="inlineStr">
        <is>
          <t>ขิง</t>
        </is>
      </c>
      <c r="G45" s="2" t="inlineStr">
        <is>
          <t>พญายอ</t>
        </is>
      </c>
      <c r="H45" s="2" t="inlineStr">
        <is>
          <t>บัวบก</t>
        </is>
      </c>
      <c r="I45" s="2" t="n">
        <v>1</v>
      </c>
      <c r="J45" s="2" t="inlineStr">
        <is>
          <t>✅ คำตอบที่ถูกต้อง: ข้อ ก. มะขามแขก
💡 Background:
มะขามแขก (Senna alexandrina / Cassia angustifolia) นิยมใช้ใบและฝักเป็นยาระบาย
🎯 ทำไมข้อนี้ถึงถูก:
มะขามแขกมีสารสำคัญ Sennosides A &amp; B ซึ่งเป็น Stimulant laxative แบคทีเรียในลำไส้ใหญ่จะเปลี่ยน Sennosides เป็น Rhein anthrone กระตุ้น Myenteric plexus เพิ่มการบีบตัวของลำไส้ใหญ่และลดการดูดซึมน้ำกลับ ทำให้อุจจาระนิ่มและถ่ายสะดวกหลังรับประทาน 6-12 ชั่วโมง
🔍 ข้ออื่นผิดเพราะอะไร:
• ข้อ ข. ขมิ้นชัน, ข้อ ค. ขิง: ยาขับลม ขับน้ำดี
• ข้อ ง. พญายอ: ต้านไวรัสเริม งูสวัด
• ข้อ จ. บัวบก: สมานแผล
📖 Guideline อ้างอิง:
บัญชียาหลักแห่งชาติด้านสมุนไพร พ.ศ. 2566 &amp; Thai Herbal Pharmacopoeia (THP)
📌 จุดจำก่อนสอบ:
• มะขามแขก / ชุมเห็ดเทศ: สารสำคัญ Anthraquinones (Sennosides) กระตุ้นการบีบตัวของลำไส้ใหญ่
• ผลข้างเคียง: ปวดมวนท้อง ลำไส้ขี้เกียจ (Melanosis coli) หากใช้นานเกินไป</t>
        </is>
      </c>
      <c r="K45" s="2" t="n"/>
      <c r="L45" s="2" t="inlineStr">
        <is>
          <t>Herbal Extraction methods</t>
        </is>
      </c>
      <c r="M45" s="2" t="inlineStr">
        <is>
          <t>Product</t>
        </is>
      </c>
      <c r="N45" s="2" t="inlineStr">
        <is>
          <t>ข้อ 87 (Pharmtutor_2024_Set1.md)</t>
        </is>
      </c>
      <c r="O45" s="2" t="n"/>
      <c r="P45" s="2" t="n"/>
    </row>
    <row r="46" ht="13.2" customHeight="1" s="49">
      <c r="A46" s="2" t="n">
        <v>44</v>
      </c>
      <c r="B46" s="2" t="inlineStr">
        <is>
          <t>สมุนไพรในข้อใดที่มีสารประกอบ Eugenol และ Gingerol ซึ่งมีฤทธิ์ขับลม บรรเทาอาการจุกเสียด และช่วยกระตุ้นการเคลื่อนไหวของระบบทางเดินอาหาร</t>
        </is>
      </c>
      <c r="C46" s="2" t="n"/>
      <c r="D46" s="2" t="inlineStr">
        <is>
          <t>ขิง</t>
        </is>
      </c>
      <c r="E46" s="2" t="inlineStr">
        <is>
          <t>ชุมเห็ดเทศ</t>
        </is>
      </c>
      <c r="F46" s="2" t="inlineStr">
        <is>
          <t>มะขามแขก</t>
        </is>
      </c>
      <c r="G46" s="2" t="inlineStr">
        <is>
          <t>บัวบก</t>
        </is>
      </c>
      <c r="H46" s="2" t="inlineStr">
        <is>
          <t>รางจืด</t>
        </is>
      </c>
      <c r="I46" s="2" t="n">
        <v>1</v>
      </c>
      <c r="J46" s="2" t="inlineStr">
        <is>
          <t>✅ คำตอบที่ถูกต้อง: ข้อ ก. ขิง
💡 Background:
ขิง (Zingiber officinale) มีน้ำมันหอมระเหยและสารเผ็ดร้อนกลุ่มฟีนอล
🎯 ทำไมข้อนี้ถึงถูก:
เหง้าขิงมีสาร Gingerols และ Shogaols มีฤทธิ์ขับลม (Carminative) กระตุ้นการหลั่งเอนไซม์ย่อยอาหาร เร่งการบีบตัวของกระเพาะอาหาร (Gastric emptying) จึงช่วยบรรเทาอาการจุกแน่น ท้องอืด ท้องเฟ้อ ได้อย่างมีประสิทธิภาพ
🔍 ข้ออื่นผิดเพราะอะไร:
• ข้อ ข. ชุมเห็ดเทศ, ข้อ ค. มะขามแขก: ยาระบาย
• ข้อ ง. บัวบก: สมานแผล
• ข้อ จ. รางจืด: ล้างพิษ
📖 Guideline อ้างอิง:
ประกาศกระทรวงสาธารณสุข เรื่อง สมุนไพรในงานสาธารณสุขมูลฐาน &amp; Thai Herbal Pharmacopoeia (THP)
📌 จุดจำก่อนสอบ:
• ขิง: ขับลม แก้คลื่นไส้อาเจียน เร่งการขับอาหารออกจากกระเพาะอาหาร</t>
        </is>
      </c>
      <c r="K46" s="2" t="n"/>
      <c r="L46" s="2" t="inlineStr">
        <is>
          <t>Herbal Extraction methods</t>
        </is>
      </c>
      <c r="M46" s="2" t="inlineStr">
        <is>
          <t>Product</t>
        </is>
      </c>
      <c r="N46" s="2" t="inlineStr">
        <is>
          <t>ข้อ 16 (Pharmtutor_2024_Set2.md)</t>
        </is>
      </c>
      <c r="O46" s="2" t="n"/>
      <c r="P46" s="2" t="n"/>
    </row>
    <row r="47" ht="13.2" customHeight="1" s="49">
      <c r="A47" s="2" t="n">
        <v>45</v>
      </c>
      <c r="B47" s="2" t="inlineStr">
        <is>
          <t>สมุนไพรในข้อใดที่มีสารสำคัญ Charantin และ Polypeptide-p ซึ่งมีสรรพคุณลดระดับน้ำตาลในเลือดและได้รับการยอมรับในงานสาธารณสุขมูลฐาน</t>
        </is>
      </c>
      <c r="C47" s="2" t="n"/>
      <c r="D47" s="2" t="inlineStr">
        <is>
          <t>มะแว้งต้น</t>
        </is>
      </c>
      <c r="E47" s="2" t="inlineStr">
        <is>
          <t>มะขามป้อม</t>
        </is>
      </c>
      <c r="F47" s="2" t="inlineStr">
        <is>
          <t>มะระขี้นก</t>
        </is>
      </c>
      <c r="G47" s="2" t="inlineStr">
        <is>
          <t>มะนาว</t>
        </is>
      </c>
      <c r="H47" s="2" t="inlineStr">
        <is>
          <t>มะหาด</t>
        </is>
      </c>
      <c r="I47" s="2" t="n">
        <v>3</v>
      </c>
      <c r="J47" s="2" t="inlineStr">
        <is>
          <t>✅ คำตอบที่ถูกต้อง: ข้อ ค. มะระขี้นก
💡 Background:
มะระขี้นก (Momordica charantia) วงศ์ Cucurbitaceae เป็นสมุนไพรยอดนิยมในการควบคุมระดับน้ำตาล
🎯 ทำไมข้อนี้ถึงถูก:
ผลมะระขี้นกมีสารสำคัญ Charantin (สเตียรอยด์ไกลโคไซด์) และ Polypeptide-p (สารโปรตีนที่มีโครงสร้างคล้ายอินซูลิน) ออกฤทธิ์เลียนแบบอินซูลิน กระตุ้นการนำกลูโคสเข้าสู่เซลล์กล้ามเนื้อและตับ และยับยั้งเอนไซม์สร้างน้ำตาลในตับ จึงช่วยลดระดับน้ำตาลในเลือดได้อย่างมีนัยสำคัญ
🔍 ข้ออื่นผิดเพราะอะไร:
• ข้อ ก. (มะแว้งต้น): แก้ไอ ขับเสมหะ
• ข้อ ข. (มะขามป้อม): แก้ไอ วิตามินซีสูง
• ข้อ ง. (มะนาว): ขับเสมหะ บรรเทาอาการระคายคอ
• ข้อ จ. (มะหาด): สาร Oxyresveratrol จากแก่นมะหาดใช้ถ่ายพยาธิตัวตืด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Charantin, Polypeptide-p ลดน้ำตาลในเลือด ระวังภาวะ Hypoglycemia</t>
        </is>
      </c>
      <c r="K47" s="2" t="n"/>
      <c r="L47" s="2" t="inlineStr">
        <is>
          <t>Herbal Extraction methods</t>
        </is>
      </c>
      <c r="M47" s="2" t="inlineStr">
        <is>
          <t>Product</t>
        </is>
      </c>
      <c r="N47" s="2" t="inlineStr">
        <is>
          <t>ข้อ 17 (PLE_CC1_2557.md)</t>
        </is>
      </c>
      <c r="O47" s="2" t="n"/>
      <c r="P47" s="2" t="n"/>
    </row>
    <row r="48" ht="13.2" customHeight="1" s="49">
      <c r="A48" s="2" t="n">
        <v>46</v>
      </c>
      <c r="B48" s="2" t="inlineStr">
        <is>
          <t>หากมีญาติแนะนำผู้ป่วยเบาหวานให้ใช้ยาสมุนไพร A ซึ่งอ้างว่าสามารถลดระดับน้ำตาลในเลือดได้ ทะเบียนยาในข้อใดต่อไปนี้ที่บ่งชี้ว่ายาสมุนไพรดังกล่าวขึ้นทะเบียนตำรับเป็น 'ยาแผนโบราณสำหรับมนุษย์ที่ผลิตภายในประเทศ' อย่างถูกต้องตามกฎหมาย</t>
        </is>
      </c>
      <c r="C48" s="2" t="n"/>
      <c r="D48" s="2" t="inlineStr">
        <is>
          <t>1A 301/50</t>
        </is>
      </c>
      <c r="E48" s="2" t="inlineStr">
        <is>
          <t>2D 11/51</t>
        </is>
      </c>
      <c r="F48" s="2" t="inlineStr">
        <is>
          <t>3G 32/52</t>
        </is>
      </c>
      <c r="G48" s="2" t="inlineStr">
        <is>
          <t>2G 18/53</t>
        </is>
      </c>
      <c r="H48" s="2" t="inlineStr">
        <is>
          <t>1J 102/54</t>
        </is>
      </c>
      <c r="I48" s="2" t="n">
        <v>4</v>
      </c>
      <c r="J48" s="2" t="inlineStr">
        <is>
          <t>✅ คำตอบที่ถูกต้อง: ข้อ ง. 2G 18/53
💡 Background:
ระบบรหัสทะเบียนตำรับยาของสำนักงานคณะกรรมการอาหารและยา (อย.) ประเทศไทย มีการใช้ตัวอักษรภาษาอังกฤษเพื่อระบุประเภทของยาอย่างเคร่งครัด
🎯 ทำไมข้อนี้ถึงถูก:
รหัสทะเบียนยาแผนโบราณ:
- อักษร 'G' หมายถึง ยาแผนโบราณสำหรับมนุษย์ที่ผลิตภายในประเทศ
- เลขนำหน้า '1' หมายถึง ยาตำรับเดี่ยว (Single active ingredient)
- เลขนำหน้า '2' หมายถึง ยาตำรับผสม (Multiple active ingredients)
ดังนั้น '2G 18/53' จึงเป็นรหัสทะเบียนยาแผนโบราณสูตรผสมสำหรับมนุษย์ที่ผลิตในประเทศ ได้รับอนุญาตลำดับที่ 18 ในปี พ.ศ. 2553
🔍 ข้ออื่นผิดเพราะอะไร:
• ข้อ ก. (1A 301/50): อักษร 'A' หมายถึง ยาแผนปัจจุบันสำหรับมนุษย์ ผลิตในประเทศ (ตำรับเดี่ยว)
• ข้อ ข. (2D 11/51): อักษร 'D' หมายถึง ยาแผนปัจจุบันสำหรับสัตว์ ผลิตในประเทศ
• ข้อ ค. (3G 32/52): เลข '3' ไม่ใช่รหัสมาตรฐานสำหรับยาแผนโบราณทั่วไป (มาตรฐานใช้ 1 หรือ 2)
• ข้อ จ. (1J 102/54): อักษร 'J' หมายถึง ยาแผนโบราณที่แบ่งบรรจุ
📖 Guideline อ้างอิง:
คู่มือการขึ้นทะเบียนตำรับยา สำนักงานคณะกรรมการอาหารและยา (อย.) กระทรวงสาธารณสุข
📌 จุดจำก่อนสอบ:
• ทะเบียนยา อย.: A = ยาแผนปัจจุบันผลิตในประเทศ, B = ยาแผนปัจจุบันนำเข้า, G = ยาแผนโบราณผลิตในประเทศ, K = ยาแผนโบราณนำเข้า</t>
        </is>
      </c>
      <c r="K48" s="2" t="n"/>
      <c r="L48" s="2" t="inlineStr">
        <is>
          <t>Herbal Extraction methods</t>
        </is>
      </c>
      <c r="M48" s="2" t="inlineStr">
        <is>
          <t>Product</t>
        </is>
      </c>
      <c r="N48" s="2" t="inlineStr">
        <is>
          <t>ข้อ 18 (PLE_CC1_2557.md)</t>
        </is>
      </c>
      <c r="O48" s="2" t="n"/>
      <c r="P48" s="2" t="n"/>
    </row>
    <row r="49" ht="13.2" customHeight="1" s="49">
      <c r="A49" s="2" t="n">
        <v>47</v>
      </c>
      <c r="B49" s="2" t="inlineStr">
        <is>
          <t>สมุนไพรในข้อใดที่สามารถบรรเทาอาการคลื่นไส้ อาเจียน และอาการวิงเวียนศีรษะได้อย่างมีประสิทธิผลตามงานสาธารณสุขมูลฐาน</t>
        </is>
      </c>
      <c r="C49" s="2" t="n"/>
      <c r="D49" s="2" t="inlineStr">
        <is>
          <t>เหง้าขิงแก่</t>
        </is>
      </c>
      <c r="E49" s="2" t="inlineStr">
        <is>
          <t>ผลยอสุก</t>
        </is>
      </c>
      <c r="F49" s="2" t="inlineStr">
        <is>
          <t>ผลฝรั่งอ่อน</t>
        </is>
      </c>
      <c r="G49" s="2" t="inlineStr">
        <is>
          <t>ใบชุมเห็ดเทศ</t>
        </is>
      </c>
      <c r="H49" s="2" t="inlineStr">
        <is>
          <t>ดอกกานพลู</t>
        </is>
      </c>
      <c r="I49" s="2" t="n">
        <v>1</v>
      </c>
      <c r="J49" s="2" t="inlineStr">
        <is>
          <t>✅ คำตอบที่ถูกต้อง: ข้อ ก. เหง้าขิงแก่
💡 Background:
ขิงแก่มีปริมาณน้ำมันหอมระเหยและสารกลุ่มฟีนอลิกเข้มข้นกว่าขิงอ่อน นิยมใช้เป็นยาขับลมและแก้อาเจียน
🎯 ทำไมข้อนี้ถึงถูก:
เหง้าขิงแก่ (Zingiber officinale) มีสารสำคัญคือ Gingerols, Shogaols, และ Zingiberene ออกฤทธิ์โดยตรงต่อระบบทางเดินอาหารในการคลายกล้ามเนื้อเรียบและยับยั้งการส่งสัญญาณคลื่นไส้อาเจียนไปยังระบบประสาทส่วนกลาง จึงบรรเทาอาการคลื่นไส้อาเจียนได้อย่างมีประสิทธิภาพ
🔍 ข้ออื่นผิดเพราะอะไร:
• ข้อ ข. (ผลยอสุก): มีกลิ่นฉุน นิยมใช้ผลดิบ/ห่ามต้มน้ำดื่มขับลมและแก้อาเจียน ผลสุกกลิ่นแรงอาจกระตุ้นให้อาเจียน
• ข้อ ค. (ผลฝรั่งอ่อน): มีแทนนินสูง ใช้แก้ท้องเสีย สมานแผล
• ข้อ ง. (ใบชุมเห็ดเทศ): ใช้เป็นยาระบาย
• ข้อ จ. (ดอกกานพลู): มี Eugenol แก้ปวดฟัน ขับลม
📖 Guideline อ้างอิง:
ประกาศกระทรวงสาธารณสุข เรื่อง สมุนไพรในงานสาธารณสุขมูลฐาน &amp; Thai Herbal Pharmacopoeia (THP)
📌 จุดจำก่อนสอบ:
• เหง้าขิงแก่: ขับลม แก้คลื่นไส้อาเจียน เมารถ เมาเรือ แพ้ท้อง</t>
        </is>
      </c>
      <c r="K49" s="2" t="n"/>
      <c r="L49" s="2" t="inlineStr">
        <is>
          <t>Herbal Extraction methods</t>
        </is>
      </c>
      <c r="M49" s="2" t="inlineStr">
        <is>
          <t>Product</t>
        </is>
      </c>
      <c r="N49" s="2" t="inlineStr">
        <is>
          <t>ข้อ 24 (PLE_CC1_2557.md)</t>
        </is>
      </c>
      <c r="O49" s="2" t="n"/>
      <c r="P49" s="2" t="n"/>
    </row>
    <row r="50" ht="13.2" customHeight="1" s="49">
      <c r="A50" s="2" t="n">
        <v>48</v>
      </c>
      <c r="B50" s="2" t="inlineStr">
        <is>
          <t>ผู้ป่วยที่มีปัญหาโรคตับ (เช่น ตับแข็ง, ตับอักเสบเรื้อรัง) มีข้อห้ามใช้สมุนไพรในข้อใดโดยเด็ดขาด เนื่องจากมีสารสำคัญที่ก่อพิษทำลายเซลล์ตับอย่างรุนแรง</t>
        </is>
      </c>
      <c r="C50" s="2" t="n"/>
      <c r="D50" s="2" t="inlineStr">
        <is>
          <t>ขมิ้นชัน</t>
        </is>
      </c>
      <c r="E50" s="2" t="inlineStr">
        <is>
          <t>ขี้เหล็ก</t>
        </is>
      </c>
      <c r="F50" s="2" t="inlineStr">
        <is>
          <t>ขิง</t>
        </is>
      </c>
      <c r="G50" s="2" t="inlineStr">
        <is>
          <t>กระเจี๊ยบแดง</t>
        </is>
      </c>
      <c r="H50" s="2" t="inlineStr">
        <is>
          <t>หญ้าหนวดแมว</t>
        </is>
      </c>
      <c r="I50" s="2" t="n">
        <v>2</v>
      </c>
      <c r="J50" s="2" t="inlineStr">
        <is>
          <t>✅ คำตอบที่ถูกต้อง: ข้อ ข. ขี้เหล็ก
💡 Background:
ใบและดอกขี้เหล็ก (Cassia siamea) เดิมใช้เป็นยาแผนโบราณช่วยให้นอนหลับและเจริญอาหาร
🎯 ทำไมข้อนี้ถึงถูก:
สารสำคัญ Barakol ในขี้เหล็กมีหลักฐานชัดเจนว่าก่อให้เกิดพิษต่อตับ (Hepatotoxicity) โดยทำให้เซลล์ตับตาย (Hepatocellular necrosis) และเกิดตับอักเสบเฉียบพลัน ผู้ป่วยที่มีการทำงานของตับบกพร่องอยู่เดิมจึงห้ามใช้โดยเด็ดขาด
🔍 ข้ออื่นผิดเพราะอะไร:
• ข้อ ก. ขมิ้นชัน, ข้อ ค. ขิง, ข้อ ง. กระเจี๊ยบแดง: ปลอดภัย ไม่ก่อพิษต่อตับ
• ข้อ จ. หญ้าหนวดแมว: มีข้อห้ามใช้ในโรคไตและโรคหัวใจ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 ห้ามใช้ในโรคตับ!</t>
        </is>
      </c>
      <c r="K50" s="2" t="n"/>
      <c r="L50" s="2" t="inlineStr">
        <is>
          <t>Herbal Extraction methods</t>
        </is>
      </c>
      <c r="M50" s="2" t="inlineStr">
        <is>
          <t>Product</t>
        </is>
      </c>
      <c r="N50" s="2" t="inlineStr">
        <is>
          <t>ข้อ 61 (PLE_CC1_2557.md)</t>
        </is>
      </c>
      <c r="O50" s="2" t="n"/>
      <c r="P50" s="2" t="n"/>
    </row>
    <row r="51" ht="13.2" customHeight="1" s="49">
      <c r="A51" s="2" t="n">
        <v>49</v>
      </c>
      <c r="B51" s="2" t="inlineStr">
        <is>
          <t>สมุนไพรในข้อใดที่มีสารสำคัญออกฤทธิ์ทางชีวภาพคล้ายกับฮอร์โมนเอสโตรเจน (Phytoestrogens) นิยมนำมาใช้บรรเทาอาการของสตรีวัยหมดประจำเดือน</t>
        </is>
      </c>
      <c r="C51" s="2" t="n"/>
      <c r="D51" s="2" t="inlineStr">
        <is>
          <t>ชะเอมเทศ</t>
        </is>
      </c>
      <c r="E51" s="2" t="inlineStr">
        <is>
          <t>กวาวเครือขาว</t>
        </is>
      </c>
      <c r="F51" s="2" t="inlineStr">
        <is>
          <t>ยี่โถ</t>
        </is>
      </c>
      <c r="G51" s="2" t="inlineStr">
        <is>
          <t>มะคำดีควาย</t>
        </is>
      </c>
      <c r="H51" s="2" t="inlineStr">
        <is>
          <t>บัวบก</t>
        </is>
      </c>
      <c r="I51" s="2" t="n">
        <v>2</v>
      </c>
      <c r="J51" s="2" t="inlineStr">
        <is>
          <t>✅ คำตอบที่ถูกต้อง: ข้อ ข. กวาวเครือขาว
💡 Background:
กวาวเครือขาว (Pueraria mirifica) วงศ์ Fabaceae เป็นสมุนไพรไทยที่มีสารออกฤทธิ์เสมือนฮอร์โมนเพศหญิง
🎯 ทำไมข้อนี้ถึงถูก:
หัวกวาวเครือขาวมีสารกลุ่ม Phytoestrogens ที่มีฤทธิ์แรงสูง ได้แก่ Miroestrol และ Deoxymiroestrol ร่วมกับสารกลุ่ม Isoflavones (Daidzein, Genistein) ซึ่งจับกับตัวรับ Estrogen receptors ออกฤทธิ์คล้ายฮอร์โมน 17-beta estradiol ช่วยบรรเทาอาการวัยทอง (Hot flashes, ช่องคลอดแห้ง) และชะลอการสูญเสียมวลกระดูก
🔍 ข้ออื่นผิดเพราะอะไร:
• ข้อ ก. (ชะเอมเทศ): มี Glycyrrhizin มีฤทธิ์คล้าย Aldosterone (เสี่ยงความดันสูง โพแทสเซียมต่ำ)
• ข้อ ค. (ยี่โถ): มี Cardiac glycosides (Oleandrin) เป็นพิษต่อหัวใจ
• ข้อ ง. (มะคำดีควาย): มี Saponin ใช้สระผม รักษาชันนะตุ
• ข้อ จ. (บัวบก): มี Triterpenoids สมานแผล
📖 Guideline อ้างอิง:
ประกาศกระทรวงสาธารณสุข เรื่อง การควบคุมการใช้กวาวเครือ &amp; Thai Herbal Pharmacopoeia (THP)
📌 จุดจำก่อนสอบ:
• กวาวเครือขาว (Pueraria mirifica): Miroestrol &amp; Deoxymiroestrol มีฤทธิ์คล้าย Estrogen
• ข้อห้ามใช้: ผู้ป่วยมะเร็งเต้านม มะเร็งมดลูก หรือเนื้องอกที่ตอบสนองต่อฮอร์โมน</t>
        </is>
      </c>
      <c r="K51" s="2" t="n"/>
      <c r="L51" s="2" t="inlineStr">
        <is>
          <t>Herbal Extraction methods</t>
        </is>
      </c>
      <c r="M51" s="2" t="inlineStr">
        <is>
          <t>Product</t>
        </is>
      </c>
      <c r="N51" s="2" t="inlineStr">
        <is>
          <t>ข้อ 42 (PLE_CC1_2557.md)</t>
        </is>
      </c>
      <c r="O51" s="2" t="n"/>
      <c r="P51" s="2" t="n"/>
    </row>
    <row r="52" ht="13.2" customHeight="1" s="49">
      <c r="A52" s="2" t="n">
        <v>50</v>
      </c>
      <c r="B52" s="2" t="inlineStr">
        <is>
          <t>ผู้ป่วยเบาหวานรับประทานยาลดน้ำตาลในเลือดแผนปัจจุบัน ต่อมามีอาการหน้ามืด ใจสั่น เหงื่อแตก และระดับน้ำตาลในเลือดลดลงต่ำผิดปกติ (Hypoglycemia) พฤติกรรมการใช้สมุนไพรในข้อใดเป็นสาเหตุของอาการดังกล่าว</t>
        </is>
      </c>
      <c r="C52" s="2" t="n"/>
      <c r="D52" s="2" t="inlineStr">
        <is>
          <t>ดื่มน้ำคั้นมะระขี้นก 100 mL ก่อนอาหารกลางวันเป็นประจำ</t>
        </is>
      </c>
      <c r="E52" s="2" t="inlineStr">
        <is>
          <t>ดื่มชาชงชุมเห็ดเทศเป็นครั้งคราวเมื่อมีอาการท้องผูก</t>
        </is>
      </c>
      <c r="F52" s="2" t="inlineStr">
        <is>
          <t>รับประทานแคปซูลขมิ้นชันหลังอาหารเพื่อขับลม</t>
        </is>
      </c>
      <c r="G52" s="2" t="inlineStr">
        <is>
          <t>รับประทานยาเม็ดฟ้าทะลายโจรเมื่อมีอาการเจ็บคอ</t>
        </is>
      </c>
      <c r="H52" s="2" t="inlineStr">
        <is>
          <t>รับประทานแคปซูลใบบัวบกเพื่อบรรเทาอาการฟกช้ำ</t>
        </is>
      </c>
      <c r="I52" s="2" t="n">
        <v>1</v>
      </c>
      <c r="J52" s="2" t="inlineStr">
        <is>
          <t>✅ คำตอบที่ถูกต้อง: ข้อ ก. ดื่มน้ำคั้นมะระขี้นก 100 mL ก่อนอาหารกลางวันเป็นประจำ
💡 Background:
มะระขี้นก (Momordica charantia) มีฤทธิ์ลดระดับน้ำตาลในเลือดที่ทรงพลังผ่านสาร Charantin และ Polypeptide-p
🎯 ทำไมข้อนี้ถึงถูก:
การดื่มน้ำคั้นมะระขี้นกสดในปริมาณมากเป็นประจำจะเสริมฤทธิ์ของยาลดน้ำตาลในเลือดแผนปัจจุบัน (เช่น Sulfonylureas หรือ Insulin) อย่างรุนแรง ทำให้เกิดภาวะน้ำตาลในเลือดต่ำเฉียบพลัน (Severe Hypoglycemia) มีอาการหน้ามืด ใจสั่น เหงื่อแตก สับสน และอาจหมดสติได้หากไม่ได้รับการแก้ไขทันท่วงที
🔍 ข้ออื่นผิดเพราะอะไร:
• ข้อ ข. ชุมเห็ดเทศ: ยาระบาย ไม่มีผลลดน้ำตาลรุนแรง
• ข้อ ค. ขมิ้นชัน: ขับลม ไม่มีผลเสริมฤทธิ์ลดน้ำตาลเฉียบพลัน
• ข้อ ง. ฟ้าทะลายโจร: บรรเทาหวัด เจ็บคอ
• ข้อ จ. ใบบัวบก: สมานแผล แก้ช้ำใน
📖 Guideline อ้างอิง:
แนวทางเวชปฏิบัติสำหรับโรคเบาหวาน พ.ศ. 2566 สมาคมโรคเบาหวานแห่งประเทศไทย &amp; ประกาศกระทรวงสาธารณสุข เรื่อง สมุนไพรในงานสาธารณสุขมูลฐาน
📌 จุดจำก่อนสอบ:
• มะระขี้นก เสริมฤทธิ์ยาลดน้ำตาล -&gt; เกิด Hypoglycemia ได้ ต้องติดตามระดับน้ำตาลสม่ำเสมอ</t>
        </is>
      </c>
      <c r="K52" s="2" t="n"/>
      <c r="L52" s="2" t="inlineStr">
        <is>
          <t>Herbal Extraction methods</t>
        </is>
      </c>
      <c r="M52" s="2" t="inlineStr">
        <is>
          <t>Product</t>
        </is>
      </c>
      <c r="N52" s="2" t="inlineStr">
        <is>
          <t>ข้อ 5 (PLE_CC1_2556.md)</t>
        </is>
      </c>
      <c r="O52" s="2" t="n"/>
      <c r="P52" s="2" t="n"/>
    </row>
    <row r="53" ht="13.2" customHeight="1" s="49">
      <c r="A53" s="2" t="n">
        <v>51</v>
      </c>
      <c r="B53" s="2" t="inlineStr">
        <is>
          <t>ผู้ป่วยมีตุ่มน้ำใสขึ้นตามแนวเส้นประสาทบริเวณชายโครง ปวดแสบร้อน แพทย์วินิจฉัยเป็นโรคงูสวัด หากต้องการเลือกใช้ยาสมุนไพรในงานสาธารณสุขมูลฐานเพื่อรักษาแผล ควรเลือกใช้สมุนไพรใด</t>
        </is>
      </c>
      <c r="C53" s="2" t="n"/>
      <c r="D53" s="2" t="inlineStr">
        <is>
          <t>กระเทียม</t>
        </is>
      </c>
      <c r="E53" s="2" t="inlineStr">
        <is>
          <t>ยอ</t>
        </is>
      </c>
      <c r="F53" s="2" t="inlineStr">
        <is>
          <t>ขมิ้นชัน</t>
        </is>
      </c>
      <c r="G53" s="2" t="inlineStr">
        <is>
          <t>พญายอ</t>
        </is>
      </c>
      <c r="H53" s="2" t="inlineStr">
        <is>
          <t>ฟ้าทะลายโจร</t>
        </is>
      </c>
      <c r="I53" s="2" t="n">
        <v>4</v>
      </c>
      <c r="J53" s="2" t="inlineStr">
        <is>
          <t>✅ คำตอบที่ถูกต้อง: ข้อ ง. พญายอ
💡 Background:
โรคงูสวัด (Herpes Zoster) เกิดจากการกำเริบของเชื้อไวรัส Varicella Zoster Virus (VZV) ที่แฝงตัวอยู่ในปมประสาทรับความรู้สึก
🎯 ทำไมข้อนี้ถึงถูก:
ใบพญายอ (เสลดพังพอนตัวเมีย: Clinacanthus nutans) เป็นสมุนไพรสาธารณสุขมูลฐานและยาในบัญชียาหลักแห่งชาติที่มีข้อบ่งใช้ตรงสำหรับการรักษาเริมและงูสวัด สารสกัดจากใบมีฤทธิ์ต้านเชื้อไวรัส VZV และลดการอักเสบ ช่วยให้ตุ่มน้ำใสแห้งและบรรเทาอาการปวดแสบร้อน
🔍 ข้ออื่นผิดเพราะอะไร:
• ข้อ ก. (กระเทียม): รักษาอาการท้องอืด ท้องเฟ้อ แน่นจุกเสียด และกลากเกลื้อน
• ข้อ ข. (ยอ): ขับลม รักษาอาการคลื่นไส้อาเจียน
• ข้อ ค. (ขมิ้นชัน): รักษาโรคกระเพาะอาหาร ท้องอืด ท้องเฟ้อ
• ข้อ จ. (ฟ้าทะลายโจร): 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พญายอ (ส่วนใบ): สมุนไพรสาธารณสุขมูลฐานรักษางูสวัดและเริม</t>
        </is>
      </c>
      <c r="K53" s="2" t="n"/>
      <c r="L53" s="2" t="inlineStr">
        <is>
          <t>Herbal Extraction methods</t>
        </is>
      </c>
      <c r="M53" s="2" t="inlineStr">
        <is>
          <t>Product</t>
        </is>
      </c>
      <c r="N53" s="2" t="inlineStr">
        <is>
          <t>ข้อ 3 (PLE_CC1_2554 SET2.md)</t>
        </is>
      </c>
      <c r="O53" s="2" t="n"/>
      <c r="P53" s="2" t="n"/>
    </row>
    <row r="54" ht="13.2" customHeight="1" s="49">
      <c r="A54" s="2" t="n">
        <v>52</v>
      </c>
      <c r="B54" s="2" t="inlineStr">
        <is>
          <t>ผู้ป่วยมีอาการแน่น จุกเสียด ท้องอืด อาหารไม่ย่อย สมุนไพรในข้อใดที่มีสรรพคุณตามงานสาธารณสุขมูลฐานในการขับน้ำดีและขับลมเพื่อบรรเทาอาการนี้</t>
        </is>
      </c>
      <c r="C54" s="2" t="n"/>
      <c r="D54" s="2" t="inlineStr">
        <is>
          <t>ฝรั่ง</t>
        </is>
      </c>
      <c r="E54" s="2" t="inlineStr">
        <is>
          <t>ขมิ้นชัน</t>
        </is>
      </c>
      <c r="F54" s="2" t="inlineStr">
        <is>
          <t>หอมแดง</t>
        </is>
      </c>
      <c r="G54" s="2" t="inlineStr">
        <is>
          <t>กานพลู</t>
        </is>
      </c>
      <c r="H54" s="2" t="inlineStr">
        <is>
          <t>ฟ้าทะลายโจร</t>
        </is>
      </c>
      <c r="I54" s="2" t="n">
        <v>2</v>
      </c>
      <c r="J54" s="2" t="inlineStr">
        <is>
          <t>✅ คำตอบที่ถูกต้อง: ข้อ ข. ขมิ้นชัน
💡 Background:
อาการอาหารไม่ย่อยแบบไม่พบแผล (Functional dyspepsia) มักสัมพันธ์กับการบีบตัวของทางเดินอาหารช้าลงและการย่อยไขมันไม่มีประสิทธิภาพ
🎯 ทำไมข้อนี้ถึงถูก:
เหง้าขมิ้นชัน (Curcuma longa) มีน้ำมันหอมระเหยและสาร Curcuminoids ที่กระตุ้นการสร้างและหลั่งน้ำดี (Choleretic &amp; Cholagogue action) ช่วยย่อยอาหารจำพวกไขมัน พร้อมทั้งลดการเกร็งตัวของกล้ามเนื้อเรียบและขับลม จึงช่วยบรรเทาอาการแน่นจุกเสียดได้อย่างรวดเร็ว
🔍 ข้ออื่นผิดเพราะอะไร:
• ข้อ ก. (ฝรั่ง): ผลอ่อนและใบแก่ใช้แก้ท้องเสีย (Tannin สูง)
• ข้อ ค. (หอมแดง): ใช้แก้หวัด คัดจมูก
• ข้อ ง. (กานพลู): ดอกตูมแห้งใช้แก้ปวดฟันและขับลม
• ข้อ จ. (ฟ้าทะลายโจร): แก้ไข้ เจ็บคอ
📖 Guideline อ้างอิง:
ประกาศกระทรวงสาธารณสุข เรื่อง สมุนไพรในงานสาธารณสุขมูลฐาน &amp; Thai Herbal Pharmacopoeia (THP)
📌 จุดจำก่อนสอบ:
• ขมิ้นชัน: ขับน้ำดี ย่อยไขมัน ขับลม บรรเทาอาการจุกเสียด ท้องอืด</t>
        </is>
      </c>
      <c r="K54" s="2" t="n"/>
      <c r="L54" s="2" t="inlineStr">
        <is>
          <t>Herbal Extraction methods</t>
        </is>
      </c>
      <c r="M54" s="2" t="inlineStr">
        <is>
          <t>Product</t>
        </is>
      </c>
      <c r="N54" s="2" t="inlineStr">
        <is>
          <t>ข้อ 7 (PLE_CC1_2533.md)</t>
        </is>
      </c>
      <c r="O54" s="2" t="n"/>
      <c r="P54" s="2" t="n"/>
    </row>
    <row r="55" ht="13.2" customHeight="1" s="49">
      <c r="A55" s="2" t="n">
        <v>53</v>
      </c>
      <c r="B55" s="2" t="inlineStr">
        <is>
          <t>สารออกฤทธิ์ทางชีวภาพในขมิ้นชันที่ทำหน้าที่ขับลมและบรรเทาอาการปวดท้อง แน่น จุกเสียด ในระบบทางเดินอาหารคือสารกลุ่มใด</t>
        </is>
      </c>
      <c r="C55" s="2" t="n"/>
      <c r="D55" s="2" t="inlineStr">
        <is>
          <t>น้ำมันหอมระเหย (Volatile oils เช่น Turmerone, Zingiberene)</t>
        </is>
      </c>
      <c r="E55" s="2" t="inlineStr">
        <is>
          <t>สารสกัดเคอร์คูมินอยด์ (Curcuminoids)</t>
        </is>
      </c>
      <c r="F55" s="2" t="inlineStr">
        <is>
          <t>สารแทนนิน (Tannins)</t>
        </is>
      </c>
      <c r="G55" s="2" t="inlineStr">
        <is>
          <t>สารอัลคาลอยด์ (Alkaloids)</t>
        </is>
      </c>
      <c r="H55" s="2" t="inlineStr">
        <is>
          <t>สารไกลโคไซด์ (Glycosides)</t>
        </is>
      </c>
      <c r="I55" s="2" t="n">
        <v>1</v>
      </c>
      <c r="J55" s="2" t="inlineStr">
        <is>
          <t>✅ คำตอบที่ถูกต้อง: ข้อ ก. น้ำมันหอมระเหย (Volatile oils เช่น Turmerone, Zingiberene)
💡 Background:
ขมิ้นชันมีองค์ประกอบทางเคมีที่สำคัญ 2 กลุ่มหลัก คือ สารสีเหลืองส้มเคอร์คูมินอยด์ และน้ำมันหอมระเหย
🎯 ทำไมข้อนี้ถึงถูก:
น้ำมันหอมระเหย (Volatile oil) ในเหง้าขมิ้นชัน โดยเฉพาะสารกลุ่ม Sesquiterpenes เช่น ar-Turmerone, alpha-Turmerone, และ beta-Turmerone เป็นสารสำคัญที่ออกฤทธิ์ขับลม (Carminative effect) และคลายกล้ามเนื้อเรียบในกระเพาะอาหารและลำไส้ ช่วยลดอาการแน่นจุกเสียดและท้องอืด ส่วน Curcuminoids เด่นในด้านต้านการอักเสบ สมานแผล และต้านอนุมูลอิสระ
🔍 ข้ออื่นผิดเพราะอะไร:
• ข้อ ข. (Curcuminoids): เด่นในการต้านการอักเสบ สมานแผลในกระเพาะอาหาร และต้านอนุมูลอิสระ
• ข้อ ค. (Tannins): เด่นในฤทธิ์ฝาดสมาน แก้ท้องเสีย
• ข้อ ง. อัลคาลอยด์, ข้อ จ. ไกลโคไซด์: ไม่ใช่องค์ประกอบหลักที่ออกฤทธิ์ขับลมของขมิ้นชัน
📖 Guideline อ้างอิง:
Thai Herbal Pharmacopoeia (THP) Monograph: Curcuma Longa Rhizome &amp; WHO Monographs on Selected Medicinal Plants
📌 จุดจำก่อนสอบ:
• ขมิ้นชัน: Volatile oils (Turmerones) = ฤทธิ์ขับลม, Curcuminoids = ฤทธิ์ต้านอักเสบ/สมานแผลกระเพาะอาหาร</t>
        </is>
      </c>
      <c r="K55" s="2" t="n"/>
      <c r="L55" s="2" t="inlineStr">
        <is>
          <t>Herbal Extraction methods</t>
        </is>
      </c>
      <c r="M55" s="2" t="inlineStr">
        <is>
          <t>Product</t>
        </is>
      </c>
      <c r="N55" s="2" t="inlineStr">
        <is>
          <t>ข้อ 5 (PLE_CC1_2533.md)</t>
        </is>
      </c>
      <c r="O55" s="2" t="n"/>
      <c r="P55" s="2" t="n"/>
    </row>
    <row r="56" ht="13.2" customHeight="1" s="49">
      <c r="A56" s="2" t="n">
        <v>54</v>
      </c>
      <c r="B56" s="2" t="inlineStr">
        <is>
          <t>โรคหรือภาวะโลหิตจางในข้อใดต่อไปนี้ที่มีข้อห้ามใช้ยาเสริมธาตุเหล็ก (Iron supplements) โดยเด็ดขาด เนื่องจากร่างกายมีภาวะเหล็กเกินอยู่แล้วและอาจเกิดภาวะแทรกซ้อนจนเสียชีวิต</t>
        </is>
      </c>
      <c r="C56" s="2" t="n"/>
      <c r="D56" s="2" t="inlineStr">
        <is>
          <t>โรคธาลัสซีเมีย (Thalassemia)</t>
        </is>
      </c>
      <c r="E56" s="2" t="inlineStr">
        <is>
          <t>ภาวะโลหิตจางจากการขาดโฟเลต (Folate deficiency anemia)</t>
        </is>
      </c>
      <c r="F56" s="2" t="inlineStr">
        <is>
          <t>โรคกระดูกพรุน (Osteoporosis)</t>
        </is>
      </c>
      <c r="G56" s="2" t="inlineStr">
        <is>
          <t>โรคแผลในกระเพาะอาหาร (Peptic ulcer disease)</t>
        </is>
      </c>
      <c r="H56" s="2" t="inlineStr">
        <is>
          <t>ภาวะโลหิตจางจากการขาดธาตุเหล็ก (Iron deficiency anemia)</t>
        </is>
      </c>
      <c r="I56" s="2" t="n">
        <v>1</v>
      </c>
      <c r="J56" s="2" t="inlineStr">
        <is>
          <t>✅ คำตอบที่ถูกต้อง: ข้อ ก. โรคธาลัสซีเมีย (Thalassemia)
💡 Background:
โรคธาลัสซีเมีย (Thalassemia) เป็นโรคทางพันธุกรรมที่มีความผิดปกติในการสังเคราะห์สายโกลบิน ทำให้เม็ดเลือดแดงแตกง่ายเรื้อรัง
🎯 ทำไมข้อนี้ถึงถูก:
ผู้ป่วยโรคธาลัสซีเมียมีการสลายของเม็ดเลือดแดงอย่างต่อเนื่อง ทำให้ธาตุเหล็กถูกปลดปล่อยออกมาสะสมในร่างกาย ร่วมกับมีการดูดซึมธาตุเหล็กจากทางเดินอาหารเพิ่มขึ้น ร่างกายจึงมีภาวะเหล็กเกิน (Iron overload / Hemosiderosis) การให้ยาเสริมธาตุเหล็กจะทำให้เหล็กไปสะสมทำลายอวัยวะสำคัญ เช่น กล้ามเนื้อหัวใจ ตับ และต่อมไร้ท่อ จนเกิดภาวะหัวใจล้มเหลวและตับวายได้ จึงเป็นข้อห้ามใช้เด็ดขาด
🔍 ข้ออื่นผิดเพราะอะไร:
• ข้อ ข. (ขาดโฟเลต): รักษาด้วย Folic acid ไม่ได้ห้ามธาตุเหล็กหากมีภาวะขาดเหล็กร่วมด้วย
• ข้อ ค. (กระดูกพรุน): เสริมแคลเซียมและวิตามินดี ไม่ได้ห้ามธาตุเหล็ก
• ข้อ ง. (แผลในกระเพาะ): อาจระคายเคืองกระเพาะอาหารแต่ไม่ได้ห้ามเด็ดขาด
• ข้อ จ. (ขาดธาตุเหล็ก): เป็นข้อบ่งใช้หลักของการให้ยาเสริมธาตุเหล็ก
📖 Guideline อ้างอิง:
แนวทางเวชปฏิบัติการดูแลรักษาผู้ป่วยโรคธาลัสซีเมียในประเทศไทย พ.ศ. 2560 &amp; Thalassaemia International Federation (TIF) Guidelines
📌 จุดจำก่อนสอบ:
• Thalassemia ห้ามให้ยาเสริมธาตุเหล็กโดยเด็ดขาด ยกเว้นได้รับการตรวจยืนยันว่ามีภาวะขาดเหล็กร่วมด้วยจริง</t>
        </is>
      </c>
      <c r="K56" s="2" t="n"/>
      <c r="L56" s="2" t="inlineStr">
        <is>
          <t>Herbal Extraction methods</t>
        </is>
      </c>
      <c r="M56" s="2" t="inlineStr">
        <is>
          <t>Product</t>
        </is>
      </c>
      <c r="N56" s="2" t="inlineStr">
        <is>
          <t>ข้อ 7 (PLE_CC1_2533.md)</t>
        </is>
      </c>
      <c r="O56" s="2" t="n"/>
      <c r="P56" s="2" t="n"/>
    </row>
    <row r="57" ht="13.2" customHeight="1" s="49">
      <c r="A57" s="2" t="n">
        <v>55</v>
      </c>
      <c r="B57" s="2" t="inlineStr">
        <is>
          <t>สมุนไพรในงานสาธารณสุขมูลฐานข้อใดที่มีรสขมจัด มีสารสำคัญช่วยกระตุ้นการหลั่งน้ำย่อยและแก้อาการเบื่ออาหาร</t>
        </is>
      </c>
      <c r="C57" s="2" t="n"/>
      <c r="D57" s="2" t="inlineStr">
        <is>
          <t>บอระเพ็ด</t>
        </is>
      </c>
      <c r="E57" s="2" t="inlineStr">
        <is>
          <t>ขิง</t>
        </is>
      </c>
      <c r="F57" s="2" t="inlineStr">
        <is>
          <t>มังคุด</t>
        </is>
      </c>
      <c r="G57" s="2" t="inlineStr">
        <is>
          <t>ไพล</t>
        </is>
      </c>
      <c r="H57" s="2" t="inlineStr">
        <is>
          <t>ชุมเห็ดเทศ</t>
        </is>
      </c>
      <c r="I57" s="2" t="n">
        <v>1</v>
      </c>
      <c r="J57" s="2" t="inlineStr">
        <is>
          <t>✅ คำตอบที่ถูกต้อง: ข้อ ก. บอระเพ็ด
💡 Background:
บอระเพ็ด (Tinospora crispa) วงศ์ Menispermaceae เป็นสมุนไพรรสขมจัดที่มีการใช้ในตำรับยาแก้ไข้และยาบำรุงธาตุ
🎯 ทำไมข้อนี้ถึงถูก:
เถาบอระเพ็ดมีสารสำคัญรสขมกลุ่ม Diterpenoids เช่น Tinocrisposide, Columbin, และ Picroretin ซึ่งออกฤทธิ์กระตุ้นตัวรับรสขม (Taste receptor type 2: T2Rs) ที่โคนลิ้น กระตุ้นการหลั่งน้ำลายและน้ำย่อยในกระเพาะอาหารผ่านระบบประสาทเวกัส (Vagus nerve) ช่วยให้เจริญอาหารและแก้อาการเบื่ออาหารได้อย่างมีประสิทธิภาพ
🔍 ข้ออื่นผิดเพราะอะไร:
• ข้อ ข. (ขิง): ขับลม แก้คลื่นไส้อาเจียน
• ข้อ ค. (มังคุด): เปลือกมังคุดใช้สมานแผล แก้ท้องเสีย
• ข้อ ง. (ไพล): ลดการอักเสบ บรรเทาอาการเคล็ดขัดยอก
• ข้อ จ. (ชุมเห็ดเทศ): ยาระบาย แก้ท้องผูก
📖 Guideline อ้างอิง:
ประกาศกระทรวงสาธารณสุข เรื่อง สมุนไพรในงานสาธารณสุขมูลฐาน &amp; Thai Herbal Pharmacopoeia (THP)
📌 จุดจำก่อนสอบ:
• บอระเพ็ด (เถา): รสขม แก้ไข้ เจริญอาหาร แก้อาการเบื่ออาหาร</t>
        </is>
      </c>
      <c r="K57" s="2" t="n"/>
      <c r="L57" s="2" t="inlineStr">
        <is>
          <t>Herbal Extraction methods</t>
        </is>
      </c>
      <c r="M57" s="2" t="inlineStr">
        <is>
          <t>Product</t>
        </is>
      </c>
      <c r="N57" s="2" t="inlineStr">
        <is>
          <t>ข้อ 5 (PLE_CC1_2533.md)</t>
        </is>
      </c>
      <c r="O57" s="2" t="n"/>
      <c r="P57" s="2" t="n"/>
    </row>
    <row r="58" ht="13.2" customHeight="1" s="49">
      <c r="A58" s="2" t="n">
        <v>56</v>
      </c>
      <c r="B58" s="2" t="inlineStr">
        <is>
          <t>การโฆษณาขายยาสมุนไพรทางสื่อสิ่งพิมพ์หรือสื่อออนไลน์ โดยระบุข้อความรับรองสรรพคุณว่าสามารถรักษาโรคมะเร็งหรือเบาหวานให้หายขาดได้โดยมีบุคคลมารับรอง ถือเป็นการกระทำที่ถูกต้องหรือไม่ ตามกฎหมายว่าด้วยยาและผลิตภัณฑ์สมุนไพร</t>
        </is>
      </c>
      <c r="C58" s="2" t="n"/>
      <c r="D58" s="2" t="inlineStr">
        <is>
          <t>ถูกต้อง หากได้รับอนุญาตให้ขึ้นทะเบียนตำรับยาสมุนไพรแล้ว</t>
        </is>
      </c>
      <c r="E58" s="2" t="inlineStr">
        <is>
          <t>ถูกต้อง หากเป็นผลิตภัณฑ์สมุนไพรที่จำหน่ายในร้านขายยา</t>
        </is>
      </c>
      <c r="F58" s="2" t="inlineStr">
        <is>
          <t>ไม่ถูกต้อง เพราะการโฆษณาต้องได้รับอนุญาตก่อน และกฎหมายห้ามโฆษณาโอ้อวดเป็นเท็จหรือแสดงการรับรองสรรพคุณจากบุคคล</t>
        </is>
      </c>
      <c r="G58" s="2" t="inlineStr">
        <is>
          <t>ไม่ถูกต้อง เฉพาะกรณีที่ไม่ได้ส่งมอบยาโดยแพทย์แผนปัจจุบัน</t>
        </is>
      </c>
      <c r="H58" s="2" t="inlineStr">
        <is>
          <t>ถูกต้อง หากผลิตภัณฑ์นั้นได้รับเครื่องหมายมาตรฐานอุตสาหกรรม (มอก.)</t>
        </is>
      </c>
      <c r="I58" s="2" t="n">
        <v>3</v>
      </c>
      <c r="J58" s="2" t="inlineStr">
        <is>
          <t>✅ คำตอบที่ถูกต้อง: ข้อ ค. ไม่ถูกต้อง เพราะการโฆษณาต้องได้รับอนุญาตก่อน และกฎหมายห้ามโฆษณาโอ้อวดเป็นเท็จหรือแสดงการรับรองสรรพคุณจากบุคคล
💡 Background:
การคุ้มครองผู้บริโภคด้านผลิตภัณฑ์สุขภาพตาม พ.ร.บ. ผลิตภัณฑ์สมุนไพร พ.ศ. 2562 และ พ.ร.บ. ยา พ.ศ. 2510 มีบทบัญญัติควบคุมการโฆษณาอย่างเข้มงวด
🎯 ทำไมข้อนี้ถึงถูก:
การโฆษณาดังกล่าวผิดกฎหมายเนื่องจาก:
1. การโฆษณาผลิตภัณฑ์สมุนไพรหรือยาต้องได้รับอนุญาตข้อความโฆษณาจาก อย. ก่อนเผยแพร่เสมอ
2. กฎหมายห้ามโฆษณาโอ้อวดสรรพคุณเป็นเท็จหรือเกินจริง
3. ห้ามโฆษณาโดยแสดงการรับรองสรรพคุณโดยบุคคลอื่น (Testimonials)
4. ห้ามโฆษณาสรรพคุณบำบัดรักษาโรคต้องห้ามตามประกาศรัฐมนตรี เช่น มะเร็ง เบาหวาน เอดส์ อัมพาต
🔍 ข้ออื่นผิดเพราะอะไร:
• ข้อ ก., ข้อ ข., ข้อ จ.: ผิด เพราะแม้จะขึ้นทะเบียนแล้วหรือจำหน่ายในร้านยา ก็ไม่สามารถโฆษณาฝ่าฝืนข้อห้ามของกฎหมายได้
• ข้อ ง.: ผิด ไม่เกี่ยวกับเงื่อนไขการส่งมอบโดยแพทย์ แต่เป็นความผิดด้านการโฆษณาโดยตรง
📖 Guideline อ้างอิง:
พระราชบัญญัติผลิตภัณฑ์สมุนไพร พ.ศ. 2562 (หมวด 8 การโฆษณา มาตรา 69-74) &amp; พระราชบัญญัติยา พ.ศ. 2510 (มาตรา 88)
📌 จุดจำก่อนสอบ:
• การโฆษณายา/สมุนไพร: ต้องขออนุญาตก่อน, ห้ามโอ้อวดเกินจริง, ห้ามใช้บุคคลรับรอง, ห้ามโฆษณาโรคต้องห้าม (มะเร็ง, เบาหวาน, เอดส์, อัมพาต, กามโรค)</t>
        </is>
      </c>
      <c r="K58" s="2" t="n"/>
      <c r="L58" s="2" t="inlineStr">
        <is>
          <t>Herbal Extraction methods</t>
        </is>
      </c>
      <c r="M58" s="2" t="inlineStr">
        <is>
          <t>Product</t>
        </is>
      </c>
      <c r="N58" s="2" t="inlineStr">
        <is>
          <t>ข้อ 3 (PLE_CC1_2533.md)</t>
        </is>
      </c>
      <c r="O58" s="2" t="n"/>
      <c r="P58" s="2" t="n"/>
    </row>
    <row r="59" ht="13.2" customHeight="1" s="49">
      <c r="A59" s="2" t="n">
        <v>57</v>
      </c>
      <c r="B59" s="2" t="inlineStr">
        <is>
          <t>ผู้ป่วยมีอาการไอ ระคายคอ มีเสมหะเหนียว สมุนไพรในข้อใดเป็นสมุนไพรในงานสาธารณสุขมูลฐานที่นิยมนำส่วนผลสดมาเคี้ยวกลืนน้ำเพื่อบรรเทาอาการไอและขับเสมหะ</t>
        </is>
      </c>
      <c r="C59" s="2" t="n"/>
      <c r="D59" s="2" t="inlineStr">
        <is>
          <t>มะแว้งต้น</t>
        </is>
      </c>
      <c r="E59" s="2" t="inlineStr">
        <is>
          <t>ขมิ้นชัน</t>
        </is>
      </c>
      <c r="F59" s="2" t="inlineStr">
        <is>
          <t>ฟ้าทะลายโจร</t>
        </is>
      </c>
      <c r="G59" s="2" t="inlineStr">
        <is>
          <t>ชุมเห็ดเทศ</t>
        </is>
      </c>
      <c r="H59" s="2" t="inlineStr">
        <is>
          <t>บัวบก</t>
        </is>
      </c>
      <c r="I59" s="2" t="n">
        <v>1</v>
      </c>
      <c r="J59" s="2" t="inlineStr">
        <is>
          <t>✅ คำตอบที่ถูกต้อง: ข้อ ก. มะแว้งต้น
💡 Background:
มะแว้งต้น (Solanum trilobatum) และมะแว้งเครือ (Solanum indicum) เป็นสมุนไพรแก้ไอขับเสมหะที่สำคัญในตำรับยาประสะมะแว้ง
🎯 ทำไมข้อนี้ถึงถูก:
ผลมะแว้งต้นสดมีสารสำคัญกลุ่ม Glycoalkaloids ได้แก่ Solanine และ Solasonine ซึ่งมีสรรพคุณกระตุ้นการหลั่งสารคัดหลั่งในทางเดินหายใจ ช่วยละลายเสมหะที่เหนียวข้น บรรเทาอาการไอและขับเสมหะได้อย่างมีประสิทธิภาพตามข้อกำหนดในงานสาธารณสุขมูลฐาน
🔍 ข้ออื่นผิดเพราะอะไร:
• ข้อ ข. ขมิ้นชัน: ขับลม แก้จุกเสียด
• ข้อ ค. ฟ้าทะลายโจร: แก้ไข้หวัด เจ็บคอ ท้องเสีย
• ข้อ ง. ชุมเห็ดเทศ: ยาระบาย
• ข้อ จ. บัวบก: สมานแผล
📖 Guideline อ้างอิง:
ประกาศกระทรวงสาธารณสุข เรื่อง สมุนไพรในงานสาธารณสุขมูลฐาน &amp; Thai Herbal Pharmacopoeia (THP)
📌 จุดจำก่อนสอบ:
• มะแว้งต้น / มะแว้งเครือ: ผลสดเคี้ยวกลืนน้ำ หรือ ยาประสะมะแว้ง แก้ไอ ขับเสมหะ</t>
        </is>
      </c>
      <c r="K59" s="2" t="n"/>
      <c r="L59" s="2" t="inlineStr">
        <is>
          <t>Herbal Extraction methods</t>
        </is>
      </c>
      <c r="M59" s="2" t="inlineStr">
        <is>
          <t>Product</t>
        </is>
      </c>
      <c r="N59" s="2" t="inlineStr">
        <is>
          <t>ข้อ 14 (PLE_CC1_Practice_Exam.md)</t>
        </is>
      </c>
      <c r="O59" s="2" t="n"/>
      <c r="P59" s="2" t="n"/>
    </row>
    <row r="60" ht="13.2" customHeight="1" s="49">
      <c r="A60" s="2" t="n">
        <v>58</v>
      </c>
      <c r="B60" s="2" t="inlineStr">
        <is>
          <t>ผู้ป่วยความดันโลหิตสูงได้รับยา Amlodipine 5 mg ต่อมามีอาการข้อเท้าและขาทั้งสองข้างบวมกดบุ๋ม (Bilateral peripheral edema) โดยไม่มีภาวะหัวใจล้มเหลว แนวทางการจัดการด้านยาที่เหมาะสมที่สุดคือข้อใด</t>
        </is>
      </c>
      <c r="C60" s="2" t="n"/>
      <c r="D60" s="2" t="inlineStr">
        <is>
          <t>เปลี่ยนยา Amlodipine เป็นยารักษาความดันโลหิตสูงกลุ่มอื่น เช่น ACEI หรือ ARB</t>
        </is>
      </c>
      <c r="E60" s="2" t="inlineStr">
        <is>
          <t>ใช้ยาตามเดิมและติดตามอาการเป็นระยะ</t>
        </is>
      </c>
      <c r="F60" s="2" t="inlineStr">
        <is>
          <t>เปลี่ยนยาสำหรับรักษาความดันโลหิตทั้ง 2 ตัว พร้อมออกบัตรแพ้ยาให้แก่ผู้ป่วย</t>
        </is>
      </c>
      <c r="G60" s="2" t="inlineStr">
        <is>
          <t>ปรับลดขนาดยา Metformin ลงครึ่งหนึ่งเนื่องจากสงสัยไตวาย</t>
        </is>
      </c>
      <c r="H60" s="2" t="inlineStr">
        <is>
          <t>ให้ยาขับปัสสาวะขนาดสูงทันทีโดยไม่ปรับเปลี่ยน Amlodipine</t>
        </is>
      </c>
      <c r="I60" s="2" t="n">
        <v>1</v>
      </c>
      <c r="J60" s="2" t="inlineStr">
        <is>
          <t>✅ คำตอบที่ถูกต้อง: ข้อ ก. เปลี่ยนยา Amlodipine เป็นยารักษาความดันโลหิตสูงกลุ่มอื่น เช่น ACEI หรือ ARB
💡 Background:
อาการบวมบริเวณข้อเท้าและปลายเท้า (Peripheral edema) เป็นผลข้างเคียงที่ขึ้นกับขนาดยา (Dose-dependent adverse effect) ที่พบบ่อยของยากลุ่ม Dihydropyridine Calcium Channel Blockers (DHP-CCBs) เช่น Amlodipine
🎯 ทำไมข้อนี้ถึงถูก:
Amlodipine ขยายหลอดเลือดแดงส่วนปลาย (Precapillary arteriolar vasodilation) มากกว่าหลอดเลือดดำ ทำให้ความดันไฮโดรสแตติกในหลอดเลือดฝอยสูงขึ้นและน้ำซึมออกสู่เนื้อเยื่อรอบข้าง (ไม่ใช่ภาวะคั่งน้ำจากไตหรือหัวใจล้มเหลว) แนวทางการแก้ไขคือ การปรับเปลี่ยนเป็นยากลุ่มอื่น เช่น ACEI หรือ ARB ซึ่งช่วยขยายหลอดเลือดดำหลังหลอดเลือดฝอย (Postcapillary venodilation) ทำให้ความดันในหลอดเลือดฝอยลดลงและอาการบวมหายไป
🔍 ข้ออื่นผิดเพราะอะไร:
• ข้อ ข. (ใช้ตามเดิม): ผู้ป่วยมีอาการรบกวนคุณภาพชีวิตชัดเจน
• ข้อ ค. (ออกบัตรแพ้ยา): เป็นผลข้างเคียงทางเภสัชวิทยา (Type A ADR) ไม่ใช่การแพ้ยา (Type B ADR)
• ข้อ ง. (ลด Metformin): Metformin ไม่ได้เป็นสาเหตุของขาบวม
• ข้อ จ. (ให้ยาขับปัสสาวะขนาดสูง): อาการบวมจาก CCB ตอบสนองต่อยาขับปัสสาวะไม่ดี เนื่องจากไม่ใช่ภาวะ Fluid overload
📖 Guideline อ้างอิง:
2020 International Society of Hypertension (ISH) Global Hypertension Practice Guidelines &amp; แนวทางการรักษาโรคความดันโลหิตสูง สมาคมความดันโลหิตสูงแห่งประเทศไทย
📌 จุดจำก่อนสอบ:
• Amlodipine induced peripheral edema: เกิดจาก Precapillary vasodilation
• การจัดการ: ลดขนาดยา, เปลี่ยนยา, หรือใช้ร่วมกับ ACEI/ARB</t>
        </is>
      </c>
      <c r="K60" s="2" t="n"/>
      <c r="L60" s="2" t="inlineStr">
        <is>
          <t>Herbal Extraction methods</t>
        </is>
      </c>
      <c r="M60" s="2" t="inlineStr">
        <is>
          <t>Product</t>
        </is>
      </c>
      <c r="N60" s="2" t="inlineStr">
        <is>
          <t>ข้อ 32 (PLE_CC1_Practice_Exam.md)</t>
        </is>
      </c>
      <c r="O60" s="2" t="n"/>
      <c r="P60" s="2" t="n"/>
    </row>
    <row r="61" ht="13.2" customHeight="1" s="49">
      <c r="A61" s="2" t="n">
        <v>59</v>
      </c>
      <c r="B61" s="2" t="inlineStr">
        <is>
          <t>สมุนไพรในข้อใดที่มีสารสำคัญกลุ่ม Flavonoids (Baicalein, Chrysin) และมีสรรพคุณตามภูมิปัญญาการแพทย์แผนไทยและสาธารณสุขมูลฐานในการบรรเทาอาการไอและขับเสมหะ</t>
        </is>
      </c>
      <c r="C61" s="2" t="n"/>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เพกา (Oroxylum indicum) หรือลิ้นฟ้า วงศ์ Bignoniaceae นิยมใช้ส่วนเปลือกต้นและฝักอ่อนเป็นยาสมุนไพรและอาหาร
🎯 ทำไมข้อนี้ถึงถูก:
เปลือกต้นและเมล็ดเพกามีสารสำคัญกลุ่ม Flavonoids ได้แก่ Baicalein, Oroxylin A, และ Chrysin ซึ่งมีฤทธิ์ต้านการอักเสบและคลายกล้ามเนื้อเรียบหลอดลม ในงานสาธารณสุขมูลฐานใช้เปลือกต้นเพกาต้มน้ำดื่มบรรเทาอาการไอ ขับเสมหะ และแก้ไข้
🔍 ข้ออื่นผิดเพราะอะไร:
• ข้อ ข. ขมิ้นชัน: ขับลม แก้ท้องอืด
• ข้อ ค. ฟ้าทะลายโจร: บรรเทาเจ็บคอ หวัด
• ข้อ ง. พริกไทย: ขับลม บำรุงธาตุ
• ข้อ จ. ตะไคร้: ขับลม ขับปัสสาวะ
📖 Guideline อ้างอิง:
ประกาศกระทรวงสาธารณสุข เรื่อง สมุนไพรในงานสาธารณสุขมูลฐาน &amp; Thai Herbal Pharmacopoeia (THP)
📌 จุดจำก่อนสอบ:
• เพกา (เปลือกต้น/เมล็ด): บรรเทาอาการไอ ขับเสมหะ ต้านการอักเสบ</t>
        </is>
      </c>
      <c r="K61" s="2" t="n"/>
      <c r="L61" s="2" t="inlineStr">
        <is>
          <t>Herbal Extraction methods</t>
        </is>
      </c>
      <c r="M61" s="2" t="inlineStr">
        <is>
          <t>Product</t>
        </is>
      </c>
      <c r="N61" s="2" t="inlineStr">
        <is>
          <t>ข้อ 1 (PLE_CC1_Practice_Exam.md)</t>
        </is>
      </c>
      <c r="O61" s="2" t="n"/>
      <c r="P61" s="2" t="n"/>
    </row>
    <row r="62" ht="13.2" customHeight="1" s="49">
      <c r="A62" s="2" t="n">
        <v>60</v>
      </c>
      <c r="B62" s="2" t="inlineStr">
        <is>
          <t>เด็กโดนน้ำร้อนลวกผิวหนังเป็นรอยแดง ปวดแสบร้อนแต่ไม่มีแผลพุพองเปิด สมุนไพรในงานสาธารณสุขมูลฐานข้อใดที่สามารถนำวุ้นใสมาล้างสะอาดแล้วทาเพื่อบรรเทาอาการปวดแสบร้อนและสมานแผลได้ดีที่สุด</t>
        </is>
      </c>
      <c r="C62" s="2" t="n"/>
      <c r="D62" s="2" t="inlineStr">
        <is>
          <t>ว่านหางจระเข้</t>
        </is>
      </c>
      <c r="E62" s="2" t="inlineStr">
        <is>
          <t>ผักคราดหัวแหวน</t>
        </is>
      </c>
      <c r="F62" s="2" t="inlineStr">
        <is>
          <t>ฝรั่ง</t>
        </is>
      </c>
      <c r="G62" s="2" t="inlineStr">
        <is>
          <t>ตะไคร้</t>
        </is>
      </c>
      <c r="H62" s="2" t="inlineStr">
        <is>
          <t>บอระเพ็ด</t>
        </is>
      </c>
      <c r="I62" s="2" t="n">
        <v>1</v>
      </c>
      <c r="J62" s="2" t="inlineStr">
        <is>
          <t>✅ คำตอบที่ถูกต้อง: ข้อ ก. ว่านหางจระเข้
💡 Background:
ว่านหางจระเข้ (Aloe vera) เป็นสมุนไพรสาธารณสุขมูลฐานอันดับหนึ่งสำหรับแผลไฟไหม้ น้ำร้อนลวก
🎯 ทำไมข้อนี้ถึงถูก:
วุ้นใสจากใบว่านหางจระเข้อุดมด้วยสารสำคัญ Acemannan, Glucomannan, และ Bradykinase ซึ่งมีฤทธิ์ลดการอักเสบ ปลอบประโลมผิว ให้ความชุ่มชื้น และกระตุ้นการแบ่งตัวของ Fibroblasts เพื่อสร้างคอลลาเจนและสมานเนื้อเยื่อ ช่วยลดความรุนแรงของแผลน้ำร้อนลวกและแผลไหม้จากแสงแดดได้อย่างยอดเยี่ยม
🔍 ข้ออื่นผิดเพราะอะไร:
• ข้อ ข. (ผักคราดหัวแหวน): มีสาร Spilanthol ออกฤทธิ์ชาเฉพาะที่ แก้ปวดฟัน
• ข้อ ค. (ฝรั่ง): แก้ท้องเสีย
• ข้อ ง. (ตะไคร้): ขับลม
• ข้อ จ. (บอระเพ็ด): แก้ไข้ เจริญอาหาร
📖 Guideline อ้างอิง:
ประกาศกระทรวงสาธารณสุข เรื่อง สมุนไพรในงานสาธารณสุขมูลฐาน &amp; Thai Herbal Pharmacopoeia (THP)
📌 จุดจำก่อนสอบ:
• ว่านหางจระเข้: ปอกเปลือก ล้างยางสีเหลือง (Aloin) ออกให้หมด ใช้วุ้นใสนปิดแผลไฟไหม้ น้ำร้อนลวก</t>
        </is>
      </c>
      <c r="K62" s="2" t="n"/>
      <c r="L62" s="2" t="inlineStr">
        <is>
          <t>Herbal Extraction methods</t>
        </is>
      </c>
      <c r="M62" s="2" t="inlineStr">
        <is>
          <t>Product</t>
        </is>
      </c>
      <c r="N62" s="2" t="inlineStr">
        <is>
          <t>ข้อ 2 (PLE_CC1_Practice_Exam.md)</t>
        </is>
      </c>
      <c r="O62" s="2" t="n"/>
      <c r="P62" s="2" t="n"/>
    </row>
    <row r="63" ht="13.2" customHeight="1" s="49">
      <c r="A63" s="2" t="n">
        <v>61</v>
      </c>
      <c r="B63" s="2" t="inlineStr">
        <is>
          <t>สมุนไพรในข้อใดที่มีสารอัลคาลอยด์ Arecoline และมีสรรพคุณตามตำรายาไทยในการถ่ายพยาธิตัวตืดและพยาธิใบไม้</t>
        </is>
      </c>
      <c r="C63" s="2" t="n"/>
      <c r="D63" s="2" t="inlineStr">
        <is>
          <t>หมาก</t>
        </is>
      </c>
      <c r="E63" s="2" t="inlineStr">
        <is>
          <t>สับปะรด</t>
        </is>
      </c>
      <c r="F63" s="2" t="inlineStr">
        <is>
          <t>กระเจี๊ยบมอญ</t>
        </is>
      </c>
      <c r="G63" s="2" t="inlineStr">
        <is>
          <t>กานพลู</t>
        </is>
      </c>
      <c r="H63" s="2" t="inlineStr">
        <is>
          <t>ตะไคร้</t>
        </is>
      </c>
      <c r="I63" s="2" t="n">
        <v>1</v>
      </c>
      <c r="J63" s="2" t="inlineStr">
        <is>
          <t>✅ คำตอบที่ถูกต้อง: ข้อ ก. หมาก
💡 Background:
หมาก (Areca catechu) วงศ์ Arecaceae เมล็ดหมากมีประวัติการใช้เป็นยาถ่ายพยาธิในสัตว์และมนุษย์มาแต่โบราณ
🎯 ทำไมข้อนี้ถึงถูก:
เมล็ดหมาก (Arecae Semen) มีสารสำคัญกลุ่ม Pyridine-piperidine alkaloids โดยมี Arecoline เป็นสารหลัก ซึ่งออกฤทธิ์กระตุ้นระบบประสาทพาราซิมพาเทติกของตัวพยาธิ ทำให้กล้ามเนื้อของพยาธิตัวตืด (Tapeworms) และพยาธิใบไม้หดเกร็งเป็นอัมพาตและหลุดออกจากผนังลำไส้
🔍 ข้ออื่นผิดเพราะอะไร:
• ข้อ ข. (สับปะรด): มีเอนไซม์ Bromelain ช่วยย่อยโปรตีน ขับปัสสาวะ
• ข้อ ค. (กระเจี๊ยบมอญ): มีเมือกเคลือบกระเพาะอาหาร
• ข้อ ง. (กานพลู): แก้ปวดฟัน ขับลม
• ข้อ จ. (ตะไคร้): ขับลม ขับปัสสาวะ
📖 Guideline อ้างอิง:
Thai Herbal Pharmacopoeia (THP) &amp; WHO Monographs on Selected Medicinal Plants
📌 จุดจำก่อนสอบ:
• หมาก (Arecoline) = ถ่ายพยาธิตัวตืด
• เมล็ดฟักทอง (Cucurbitine) = ถ่ายพยาธิตัวตืด
• มะเกลือ (Diospyrol) = ถ่ายพยาธิไส้เดือน พยาธิปากขอ</t>
        </is>
      </c>
      <c r="K63" s="2" t="n"/>
      <c r="L63" s="2" t="inlineStr">
        <is>
          <t>Herbal Extraction methods</t>
        </is>
      </c>
      <c r="M63" s="2" t="inlineStr">
        <is>
          <t>Product</t>
        </is>
      </c>
      <c r="N63" s="2" t="inlineStr">
        <is>
          <t>ข้อ 5 (PLE_CC1_Practice_Exam.md)</t>
        </is>
      </c>
      <c r="O63" s="2" t="n"/>
      <c r="P63" s="2" t="n"/>
    </row>
    <row r="64" ht="13.2" customHeight="1" s="49">
      <c r="A64" s="2" t="n">
        <v>62</v>
      </c>
      <c r="B64" s="2" t="inlineStr">
        <is>
          <t>ยาเคมีบำบัดรักษามะเร็ง Vincristine และ Vinblastine มีสารตั้งต้นทางชีวภาพที่สกัดได้จากสมุนไพรชนิดใด</t>
        </is>
      </c>
      <c r="C64" s="2" t="n"/>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แพงพวยฝรั่ง (Catharanthus roseus / Vinca rosea) เป็นแหล่งผลิตสารต้านมะเร็งที่สำคัญระดับโลก
🎯 ทำไมข้อนี้ถึงถูก:
ใบแพงพวยฝรั่งผลิตสาร Vinca alkaloids ได้แก่ Vincristine และ Vinblastine ซึ่งยับยั้งการรวมตัวของ Tubulin dimers ยับยั้งกระบวนการแบ่งตัวของเซลล์มะเร็ง
🔍 ข้ออื่นผิดเพราะอะไร:
• ข้อ ข. (Pacific Yew): ให้ยา Paclitaxel (Taxane)
• ข้อ ค. (ลำโพง): ให้สาร Scopolamine และ Atropine (Anticholinergics)
• ข้อ ง. (ดองดึง): ให้สาร Colchicine (ยาแก้ปวดเก๊าท์)
• ข้อ จ. (เสนียด): ให้สาร Vasicine (ยาขยายหลอดลม)
📖 Guideline อ้างอิง:
Trease and Evans Pharmacognosy &amp; Goodman &amp; Gilman's The Pharmacological Basis of Therapeutics
📌 จุดจำก่อนสอบ:
• Catharanthus roseus = Vincristine, Vinblastine (Vinca alkaloids)</t>
        </is>
      </c>
      <c r="K64" s="2" t="n"/>
      <c r="L64" s="2" t="inlineStr">
        <is>
          <t>Herbal Extraction methods</t>
        </is>
      </c>
      <c r="M64" s="2" t="inlineStr">
        <is>
          <t>Product</t>
        </is>
      </c>
      <c r="N64" s="2" t="inlineStr">
        <is>
          <t>ข้อ 13 (PLE_CC1_Practice_Exam.md)</t>
        </is>
      </c>
      <c r="O64" s="2" t="n"/>
      <c r="P64" s="2" t="n"/>
    </row>
    <row r="65" ht="13.2" customHeight="1" s="49">
      <c r="A65" s="2" t="n">
        <v>63</v>
      </c>
      <c r="B65" s="2" t="inlineStr">
        <is>
          <t>สมุนไพรในข้อใดที่มีสารอัลคาลอยด์ธรรมชาติที่ออกฤทธิ์เป็นยาชาเฉพาะที่ (Local anesthetic) ตัวแรกของโลก และเป็นต้นแบบโครงสร้างของยาชาสังเคราะห์ในปัจจุบัน</t>
        </is>
      </c>
      <c r="C65" s="2" t="n"/>
      <c r="D65" s="2" t="inlineStr">
        <is>
          <t>โคคา (Coca)</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(Coca)
💡 Background:
โคคา (Erythroxylum coca) เป็นพืชพื้นเมืองของทวีปอเมริกาใต้
🎯 ทำไมข้อนี้ถึงถูก:
ใบโคคามีสาร Tropane alkaloid คือ โคเคน (Cocaine) ซึ่งเป็นยาชาเฉพาะที่ตัวแรกที่มีการค้นพบ ออกฤทธิ์บล็อก Voltage-gated Sodium channels ที่เส้นประสาท ป้องกันการนำกระแสความรู้สึกเจ็บปวด และมีฤทธิ์หดหลอดเลือด (Vasoconstriction) ผ่านการยับยั้งการเก็บกลับของ Norepinephrine โครงสร้างของ Cocaine เป็นต้นแบบในการสังเคราะห์ยาชากลุ่ม Ester-linked และ Amide-linked ในปัจจุบัน (เช่น Procaine, Lidocaine)
🔍 ข้ออื่นผิดเพราะอะไร:
• ข้อ ข. บอระเพ็ด: เจริญอาหาร แก้ไข้
• ข้อ ค. Pacific Yew: ยาเคมีบำบัด Paclitaxel
• ข้อ ง. เสลดพังพอน: ต้านไวรัสเริม งูสวัด
• ข้อ จ. ว่านมหากาฬ: ถอนพิษ แก้ฝีพุพอง
📖 Guideline อ้างอิง:
Trease and Evans Pharmacognosy &amp; Goodman &amp; Gilman's The Pharmacological Basis of Therapeutics
📌 จุดจำก่อนสอบ:
• Erythroxylum coca -&gt; Cocaine (Local anesthetic ตัวแรก บล็อก Na+ channels + หดหลอดเลือด)</t>
        </is>
      </c>
      <c r="K65" s="2" t="n"/>
      <c r="L65" s="2" t="inlineStr">
        <is>
          <t>Herbal Extraction methods</t>
        </is>
      </c>
      <c r="M65" s="2" t="inlineStr">
        <is>
          <t>Product</t>
        </is>
      </c>
      <c r="N65" s="2" t="inlineStr">
        <is>
          <t>ข้อ 15 (PLE_CC1_Practice_Exam.md)</t>
        </is>
      </c>
      <c r="O65" s="2" t="n"/>
      <c r="P65" s="2" t="n"/>
    </row>
    <row r="66" ht="13.2" customHeight="1" s="49">
      <c r="A66" s="2" t="n">
        <v>64</v>
      </c>
      <c r="B66" s="2" t="inlineStr">
        <is>
          <t>ผู้ป่วยหญิงรู้สึกคลื่นไส้และอยากจะอาเจียนตลอดทั้งวัน สมุนไพรในข้อใดที่มีสรรพคุณตามงานสาธารณสุขมูลฐานในการบรรเทาอาการคลื่นไส้อาเจียนได้ดีที่สุด</t>
        </is>
      </c>
      <c r="C66" s="2" t="n"/>
      <c r="D66" s="2" t="inlineStr">
        <is>
          <t>ขิง</t>
        </is>
      </c>
      <c r="E66" s="2" t="inlineStr">
        <is>
          <t>พริกไทย</t>
        </is>
      </c>
      <c r="F66" s="2" t="inlineStr">
        <is>
          <t>กระวาน</t>
        </is>
      </c>
      <c r="G66" s="2" t="inlineStr">
        <is>
          <t>ขมิ้น</t>
        </is>
      </c>
      <c r="H66" s="2" t="inlineStr">
        <is>
          <t>ตะไคร้</t>
        </is>
      </c>
      <c r="I66" s="2" t="n">
        <v>1</v>
      </c>
      <c r="J66" s="2" t="inlineStr">
        <is>
          <t>✅ คำตอบที่ถูกต้อง: ข้อ ก. ขิง
💡 Background:
ขิง (Zingiber officinale) มีสารสำคัญกลุ่ม Gingerols และ Shogaols
🎯 ทำไมข้อนี้ถึงถูก:
เหง้าขิงแก่มีฤทธิ์บรรเทาอาการคลื่นไส้ อาเจียน โดยออกฤทธิ์ปิดกั้นตัวรับ Serotonin (5-HT3 receptors) ในระบบทางเดินอาหารและกระตุ้นการเคลื่อนไหวของกระเพาะอาหาร จึงช่วยบรรเทาอาการคลื่นไส้อาเจียนได้อย่างมีประสิทธิภาพ
🔍 ข้ออื่นผิดเพราะอะไร:
• ข้อ ข. พริกไทย, ข้อ ค. กระวาน, ข้อ จ. ตะไคร้: ขับลม บำรุงธาตุ
• ข้อ ง. ขมิ้น: ขับลม แก้จุกเสียด
📖 Guideline อ้างอิง:
ประกาศกระทรวงสาธารณสุข เรื่อง สมุนไพรในงานสาธารณสุขมูลฐาน &amp; Thai Herbal Pharmacopoeia (THP)
📌 จุดจำก่อนสอบ:
• ขิง: แก้อาการคลื่นไส้อาเจียน เมารถ เมาเรือ แพ้ท้อง</t>
        </is>
      </c>
      <c r="K66" s="2" t="n"/>
      <c r="L66" s="2" t="inlineStr">
        <is>
          <t>Herbal Extraction methods</t>
        </is>
      </c>
      <c r="M66" s="2" t="inlineStr">
        <is>
          <t>Product</t>
        </is>
      </c>
      <c r="N66" s="2" t="inlineStr">
        <is>
          <t>ข้อ 16 (PLE_CC1_Practice_Exam.md)</t>
        </is>
      </c>
      <c r="O66" s="2" t="n"/>
      <c r="P66" s="2" t="n"/>
    </row>
    <row r="67" ht="13.2" customHeight="1" s="49">
      <c r="A67" s="2" t="n">
        <v>65</v>
      </c>
      <c r="B67" s="2" t="inlineStr">
        <is>
          <t>สมุนไพรในข้อใดต่อไปนี้มีสารสำคัญกลุ่ม Saponins มีคุณสมบัติเกิดฟองเสมือนสบู่ธรรมชาติ และมีสรรพคุณรักษาโรคชันนะตุ (การติดเชื้อราบนหนังศีรษะ) และกำจัดรังแค</t>
        </is>
      </c>
      <c r="C67" s="2" t="n"/>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มะคำดีควาย (Sapindus rarak) วงศ์ Sapindaceae นิยมใช้ผลแก่ต้มน้ำสระผม
🎯 ทำไมข้อนี้ถึงถูก:
ผลมะคำดีควายมีสารสำคัญกลุ่ม Triterpenoid saponins ซึ่งมีคุณสมบัติลดแรงตึงผิวเกิดฟอง และมีฤทธิ์ต้านเชื้อรา Malassezia furfur และ Dermatophytes จึงใช้สระผมเพื่อรักษาโรคชันนะตุ ชะล้างรังแค และบรรเทาอาการคันศีรษะ
🔍 ข้ออื่นผิดเพราะอะไร:
• ข้อ ข. กระเจี๊ยบแดง: ขับปัสสาวะ
• ข้อ ค. หญ้าคา, ข้อ ง. อ้อยแดง: ขับปัสสาวะ แก้ร้อนใน
• ข้อ จ. ขลู่: ขับปัสสาวะ รักษาริดสีดวงทวาร
📖 Guideline อ้างอิง:
ประกาศกระทรวงสาธารณสุข เรื่อง สมุนไพรในงานสาธารณสุขมูลฐาน &amp; Thai Herbal Pharmacopoeia (THP)
📌 จุดจำก่อนสอบ:
• มะคำดีควาย (Sapindus rarak): สาร Saponin ต้านเชื้อรา สระผมรักษาชันนะตุ รังแค</t>
        </is>
      </c>
      <c r="K67" s="2" t="n"/>
      <c r="L67" s="2" t="inlineStr">
        <is>
          <t>Herbal Extraction methods</t>
        </is>
      </c>
      <c r="M67" s="2" t="inlineStr">
        <is>
          <t>Product</t>
        </is>
      </c>
      <c r="N67" s="2" t="inlineStr">
        <is>
          <t>ข้อ 33 (PLE_CC1_Practice_Exam.md)</t>
        </is>
      </c>
      <c r="O67" s="2" t="n"/>
      <c r="P67" s="2" t="n"/>
    </row>
    <row r="68" ht="13.2" customHeight="1" s="49">
      <c r="A68" s="2" t="n">
        <v>66</v>
      </c>
      <c r="B68" s="2" t="inlineStr">
        <is>
          <t>สมุนไพรในข้อใดต่อไปนี้สามารถใช้แก้อาการท้องผูกได้ ยกเว้นข้อใด</t>
        </is>
      </c>
      <c r="C68" s="2" t="n"/>
      <c r="D68" s="2" t="inlineStr">
        <is>
          <t>ขิง</t>
        </is>
      </c>
      <c r="E68" s="2" t="inlineStr">
        <is>
          <t>มะขามแขก</t>
        </is>
      </c>
      <c r="F68" s="2" t="inlineStr">
        <is>
          <t>ชุมเห็ดเทศ</t>
        </is>
      </c>
      <c r="G68" s="2" t="inlineStr">
        <is>
          <t>มะขามเปียก</t>
        </is>
      </c>
      <c r="H68" s="2" t="inlineStr">
        <is>
          <t>คูน (เนื้อในฝัก)</t>
        </is>
      </c>
      <c r="I68" s="2" t="n">
        <v>1</v>
      </c>
      <c r="J68" s="2" t="inlineStr">
        <is>
          <t>✅ คำตอบที่ถูกต้อง: ข้อ ก. ขิง
💡 Background:
ยาระบายจากสมุนไพรส่วนใหญ่มีสารสำคัญกลุ่ม Anthraquinone glycosides ที่กระตุ้นการบีบตัวของลำไส้ใหญ่ หรือกลุ่ม Osmotic laxatives
🎯 ทำไมข้อนี้ถึงถูก:
ขิง (Zingiber officinale) มีสรรพคุณเป็นยาขับลม (Carminative) และแก้อาเจียน ไม่ได้มีฤทธิ์เป็นยาระบายหรือเพิ่มการขับถ่ายอุจจาระแก้ท้องผูกเหมือนตัวเลือกอื่น
🔍 ข้ออื่นผิดเพราะอะไร (ข้ออื่นเป็นยาระบาย):
• ข้อ ข. มะขามแขก, ข้อ ค. ชุมเห็ดเทศ, ข้อ จ. คูน: มีสาร Sennosides และ Anthraquinones กระตุ้นการขับถ่าย
• ข้อ ง. มะขามเปียก: มี Tartaric acid และกรดอินทรีย์ ออกฤทธิ์เป็นยาระบายแบบ Osmotic
📖 Guideline อ้างอิง:
ประกาศกระทรวงสาธารณสุข เรื่อง สมุนไพรในงานสาธารณสุขมูลฐาน &amp; Thai Herbal Pharmacopoeia (THP)
📌 จุดจำก่อนสอบ:
• สมุนไพรยาระบาย: มะขามแขก, ชุมเห็ดเทศ, คูน, ขี้เหล็ก, มะขาม, แมงลัก
• ขิง = ขับลม แก้คลื่นไส้ ไม่ใช่ยาระบาย</t>
        </is>
      </c>
      <c r="K68" s="2" t="n"/>
      <c r="L68" s="2" t="inlineStr">
        <is>
          <t>Herbal Extraction methods</t>
        </is>
      </c>
      <c r="M68" s="2" t="inlineStr">
        <is>
          <t>Product</t>
        </is>
      </c>
      <c r="N68" s="2" t="inlineStr">
        <is>
          <t>ข้อ 36 (PLE_CC1_Practice_Exam.md)</t>
        </is>
      </c>
      <c r="O68" s="2" t="n"/>
      <c r="P68" s="2" t="n"/>
    </row>
    <row r="69" ht="13.2" customHeight="1" s="49">
      <c r="A69" s="2" t="n">
        <v>67</v>
      </c>
      <c r="B69" s="2" t="inlineStr">
        <is>
          <t>สารสกัดจากเปลือกผลมังคุด (Garcinia mangostana) มีสารสำคัญกลุ่มแซนโทน (Xanthones) และแทนนิน (Tannins) สูง นิยมนำมาเตรียมเป็นผลิตภัณฑ์สมุนไพรเพื่อฤทธิ์ในข้อใด</t>
        </is>
      </c>
      <c r="C69" s="2" t="n"/>
      <c r="D69" s="2" t="inlineStr">
        <is>
          <t>ฤทธิ์สมานแผลและต้านเชื้อแบคทีเรียสำหรับล้างแผลสด แผลเรื้อรัง</t>
        </is>
      </c>
      <c r="E69" s="2" t="inlineStr">
        <is>
          <t>ฤทธิ์ขับปัสสาวะและขับนิ่ว</t>
        </is>
      </c>
      <c r="F69" s="2" t="inlineStr">
        <is>
          <t>ฤทธิ์ลดระดับไขมันในเลือด</t>
        </is>
      </c>
      <c r="G69" s="2" t="inlineStr">
        <is>
          <t>ฤทธิ์ระงับอาการปวดข้อเข่าเสื่อม</t>
        </is>
      </c>
      <c r="H69" s="2" t="inlineStr">
        <is>
          <t>ฤทธิ์ช่วยให้นอนหลับ</t>
        </is>
      </c>
      <c r="I69" s="2" t="n">
        <v>1</v>
      </c>
      <c r="J69" s="2" t="inlineStr">
        <is>
          <t>✅ คำตอบที่ถูกต้อง: ข้อ ก. ฤทธิ์สมานแผลและต้านเชื้อแบคทีเรียสำหรับล้างแผลสด แผลเรื้อรัง
💡 Background:
เปลือกผลมังคุด (Mangosteen pericarp) เป็นสมุนไพรที่ได้รับการยอมรับในเภสัชตำรับสมุนไพรไทย
🎯 ทำไมข้อนี้ถึงถูก:
เปลือกมังคุดมีสารสำคัญคือ alpha-Mangostin (Xanthone) และ Condensed tannins ซึ่งมีฤทธิ์ฆ่าเชื้อแบคทีเรียก่อโรคผิวหนัง (Staphylococcus aureus, MRSA) ต้านการอักเสบ และมีฤทธิ์ฝาดสมาน (Astringent) ช่วยให้แผลแห้งและสมานตัวเร็วขึ้น จึงใช้เตรียมเป็นน้ำยาล้างแผลและยาทารักษาแผลสด แผลเรื้อรัง
🔍 ข้ออื่นผิดเพราะอะไร:
• ข้อ ข. ขับปัสสาวะ: กระเจี๊ยบแดง หญ้าหนวดแมว
• ข้อ ค. ลดไขมัน: กระเทียม
• ข้อ ง. ลดปวดข้อ: เถาวัลย์เปรียง
• ข้อ จ. ช่วยนอนหลับ: ยาหอม ขี้เหล็ก
📖 Guideline อ้างอิง:
Thai Herbal Pharmacopoeia (THP) Monograph: Garcinia Mangostana Pericarp &amp; บัญชียาหลักแห่งชาติด้านสมุนไพร
📌 จุดจำก่อนสอบ:
• เปลือกมังคุด: สารสำคัญ Mangostin &amp; Tannins สมานแผล ต้านแบคทีเรีย ฆ่าเชื้อแผลสด แผลเรื้อรัง</t>
        </is>
      </c>
      <c r="K69" s="2" t="n"/>
      <c r="L69" s="2" t="inlineStr">
        <is>
          <t>Herbal Extraction methods</t>
        </is>
      </c>
      <c r="M69" s="2" t="inlineStr">
        <is>
          <t>Product</t>
        </is>
      </c>
      <c r="N69" s="2" t="inlineStr">
        <is>
          <t>ข้อ 38 (PLE_CC1_Practice_Exam.md)</t>
        </is>
      </c>
      <c r="O69" s="2" t="n"/>
      <c r="P69" s="2" t="n"/>
    </row>
    <row r="70" ht="13.2" customHeight="1" s="49">
      <c r="A70" s="2" t="n">
        <v>68</v>
      </c>
      <c r="B70" s="2" t="inlineStr">
        <is>
          <t>ข้อใดระบุ 'ส่วนที่ใช้' ของสมุนไพรที่มีสรรพคุณแก้ท้องอืด ท้องเฟ้อ แน่น จุกเสียด ในงานสาธารณสุขมูลฐาน ไม่ถูกต้อง</t>
        </is>
      </c>
      <c r="C70" s="2" t="n"/>
      <c r="D70" s="2" t="inlineStr">
        <is>
          <t>กะเพรา ใช้ส่วนรากแก่</t>
        </is>
      </c>
      <c r="E70" s="2" t="inlineStr">
        <is>
          <t>ขมิ้นชัน ใช้ส่วนเหง้าแก่ใต้ดิน</t>
        </is>
      </c>
      <c r="F70" s="2" t="inlineStr">
        <is>
          <t>ขิง ใช้ส่วนเหง้าแก่ใต้ดิน</t>
        </is>
      </c>
      <c r="G70" s="2" t="inlineStr">
        <is>
          <t>กระชาย ใช้ส่วนเหง้าและรากใต้ดิน</t>
        </is>
      </c>
      <c r="H70" s="2" t="inlineStr">
        <is>
          <t>ตะไคร้ ใช้ส่วนโคนต้นและลำต้นแก่</t>
        </is>
      </c>
      <c r="I70" s="2" t="n">
        <v>1</v>
      </c>
      <c r="J70" s="2" t="inlineStr">
        <is>
          <t>✅ คำตอบที่ถูกต้อง: ข้อ ก. กะเพรา ใช้ส่วนรากแก่
💡 Background:
การนำสมุนไพรมาใช้เป็นยาจำเป็นต้องเลือกใช้ส่วนของพืช (Plant parts) ที่ถูกต้องตามเภสัชตำรับ เพื่อให้ได้สารสำคัญในการออกฤทธิ์สูงสุด
🎯 ทำไมข้อนี้ถึงถูก:
กะเพรา (Ocimum tenuiflorum / Ocimum sanctum) สรรพคุณขับลม แก้ท้องอืด ท้องเฟ้อ และแก้อาการจุกเสียดแน่นท้อง ส่วนที่ใช้ทำยาคือ 'ใบสด หรือ ทั้งต้นเหนือดิน' ซึ่งอุดมด้วยน้ำมันหอมระเหย Eugenol และ Methyl eugenol การระบุว่าใช้ 'ส่วนรากแก่' จึงไม่ถูกต้อง
🔍 ข้ออื่นผิดเพราะอะไร (ข้ออื่นระบุส่วนที่ใช้ถูกต้อง):
• ข้อ ข. ขมิ้นชัน: ใช้เหง้าแก่ใต้ดิน (Curcuma Longa Rhizome)
• ข้อ ค. ขิง: ใช้เหง้าแก่ใต้ดิน (Zingiberis Rhizoma)
• ข้อ ง. กระชาย: ใช้เหง้าและรากใต้ดิน
• ข้อ จ. ตะไคร้: ใช้โคนต้นและลำต้นเทียม (Cymbopogon Citratus Stem)
📖 Guideline อ้างอิง:
ประกาศกระทรวงสาธารณสุข เรื่อง สมุนไพรในงานสาธารณสุขมูลฐาน &amp; Thai Herbal Pharmacopoeia (THP)
📌 จุดจำก่อนสอบ:
• กะเพรา: ใช้ 'ใบหรือทั้งต้น' ขับลม แก้ปวดท้องจุกเสียด</t>
        </is>
      </c>
      <c r="K70" s="2" t="n"/>
      <c r="L70" s="2" t="inlineStr">
        <is>
          <t>Herbal Extraction methods</t>
        </is>
      </c>
      <c r="M70" s="2" t="inlineStr">
        <is>
          <t>Product</t>
        </is>
      </c>
      <c r="N70" s="2" t="inlineStr">
        <is>
          <t>ข้อ 40 (PLE_CC1_Practice_Exam.md)</t>
        </is>
      </c>
      <c r="O70" s="2" t="n"/>
      <c r="P70" s="2" t="n"/>
    </row>
    <row r="71" ht="13.2" customHeight="1" s="49">
      <c r="A71" s="2" t="n">
        <v>69</v>
      </c>
      <c r="B71" s="2" t="inlineStr">
        <is>
          <t>สมุนไพรในข้อใดที่มีสารสำคัญ Allicin และได้รับการยอมรับว่ามีฤทธิ์ลดระดับไขมันคอเลสเตอรอลในเลือด</t>
        </is>
      </c>
      <c r="C71" s="2" t="n"/>
      <c r="D71" s="2" t="inlineStr">
        <is>
          <t>กระเทียม</t>
        </is>
      </c>
      <c r="E71" s="2" t="inlineStr">
        <is>
          <t>บอระเพ็ด</t>
        </is>
      </c>
      <c r="F71" s="2" t="inlineStr">
        <is>
          <t>ฟ้าทะลายโจร</t>
        </is>
      </c>
      <c r="G71" s="2" t="inlineStr">
        <is>
          <t>ขมิ้นชัน</t>
        </is>
      </c>
      <c r="H71" s="2" t="inlineStr">
        <is>
          <t>ชุมเห็ดเทศ</t>
        </is>
      </c>
      <c r="I71" s="2" t="n">
        <v>1</v>
      </c>
      <c r="J71" s="2" t="inlineStr">
        <is>
          <t>✅ คำตอบที่ถูกต้อง: ข้อ ก. กระเทียม
💡 Background:
กระเทียม (Allium sativum) วงศ์ Amaryllidaceae มีการศึกษาทางคลินิกอย่างกว้างขวางเกี่ยวกับระบบหัวใจและหลอดเลือด
🎯 ทำไมข้อนี้ถึงถูก:
สารสำคัญ Allicin และสารกลุ่มไตรซัลไฟด์ในกระเทียม ยับยั้งเอนไซม์ HMG-CoA reductase และกระตุ้นการขับคอเลสเตอรอลออกทางน้ำดี จึงช่วยลดระดับ Total Cholesterol และ LDL-C ในเลือด
🔍 ข้ออื่นผิดเพราะอะไร:
• ข้อ ข. บอระเพ็ด: รสขม แก้ไข้ เจริญอาหาร
• ข้อ ค. ฟ้าทะลายโจร: บรรเทาหวัด เจ็บคอ
• ข้อ ง. ขมิ้นชัน: ขับลม แก้ท้องอืด
• ข้อ จ. ชุมเห็ดเทศ: ยาระบาย
📖 Guideline อ้างอิง:
Natural Medicines Comprehensive Database &amp; Thai Herbal Pharmacopoeia (THP)
📌 จุดจำก่อนสอบ:
• กระเทียม: ลดไขมัน ลดความดัน ต้านเกล็ดเลือด</t>
        </is>
      </c>
      <c r="K71" s="2" t="n"/>
      <c r="L71" s="2" t="inlineStr">
        <is>
          <t>Herbal Extraction methods</t>
        </is>
      </c>
      <c r="M71" s="2" t="inlineStr">
        <is>
          <t>Product</t>
        </is>
      </c>
      <c r="N71" s="2" t="inlineStr">
        <is>
          <t>ข้อ 9 (PLE_CC1_Key_Rx20_UBU.md)</t>
        </is>
      </c>
      <c r="O71" s="2" t="n"/>
      <c r="P71" s="2" t="n"/>
    </row>
    <row r="72" ht="13.2" customHeight="1" s="49">
      <c r="A72" s="2" t="n">
        <v>70</v>
      </c>
      <c r="B72" s="2" t="inlineStr">
        <is>
          <t>สมุนไพรในข้อใดต่อไปนี้จัดเป็นสมุนไพรสาธารณสุขมูลฐานสำหรับบรรเทาอาการท้องเสียชนิดที่ไม่เกิดจากการติดเชื้อ (Non-infectious diarrhea)</t>
        </is>
      </c>
      <c r="C72" s="2" t="n"/>
      <c r="D72" s="2" t="inlineStr">
        <is>
          <t>ผลฝรั่งอ่อน / ผลดิบ</t>
        </is>
      </c>
      <c r="E72" s="2" t="inlineStr">
        <is>
          <t>เนื้อมังคุดสุก</t>
        </is>
      </c>
      <c r="F72" s="2" t="inlineStr">
        <is>
          <t>เมล็ดทับทิม</t>
        </is>
      </c>
      <c r="G72" s="2" t="inlineStr">
        <is>
          <t>ใบสีเสียด</t>
        </is>
      </c>
      <c r="H72" s="2" t="inlineStr">
        <is>
          <t>กล้วยน้ำว้าสุกงอม</t>
        </is>
      </c>
      <c r="I72" s="2" t="n">
        <v>1</v>
      </c>
      <c r="J72" s="2" t="inlineStr">
        <is>
          <t>✅ คำตอบที่ถูกต้อง: ข้อ ก. ผลฝรั่งอ่อน / ผลดิบ
💡 Background:
อาการอุจจาระร่วงเฉียบพลันที่ไม่ติดเชื้อ (ไม่มีมูกเลือด ไม่มีไข้) สามารถใช้สมุนไพรรสฝาดเพื่อช่วยสมานลำไส้
🎯 ทำไมข้อนี้ถึงถูก:
ผลฝรั่งอ่อน ผลดิบ หรือใบแก่ของฝรั่ง (Psidium guajava) มีสารสำคัญกลุ่มแทนนิน (Tannins) สูง ออกฤทธิ์ฝาดสมาน (Astringent) โดยจับและตกตะกอนโปรตีนบนผิวเยื่อบุลำไส้ เกิดเป็นชั้นฟิล์มปกป้อง ลดการหลั่งน้ำและอิเล็กโทรไลต์เข้าสู่โพรงลำไส้ และลดการบีบตัวของลำไส้ บรรเทาอาการถ่ายเหลวได้อย่างรวดเร็ว
🔍 ข้ออื่นผิดเพราะอะไร:
• ข้อ ข. (เนื้อมังคุดสุก): รสหวาน อมเปรี้ยว ไม่มีแทนนิน (สารแทนนินอยู่ที่เปลือกผล)
• ข้อ ค. (เมล็ดทับทิม): ส่วนที่ใช้แก้ท้องเสียคือ เปลือกผลแห้งทับทิม ไม่ใช่เมล็ด
• ข้อ ง. (ใบสีเสียด): ส่วนที่ใช้คือ ก้อนสีเสียด หรือ เปลือกต้นสีเสียด ไม่ใช่ใบ
• ข้อ จ. (กล้วยน้ำว้าสุกงอม): กล้วยสุกมีฤทธิ์เป็นยาระบายอ่อนๆ (ส่วนที่แก้ท้องเสียคือกล้วยน้ำว้าดิบ)
📖 Guideline อ้างอิง:
ประกาศกระทรวงสาธารณสุข เรื่อง สมุนไพรในงานสาธารณสุขมูลฐาน &amp; Thai Herbal Pharmacopoeia (THP)
📌 จุดจำก่อนสอบ:
• สมุนไพรแก้ท้องเสีย: ผลฝรั่งอ่อน/ใบแก่, กล้วยน้ำว้าดิบ, เปลือกผลแห้งทับทิม, เปลือกผลแห้งมังคุด, เปลือกต้นสีเสียด (ทั้งหมดมี Tannins สูง)</t>
        </is>
      </c>
      <c r="K72" s="2" t="n"/>
      <c r="L72" s="2" t="inlineStr">
        <is>
          <t>Herbal Extraction methods</t>
        </is>
      </c>
      <c r="M72" s="2" t="inlineStr">
        <is>
          <t>Product</t>
        </is>
      </c>
      <c r="N72" s="2" t="inlineStr">
        <is>
          <t>ข้อ 31 (PLE_CC1_Key_Rx20_UBU.md)</t>
        </is>
      </c>
      <c r="O72" s="2" t="n"/>
      <c r="P72" s="2" t="n"/>
    </row>
    <row r="73" ht="13.2" customHeight="1" s="49">
      <c r="A73" s="2" t="n">
        <v>71</v>
      </c>
      <c r="B73" s="2" t="inlineStr">
        <is>
          <t>สมุนไพรในกลุ่มยาแก้ท้องเสียตามบัญชียาหลักแห่งชาติด้านสมุนไพรและสาธารณสุขมูลฐาน มีสมุนไพรข้อใดที่ใช้ 'เปลือกผลแห้ง' ในการต้มน้ำดื่มเพื่อรักษาอาการอุจจาระร่วง</t>
        </is>
      </c>
      <c r="C73" s="2" t="n"/>
      <c r="D73" s="2" t="inlineStr">
        <is>
          <t>เปลือกผลแห้งมังคุด และ เปลือกผลแห้งทับทิม</t>
        </is>
      </c>
      <c r="E73" s="2" t="inlineStr">
        <is>
          <t>เมล็ดแฟลกซ์ และ เมล็ดฟักทอง</t>
        </is>
      </c>
      <c r="F73" s="2" t="inlineStr">
        <is>
          <t>ใบฟ้าทะลายโจร และ ใบฝรั่ง</t>
        </is>
      </c>
      <c r="G73" s="2" t="inlineStr">
        <is>
          <t>เหง้าขิง และ เหง้าขมิ้นชัน</t>
        </is>
      </c>
      <c r="H73" s="2" t="inlineStr">
        <is>
          <t>เนื้อในฝักคูน และ เนื้อส้มแขก</t>
        </is>
      </c>
      <c r="I73" s="2" t="n">
        <v>1</v>
      </c>
      <c r="J73" s="2" t="inlineStr">
        <is>
          <t>✅ คำตอบที่ถูกต้อง: ข้อ ก. เปลือกผลแห้งมังคุด และ เปลือกผลแห้งทับทิม
💡 Background:
เปลือกผลแห้งของมังคุดและทับทิมเป็นแหล่งของสารแทนนินเข้มข้นที่ใช้ในการแพทย์แผนไทยมาแต่โบราณ
🎯 ทำไมข้อนี้ถึงถูก:
เปลือกผลแห้งมังคุด (Garcinia mangostana) และเปลือกผลแห้งทับทิม (Punica granatum) มีสารกลุ่ม Tannins (ทั้ง Hydrolyzable และ Condensed tannins) ปริมาณสูงมาก มีสรรพคุณตามบัญชียาหลักแห่งชาติในการรักษาอาการท้องเสีย ท้องเดินชนิดไม่ติดเชื้อ โดยต้มกับน้ำปูนใสหรือน้ำสะอาดดื่ม
🔍 ข้ออื่นผิดเพราะอะไร:
• ข้อ ข. เมล็ดแฟลกซ์ เมล็ดฟักทอง: ถ่ายพยาธิ ยาระบาย
• ข้อ ค. ใบฟ้าทะลายโจร ใบฝรั่ง: ใช้ส่วนใบ ไม่ใช่เปลือกผล
• ข้อ ง. เหง้าขิง เหง้าขมิ้นชัน: ขับลม
• ข้อ จ. ฝักคูน ส้มแขก: ยาระบาย
📖 Guideline อ้างอิง:
บัญชียาหลักแห่งชาติด้านสมุนไพร พ.ศ. 2566 &amp; Thai Herbal Pharmacopoeia (THP)
📌 จุดจำก่อนสอบ:
• เปลือกผลแห้งมังคุด / เปลือกผลแห้งทับทิม: แทนนินสูง ต้มดื่มแก้ท้องเสียไม่ติดเชื้อ</t>
        </is>
      </c>
      <c r="K73" s="2" t="n"/>
      <c r="L73" s="2" t="inlineStr">
        <is>
          <t>Herbal Extraction methods</t>
        </is>
      </c>
      <c r="M73" s="2" t="inlineStr">
        <is>
          <t>Product</t>
        </is>
      </c>
      <c r="N73" s="2" t="inlineStr">
        <is>
          <t>ข้อ 5 (PLE_CC1_Key_Rx20_UBU.md)</t>
        </is>
      </c>
      <c r="O73" s="2" t="n"/>
      <c r="P73" s="2" t="n"/>
    </row>
    <row r="74" ht="13.2" customHeight="1" s="49">
      <c r="A74" s="2" t="n">
        <v>72</v>
      </c>
      <c r="B74" s="2" t="inlineStr">
        <is>
          <t>ผู้ป่วยมาปรึกษาเภสัชกรที่ร้านยาเกี่ยวกับยาสมุนไพรรักษาเชื้อรา โดยนำขวดยาแผนโบราณที่ไม่มีเลขทะเบียนตำรับยามาแสดง เภสัชกรควรให้คำแนะนำและปฏิบัติอย่างไรจึงจะเหมาะสมที่สุด</t>
        </is>
      </c>
      <c r="C74" s="2" t="n"/>
      <c r="D74" s="2" t="inlineStr">
        <is>
          <t>แนะนำให้ผู้ป่วยหยุดใช้ยานี้ทันที อธิบายถึงอันตรายจากยาที่ไม่ได้ขึ้นทะเบียน และประเมินอาการเพื่อจ่ายยาที่มีทะเบียนถูกต้อง</t>
        </is>
      </c>
      <c r="E74" s="2" t="inlineStr">
        <is>
          <t>รับซื้อยานี้ไว้และวางจำหน่ายในร้านเพื่ออำนวยความสะดวกให้ผู้ป่วย</t>
        </is>
      </c>
      <c r="F74" s="2" t="inlineStr">
        <is>
          <t>แนะนำให้ผู้ป่วยใช้ต่อไปหากอาการดีขึ้นเพราะเป็นยาสมุนไพรธรรมชาติ</t>
        </is>
      </c>
      <c r="G74" s="2" t="inlineStr">
        <is>
          <t>นำยานี้ไปแบ่งบรรจุใส่ซองยาของร้านแล้วขายต่อ</t>
        </is>
      </c>
      <c r="H74" s="2" t="inlineStr">
        <is>
          <t>แนะนำให้ผู้ป่วยเพิ่มขนาดยาเป็นสองเท่าเพื่อให้เชื้อราหายขาด</t>
        </is>
      </c>
      <c r="I74" s="2" t="n">
        <v>1</v>
      </c>
      <c r="J74" s="2" t="inlineStr">
        <is>
          <t>✅ คำตอบที่ถูกต้อง: ข้อ ก. แนะนำให้ผู้ป่วยหยุดใช้ยานี้ทันที อธิบายถึงอันตรายจากยาที่ไม่ได้ขึ้นทะเบียน และประเมินอาการเพื่อจ่ายยาที่มีทะเบียนถูกต้อง
💡 Background:
ยาแผนโบราณหรือผลิตภัณฑ์สมุนไพรที่ไม่มีเลขทะเบียนตำรับยาจาก อย. จัดเป็นยาที่ไม่ได้ขึ้นทะเบียนตำรับ (Unregistered drug) ซึ่งมีความเสี่ยงสูงต่อการปนเปื้อนสารเคมีอันตราย สเตียรอยด์ โลหะหนัก หรือเชื้อจุลินทรีย์
🎯 ทำไมข้อนี้ถึงถูก:
เภสัชกรต้องยึดมั่นในความปลอดภัยของผู้ป่วยตามจรรยาบรรณวิชาชีพและกฎหมาย โดยแนะนำให้ผู้ป่วยหยุดใช้ยานี้ทันที ชี้แจงถึงความเสี่ยงอันตรายจากยาที่ไม่ผ่านการตรวจสอบมาตรฐาน และทำการซักประวัติ ตรวจดูลักษณะรอยโรคเชื้อรา เพื่อเลือกใช้ยาที่มีทะเบียนตำรับถูกต้อง ปลอดภัย และมีประสิทธิผล
🔍 ข้ออื่นผิดเพราะอะไร:
• ข้อ ข., ข้อ ง.: มีความผิดตามกฎหมายฐานจำหน่ายยาที่ไม่ได้ขึ้นทะเบียนตำรับ
• ข้อ ค., ข้อ จ.: เป็นอันตรายต่อผู้ป่วยอย่างยิ่ง ยาไม่มีทะเบียนอาจก่อให้เกิดผิวหนังอักเสบรุนแรงหรือการดูดซึมสารพิษ
📖 Guideline อ้างอิง:
พระราชบัญญัติยา พ.ศ. 2510 (มาตรา 72) &amp; พระราชบัญญัติผลิตภัณฑ์สมุนไพร พ.ศ. 2562
📌 จุดจำก่อนสอบ:
• ยาไม่มีทะเบียน อย. = ยาผิดกฎหมาย เสี่ยงปนเปื้อนสเตียรอยด์/สารพิษ ห้ามใช้ ห้ามขาย!</t>
        </is>
      </c>
      <c r="K74" s="2" t="n"/>
      <c r="L74" s="2" t="inlineStr">
        <is>
          <t>Herbal Extraction methods</t>
        </is>
      </c>
      <c r="M74" s="2" t="inlineStr">
        <is>
          <t>Product</t>
        </is>
      </c>
      <c r="N74" s="2" t="inlineStr">
        <is>
          <t>ข้อ 97 (PLE_CC1_Key_Rx20_UBU.md)</t>
        </is>
      </c>
      <c r="O74" s="2" t="n"/>
      <c r="P74" s="2" t="n"/>
    </row>
    <row r="75" ht="13.2" customHeight="1" s="49">
      <c r="A75" s="2" t="n">
        <v>73</v>
      </c>
      <c r="B75" s="2" t="inlineStr">
        <is>
          <t>จากข้อ 74 การที่ร้านขายยาจำหน่ายยาแผนโบราณหรือผลิตภัณฑ์สมุนไพรที่ไม่มีเลขทะเบียนตำรับยา ถือเป็นความผิดตามบทบัญญัติแห่งกฎหมายใด</t>
        </is>
      </c>
      <c r="C75" s="2" t="n"/>
      <c r="D75" s="2" t="inlineStr">
        <is>
          <t>เป็นความผิดตาม พ.ร.บ. ผลิตภัณฑ์สมุนไพร พ.ศ. 2562 และ พ.ร.บ. ยา พ.ศ. 2510 ฐานขายยาที่ไม่ได้ขึ้นทะเบียนตำรับ</t>
        </is>
      </c>
      <c r="E75" s="2" t="inlineStr">
        <is>
          <t>ไม่มีความผิด หากเป็นยาสมุนไพรที่ปรุงขึ้นตามภูมิปัญญาชาวบ้าน</t>
        </is>
      </c>
      <c r="F75" s="2" t="inlineStr">
        <is>
          <t>ไม่มีความผิด หากผู้ซื้อยินยอมรับความเสี่ยงด้วยตนเอง</t>
        </is>
      </c>
      <c r="G75" s="2" t="inlineStr">
        <is>
          <t>มีความผิดเฉพาะกรณีที่ผู้ป่วยเกิดอาการไม่พึงประสงค์รุนแรงเท่านั้น</t>
        </is>
      </c>
      <c r="H75" s="2" t="inlineStr">
        <is>
          <t>ไม่มีความผิด หากจำหน่ายในราคาไม่เกินราคากลาง</t>
        </is>
      </c>
      <c r="I75" s="2" t="n">
        <v>1</v>
      </c>
      <c r="J75" s="2" t="inlineStr">
        <is>
          <t>✅ คำตอบที่ถูกต้อง: ข้อ ก. เป็นความผิดตาม พ.ร.บ. ผลิตภัณฑ์สมุนไพร พ.ศ. 2562 และ พ.ร.บ. ยา พ.ศ. 2510 ฐานขายยาที่ไม่ได้ขึ้นทะเบียนตำรับ
💡 Background:
กฎหมายว่าด้วยยาและผลิตภัณฑ์สมุนไพรกำหนดให้การผลิต นำเข้า หรือขายยาและผลิตภัณฑ์สมุนไพรต้องได้รับการขึ้นทะเบียนตำรับยาอย่างถูกต้องก่อนออกสู่ท้องตลาด
🎯 ทำไมข้อนี้ถึงถูก:
การขายยาหรือผลิตภัณฑ์สมุนไพรที่ไม่ได้ขึ้นทะเบียนตำรับ เป็นความผิดทางอาญาตาม พ.ร.บ.ยา พ.ศ. 2510 (มาตรา 72(4) มีโทษจำคุกไม่เกิน 3 ปี หรือปรับไม่เกิน 5,000 บาท หรือทั้งจำทั้งปรับ) และตาม พ.ร.บ. ผลิตภัณฑ์สมุนไพร พ.ศ. 2562 มีโทษจำคุกไม่เกิน 1 ปี หรือปรับไม่เกิน 100,000 บาท หรือทั้งจำทั้งปรับ
🔍 ข้ออื่นผิดเพราะอะไร:
• ข้อ ข., ข้อ ค., ข้อ ง., ข้อ จ.: ผิด เพราะกฎหมายคุ้มครองความปลอดภัยสาธารณะ ความยินยอมของผู้ซื้อหรือการไม่มีผลข้างเคียงไม่สามารถยกเว้นความผิดทางอาญาได้
📖 Guideline อ้างอิง:
พระราชบัญญัติยา พ.ศ. 2510 &amp; พระราชบัญญัติผลิตภัณฑ์สมุนไพร พ.ศ. 2562
📌 จุดจำก่อนสอบ:
• ขายยาไม่ได้ขึ้นทะเบียนตำรับ = ความผิดอาญา โทษจำคุกและปรับ</t>
        </is>
      </c>
      <c r="K75" s="2" t="n"/>
      <c r="L75" s="2" t="inlineStr">
        <is>
          <t>Herbal Extraction methods</t>
        </is>
      </c>
      <c r="M75" s="2" t="inlineStr">
        <is>
          <t>Product</t>
        </is>
      </c>
      <c r="N75" s="2" t="inlineStr">
        <is>
          <t>ข้อ 3 (PLE_CC1_Key_Rx20_UBU.md)</t>
        </is>
      </c>
      <c r="O75" s="2" t="n"/>
      <c r="P75" s="2" t="n"/>
    </row>
    <row r="76" ht="13.2" customHeight="1" s="49">
      <c r="A76" s="2" t="n">
        <v>74</v>
      </c>
      <c r="B76" s="2" t="inlineStr">
        <is>
          <t>ผู้ป่วยเบาหวานชนิดที่ 2 รับประทานยา Glibenclamide ร่วมกับ Metformin มีอาการใจสั่น เหงื่อออก ตัวเย็น และระดับน้ำตาลในเลือดวัดได้ 48 mg/dL พฤติกรรมการรับประทานสมุนไพรในข้อใดเป็นสาเหตุเหนี่ยวนำให้เกิดภาวะนี้</t>
        </is>
      </c>
      <c r="C76" s="2" t="n"/>
      <c r="D76" s="2" t="inlineStr">
        <is>
          <t>ดื่มน้ำคั้นมะระขี้นก 100 mL ก่อนอาหารกลางวันเป็นประจำ</t>
        </is>
      </c>
      <c r="E76" s="2" t="inlineStr">
        <is>
          <t>รับประทานแคปซูลขมิ้นชัน 1 เม็ดหลังอาหารเย็น</t>
        </is>
      </c>
      <c r="F76" s="2" t="inlineStr">
        <is>
          <t>ดื่มน้ำขิงต้มอุ่นๆ วันละ 1 แก้วเพื่อขับลม</t>
        </is>
      </c>
      <c r="G76" s="2" t="inlineStr">
        <is>
          <t>รับประทานยาเม็ดฟ้าทะลายโจรเมื่อมีอาการเจ็บคอ</t>
        </is>
      </c>
      <c r="H76" s="2" t="inlineStr">
        <is>
          <t>รับประทานยาชงชุมเห็ดเทศสัปดาห์ละ 1 ครั้ง</t>
        </is>
      </c>
      <c r="I76" s="2" t="n">
        <v>1</v>
      </c>
      <c r="J76" s="2" t="inlineStr">
        <is>
          <t>✅ คำตอบที่ถูกต้อง: ข้อ ก. ดื่มน้ำคั้นมะระขี้นก 100 mL ก่อนอาหารกลางวันเป็นประจำ
💡 Background:
ภาวะน้ำตาลในเลือดต่ำ (Hypoglycemia: Blood glucose &lt; 70 mg/dL) มีอาการเด่นคือ ใจสั่น เหงื่อออก ตัวเย็น มือสั่น และอาจหมดสติ
🎯 ทำไมข้อนี้ถึงถูก:
มะระขี้นก (Momordica charantia) มีสาร Charantin และ Polypeptide-p ที่กระตุ้นการหลั่งอินซูลินและเพิ่มการใช้น้ำตาล เมื่อใช้ร่วมกับยาในกลุ่ม Sulfonylurea (Glibenclamide) ซึ่งเป็นยากระตุ้นการหลั่งอินซูลินอยู่แล้ว จะเกิดผลเสริมฤทธิ์กันอย่างรุนแรง (Pharmacodynamic synergism) ทำให้เกิดภาวะ Hypoglycemia รุนแรง
🔍 ข้ออื่นผิดเพราะอะไร:
• ข้อ ข. ขมิ้นชัน, ข้อ ค. น้ำขิง, ข้อ ง. ฟ้าทะลายโจร, ข้อ จ. ชุมเห็ดเทศ: ในขนาดปกติไม่มีฤทธิ์ลดน้ำตาลในเลือดรุนแรงจนทำให้เกิด Hypoglycemia
📖 Guideline อ้างอิง:
แนวทางเวชปฏิบัติสำหรับโรคเบาหวาน พ.ศ. 2566 สมาคมโรคเบาหวานแห่งประเทศไทย &amp; Natural Medicines Comprehensive Database
📌 จุดจำก่อนสอบ:
• มะระขี้นก + Sulfonylurea / Insulin = ความเสี่ยงสูงต่อ Hypoglycemia!</t>
        </is>
      </c>
      <c r="K76" s="2" t="n"/>
      <c r="L76" s="2" t="inlineStr">
        <is>
          <t>Herbal Extraction methods</t>
        </is>
      </c>
      <c r="M76" s="2" t="inlineStr">
        <is>
          <t>Product</t>
        </is>
      </c>
      <c r="N76" s="2" t="inlineStr">
        <is>
          <t>ข้อ 3 (PLE_CC1_Key_Rx20_UBU.md)</t>
        </is>
      </c>
      <c r="O76" s="2" t="n"/>
      <c r="P76" s="2" t="n"/>
    </row>
    <row r="77" ht="13.2" customHeight="1" s="49">
      <c r="A77" s="2" t="n">
        <v>75</v>
      </c>
      <c r="B77" s="2" t="inlineStr">
        <is>
          <t>สมุนไพรในบัญชียาหลักแห่งชาติตัวใดที่มีการวิจัยทางคลินิกยืนยันว่ามีฤทธิ์บรรเทาอาการปวดข้อเข่าและต้านการอักเสบเทียบเท่ากับยาแผนปัจจุบันกลุ่ม NSAIDs</t>
        </is>
      </c>
      <c r="C77" s="2" t="n"/>
      <c r="D77" s="2" t="inlineStr">
        <is>
          <t>แคปซูลเถาวัลย์เปรียง</t>
        </is>
      </c>
      <c r="E77" s="2" t="inlineStr">
        <is>
          <t>แคปซูลขมิ้นชัน</t>
        </is>
      </c>
      <c r="F77" s="2" t="inlineStr">
        <is>
          <t>แคปซูลชุมเห็ดเทศ</t>
        </is>
      </c>
      <c r="G77" s="2" t="inlineStr">
        <is>
          <t>แคปซูลตรีผลา</t>
        </is>
      </c>
      <c r="H77" s="2" t="inlineStr">
        <is>
          <t>แคปซูลดองดึง</t>
        </is>
      </c>
      <c r="I77" s="2" t="n">
        <v>1</v>
      </c>
      <c r="J77" s="2" t="inlineStr">
        <is>
          <t>✅ คำตอบที่ถูกต้อง: ข้อ ก. แคปซูลเถาวัลย์เปรียง
💡 Background:
สารสกัดเถาวัลย์เปรียง (Derris scandens extract) บรรจุในบัญชียาหลักแห่งชาติด้านสมุนไพร
🎯 ทำไมข้อนี้ถึงถูก:
การทดลองทางคลินิกแบบสุ่มเปรียบเทียบ (RCTs) แสดงให้เห็นว่า สารสกัดเถาวัลย์เปรียงสามารถลดอาการปวดข้อเข่าในผู้ป่วย Osteoarthritis ได้เทียบเท่ากับ Diclofenac และ Naproxen โดยยับยั้งเอนไซม์ COX-2 และกระบวนการอักเสบ
🔍 ข้ออื่นผิดเพราะอะไร:
• ข้อ ข. ขมิ้นชัน: เด่นเรื่องขับลม ทางเดินอาหาร
• ข้อ ค. ชุมเห็ดเทศ: ยาระบาย
• ข้อ ง. ตรีผลา: ปรับธาตุ ล้างพิษ
• ข้อ จ. ดองดึง: มี Colchicine เป็นพิษสูงมาก ไม่ได้ทำเป็นแคปซูลในบัญชียาหลัก
📖 Guideline อ้างอิง:
บัญชียาหลักแห่งชาติด้านสมุนไพร พ.ศ. 2566 &amp; Thai Herbal Pharmacopoeia (THP)
📌 จุดจำก่อนสอบ:
• แคปซูลเถาวัลย์เปรียง = ยาบรรเทาอาการปวดข้อเทียบเท่า NSAIDs</t>
        </is>
      </c>
      <c r="K77" s="2" t="n"/>
      <c r="L77" s="2" t="inlineStr">
        <is>
          <t>Herbal Extraction methods</t>
        </is>
      </c>
      <c r="M77" s="2" t="inlineStr">
        <is>
          <t>Product</t>
        </is>
      </c>
      <c r="N77" s="2" t="inlineStr">
        <is>
          <t>ข้อ 4 (PLE_CC1_Key_Rx20_UBU.md)</t>
        </is>
      </c>
      <c r="O77" s="2" t="n"/>
      <c r="P77" s="2" t="n"/>
    </row>
    <row r="78" ht="13.2" customHeight="1" s="49">
      <c r="A78" s="2" t="n">
        <v>76</v>
      </c>
      <c r="B78" s="2" t="inlineStr">
        <is>
          <t>อาการไม่พึงประสงค์ที่มักเกิดขึ้นในช่วงแรกของการใช้สมุนไพรมะขามแขก (Senna) ในขนาดที่สูงเกินไปหรือในผู้ที่ไวต่อยาคือข้อใด</t>
        </is>
      </c>
      <c r="C78" s="2" t="n"/>
      <c r="D78" s="2" t="inlineStr">
        <is>
          <t>ปวดมวนท้อง แน่นเกร็งในช่องท้อง (Abdominal cramping / pain)</t>
        </is>
      </c>
      <c r="E78" s="2" t="inlineStr">
        <is>
          <t>ไตวายเฉียบพลัน (Acute renal failure)</t>
        </is>
      </c>
      <c r="F78" s="2" t="inlineStr">
        <is>
          <t>ลำไส้เฉื่อยชา (Atonic colon)</t>
        </is>
      </c>
      <c r="G78" s="2" t="inlineStr">
        <is>
          <t>ความดันโลหิตสูงเฉียบพลัน</t>
        </is>
      </c>
      <c r="H78" s="2" t="inlineStr">
        <is>
          <t>ตับวายเฉียบพลัน</t>
        </is>
      </c>
      <c r="I78" s="2" t="n">
        <v>1</v>
      </c>
      <c r="J78" s="2" t="inlineStr">
        <is>
          <t>✅ คำตอบที่ถูกต้อง: ข้อ ก. ปวดมวนท้อง แน่นเกร็งในช่องท้อง (Abdominal cramping / pain)
💡 Background:
มะขามแขกเป็นยาระบายกลุ่มกระตุ้นการบีบตัวของลำไส้ (Stimulant laxative)
🎯 ทำไมข้อนี้ถึงถูก:
สารสำคัญ Sennosides ถูกแบคทีเรียในลำไส้ใหญ่เปลี่ยนเป็น Rhein anthrone ซึ่งกระตุ้นเส้นประสาท Myenteric plexus ทำให้กล้ามเนื้อเรียบลำไส้ใหญ่บีบเกร็งตัวอย่างรวดเร็วและรุนแรง ในระยะแรกของการรับประทานผู้ป่วยจึงมักเกิดอาการปวดมวนท้อง ปวดบิดเกร็ง (Abdominal cramping / Griping) ได้บ่อย
🔍 ข้ออื่นผิดเพราะอะไร:
• ข้อ ข. ไตวาย, ข้อ ง. ความดันสูง, ข้อ จ. ตับวาย: ไม่ใช่อาการข้างเคียงทั่วไปของมะขามแขก
• ข้อ ค. (Atonic colon): เป็นผลเสียจากการใช้ติดต่อกันเรื้อรังเป็นเวลานาน ไม่ใช่อาการในระยะแรก
📖 Guideline อ้างอิง:
Thai Herbal Pharmacopoeia (THP) &amp; บัญชียาหลักแห่งชาติด้านสมุนไพร พ.ศ. 2566
📌 จุดจำก่อนสอบ:
• มะขามแขก: ผลข้างเคียงระยะสั้น = ปวดมวนท้อง, ผลข้างเคียงระยะยาว = ลำไส้เฉื่อยชา (Melanosis coli), ขาดน้ำและอิเล็กโทรไลต์</t>
        </is>
      </c>
      <c r="K78" s="2" t="n"/>
      <c r="L78" s="2" t="inlineStr">
        <is>
          <t>Herbal Extraction methods</t>
        </is>
      </c>
      <c r="M78" s="2" t="inlineStr">
        <is>
          <t>Product</t>
        </is>
      </c>
      <c r="N78" s="2" t="inlineStr">
        <is>
          <t>ข้อ 10 (PLE_CC1_Key_Rx20_UBU.md)</t>
        </is>
      </c>
      <c r="O78" s="2" t="n"/>
      <c r="P78" s="2" t="n"/>
    </row>
    <row r="79" ht="13.2" customHeight="1" s="49">
      <c r="A79" s="2" t="n">
        <v>77</v>
      </c>
      <c r="B79" s="2" t="inlineStr">
        <is>
          <t>ผู้ป่วยที่มีประวัติเป็นโรคตับอักเสบเรื้อรังหรือตับแข็ง ห้ามใช้สมุนไพรในข้อใดโดยเด็ดขาด เนื่องจากมีสารสำคัญที่ก่อพิษทำลายตับอย่างรุนแรง</t>
        </is>
      </c>
      <c r="C79" s="2" t="n"/>
      <c r="D79" s="2" t="inlineStr">
        <is>
          <t>ขี้เหล็ก</t>
        </is>
      </c>
      <c r="E79" s="2" t="inlineStr">
        <is>
          <t>ขมิ้นชัน</t>
        </is>
      </c>
      <c r="F79" s="2" t="inlineStr">
        <is>
          <t>ขิง</t>
        </is>
      </c>
      <c r="G79" s="2" t="inlineStr">
        <is>
          <t>กระเจี๊ยบแดง</t>
        </is>
      </c>
      <c r="H79" s="2" t="inlineStr">
        <is>
          <t>หญ้าหนวดแมว</t>
        </is>
      </c>
      <c r="I79" s="2" t="n">
        <v>1</v>
      </c>
      <c r="J79" s="2" t="inlineStr">
        <is>
          <t>✅ คำตอบที่ถูกต้อง: ข้อ ก. ขี้เหล็ก
💡 Background:
ใบและดอกขี้เหล็ก (Cassia siamea) มีสารสำคัญคือ Barakol
🎯 ทำไมข้อนี้ถึงถูก:
สาร Barakol ในขี้เหล็กทำให้เกิดภาวะตับอักเสบเฉียบพลัน (Acute hepatitis) และตับวายในผู้ใช้ยา จึงมีประกาศถอนทะเบียนและเป็นข้อห้ามใช้เด็ดขาดในผู้ป่วยโรคตับ
🔍 ข้ออื่นผิดเพราะอะไร:
• ข้อ ข. ขมิ้นชัน, ข้อ ค. ขิง, ข้อ ง. กระเจี๊ยบแดง: ปลอดภัยต่อตับ
• ข้อ จ. หญ้าหนวดแมว: ห้ามในโรคไตและโรคหัวใจ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t>
        </is>
      </c>
      <c r="K79" s="2" t="n"/>
      <c r="L79" s="2" t="inlineStr">
        <is>
          <t>Herbal Extraction methods</t>
        </is>
      </c>
      <c r="M79" s="2" t="inlineStr">
        <is>
          <t>Product</t>
        </is>
      </c>
      <c r="N79" s="2" t="inlineStr">
        <is>
          <t>ข้อ 61 (PLE_CC1_Key_Rx20_UBU.md)</t>
        </is>
      </c>
      <c r="O79" s="2" t="n"/>
      <c r="P79" s="2" t="n"/>
    </row>
    <row r="80" ht="13.2" customHeight="1" s="49">
      <c r="A80" s="2" t="n">
        <v>78</v>
      </c>
      <c r="B80" s="2" t="inlineStr">
        <is>
          <t>ร้านขายยามีการติดป้ายโฆษณาหน้าร้านว่า 'ยาสมุนไพร อีอี สำหรับรักษาโรคเบาหวานให้หายขาด' การกระทำนี้มีความผิดตามกฎหมายหรือไม่ เพราะเหตุใด</t>
        </is>
      </c>
      <c r="C80" s="2" t="n"/>
      <c r="D80" s="2" t="inlineStr">
        <is>
          <t>ผิด เนื่องจากกฎหมายห้ามโฆษณาขายยาหรือผลิตภัณฑ์สมุนไพรที่บำบัดรักษาโรคที่รัฐมนตรีประกาศกำหนด (เช่น โรคเบาหวาน)</t>
        </is>
      </c>
      <c r="E80" s="2" t="inlineStr">
        <is>
          <t>ไม่มีความผิด หากยาสมุนไพรนั้นได้รับการรับรองจากกระทรวงสาธารณสุขแล้ว</t>
        </is>
      </c>
      <c r="F80" s="2" t="inlineStr">
        <is>
          <t>ไม่มีความผิด หากติดป้ายเฉพาะภายในบริเวณหน้าร้านของตนเอง</t>
        </is>
      </c>
      <c r="G80" s="2" t="inlineStr">
        <is>
          <t>ผิด เฉพาะกรณีที่ยาดังกล่าวมีส่วนผสมของสารสเตียรอยด์เท่านั้น</t>
        </is>
      </c>
      <c r="H80" s="2" t="inlineStr">
        <is>
          <t>ไม่มีความผิด หากมีงานวิจัยทางวิทยาศาสตร์รองรับ</t>
        </is>
      </c>
      <c r="I80" s="2" t="n">
        <v>1</v>
      </c>
      <c r="J80" s="2" t="inlineStr">
        <is>
          <t>✅ คำตอบที่ถูกต้อง: ข้อ ก. ผิด เนื่องจากกฎหมายห้ามโฆษณาขายยาหรือผลิตภัณฑ์สมุนไพรที่บำบัดรักษาโรคที่รัฐมนตรีประกาศกำหนด (เช่น โรคเบาหวาน)
💡 Background:
มาตรา 88 แห่ง พ.ร.บ. ยา พ.ศ. 2510 และมาตรา 70 แห่ง พ.ร.บ. ผลิตภัณฑ์สมุนไพร พ.ศ. 2562 มีข้อห้ามเด็ดขาดเกี่ยวกับการโฆษณาโรคต้องห้าม
🎯 ทำไมข้อนี้ถึงถูก:
กฎหมายห้ามมิให้โฆษณาขายยาหรือผลิตภัณฑ์สมุนไพรว่าสามารถบำบัด บรรเทา รักษา หรือป้องกันโรค หรืออาการของโรคที่รัฐมนตรีประกาศกำหนด ได้แก่ โรคมะเร็ง, โรคเบาหวาน, โรคเรื้อน, วัณโรค, โรคของต่อมไทรอยด์, หรือโรคเอดส์ การโฆษณาว่ารักษาเบาหวานจึงเป็นการกระทำความผิดตามกฎหมายโดยตรง
🔍 ข้ออื่นผิดเพราะอะไร:
• ข้อ ข., ข้อ ค., ข้อ จ.: ผิด เพราะข้อห้ามตามกฎหมายเป็นบทบังคับเด็ดขาดเพื่อคุ้มครองประชาชน ไม่สามารถอ้างสถานที่ติดป้ายหรือผลงานวิจัยมายกเว้นได้
• ข้อ ง.: ผิด ไม่ได้ขึ้นอยู่กับการมีสเตียรอยด์ แต่ผิดที่ข้อความการโฆษณาโรคต้องห้าม
📖 Guideline อ้างอิง:
พระราชบัญญัติยา พ.ศ. 2510 (มาตรา 88) &amp; พระราชบัญญัติผลิตภัณฑ์สมุนไพร พ.ศ. 2562 (มาตรา 70)
📌 จุดจำก่อนสอบ:
• ห้ามโฆษณารักษา: เบาหวาน, มะเร็ง, อัมพาต, เอดส์, วัณโรค, กามโรค</t>
        </is>
      </c>
      <c r="K80" s="2" t="n"/>
      <c r="L80" s="2" t="inlineStr">
        <is>
          <t>Herbal Extraction methods</t>
        </is>
      </c>
      <c r="M80" s="2" t="inlineStr">
        <is>
          <t>Product</t>
        </is>
      </c>
      <c r="N80" s="2" t="inlineStr">
        <is>
          <t>ข้อ 10 (PLE_CC1_Key_Rx20_UBU.md)</t>
        </is>
      </c>
      <c r="O80" s="2" t="n"/>
      <c r="P80" s="2" t="n"/>
    </row>
    <row r="81" ht="13.2" customHeight="1" s="49">
      <c r="A81" s="2" t="n">
        <v>79</v>
      </c>
      <c r="B81" s="2" t="inlineStr">
        <is>
          <t>สมุนไพรในบัญชียาหลักแห่งชาติด้านสมุนไพรตัวใดที่สามารถสั่งใช้ในรูปแบบยารับประทานเพื่อบรรเทาอาการปวดกล้ามเนื้อและปวดข้อได้เสมือนยา NSAIDs</t>
        </is>
      </c>
      <c r="C81" s="2" t="n"/>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เถาวัลย์เปรียง (Derris scandens) ได้รับการบรรจุในบัญชียาหลักแห่งชาติตั้งแต่ พ.ศ. 2554
🎯 ทำไมข้อนี้ถึงถูก:
ยาผสมเถาวัลย์เปรียง (สารสกัดหรือผง) มีข้อบ่งใช้รับประทานเพื่อบรรเทาอาการปวดกล้ามเนื้อ ปวดข้อเข่าเสื่อม ออกฤทธิ์ยับยั้งการสร้างสารสื่ออักเสบ Prostaglandins เสมือนยากลุ่ม NSAIDs
🔍 ข้ออื่นผิดเพราะอะไร:
• ข้อ ข. (พริก): เป็นยาทาภายนอก (เจลพริก) บรรเทาอาการปวด
• ข้อ ค. (เปล้าน้อย): ใช้รักษาแผลในกระเพาะอาหาร (Plaunotol)
• ข้อ ง. (ขมิ้นชัน): ขับลม รักษาโรคกระเพาะ
• ข้อ จ. (ชุมเห็ดเทศ): ยาระบาย
📖 Guideline อ้างอิง:
บัญชียาหลักแห่งชาติด้านสมุนไพร พ.ศ. 2566 &amp; Thai Herbal Pharmacopoeia (THP)
📌 จุดจำก่อนสอบ:
• เถาวัลย์เปรียง = รับประทานแก้ปวดกล้ามเนื้อและข้อเข่าเสื่อม</t>
        </is>
      </c>
      <c r="K81" s="2" t="n"/>
      <c r="L81" s="2" t="inlineStr">
        <is>
          <t>Herbal Extraction methods</t>
        </is>
      </c>
      <c r="M81" s="2" t="inlineStr">
        <is>
          <t>Product</t>
        </is>
      </c>
      <c r="N81" s="2" t="inlineStr">
        <is>
          <t>ข้อ 4 (PLE_CC1_Key_Rx20_UBU.md)</t>
        </is>
      </c>
      <c r="O81" s="2" t="n"/>
      <c r="P81" s="2" t="n"/>
    </row>
    <row r="82" ht="13.2" customHeight="1" s="49">
      <c r="A82" s="2" t="n">
        <v>80</v>
      </c>
      <c r="B82" s="2" t="inlineStr">
        <is>
          <t>สมุนไพรในข้อใดที่ได้รับการบรรจุในบัญชียาหลักแห่งชาติด้านสมุนไพรสำหรับใช้ช่วยในการบำบัดรักษาผู้ติดบุหรี่ในคลินิกเลิกบุหรี่</t>
        </is>
      </c>
      <c r="C82" s="2" t="n"/>
      <c r="D82" s="2" t="inlineStr">
        <is>
          <t>หญ้าดอกขาว</t>
        </is>
      </c>
      <c r="E82" s="2" t="inlineStr">
        <is>
          <t>เพชรสังฆาต</t>
        </is>
      </c>
      <c r="F82" s="2" t="inlineStr">
        <is>
          <t>พริก</t>
        </is>
      </c>
      <c r="G82" s="2" t="inlineStr">
        <is>
          <t>ขลู่</t>
        </is>
      </c>
      <c r="H82" s="2" t="inlineStr">
        <is>
          <t>มะระขี้นก</t>
        </is>
      </c>
      <c r="I82" s="2" t="n">
        <v>1</v>
      </c>
      <c r="J82" s="2" t="inlineStr">
        <is>
          <t>✅ คำตอบที่ถูกต้อง: ข้อ ก. หญ้าดอกขาว
💡 Background:
ชาชงหญ้าดอกขาว (Vernonia cinerea) เป็นสมุนไพรช่วยเลิกบุหรี่ตัวแรกในบัญชียาหลักแห่งชาติ
🎯 ทำไมข้อนี้ถึงถูก:
สารสำคัญและโพแทสเซียมไนเตรตในหญ้าดอกขาวทำให้ต่อมรับรสที่ลิ้นชา รสชาติของบุหรี่เปลี่ยนไปเป็นรสเฝื่อนขม ทำให้ไม่อยากสูบบุหรี่ ช่วยเพิ่มอัตราการเลิกบุหรี่ได้อย่างมีนัยสำคัญ
🔍 ข้ออื่นผิดเพราะอะไร:
• ข้อ ข. เพชรสังฆาต: ริดสีดวงทวาร
• ข้อ ค. พริก: เจลลดปวด
• ข้อ ง. ขลู่: ขับปัสสาวะ
• ข้อ จ. มะระขี้นก: ลดน้ำตาล
📖 Guideline อ้างอิง:
บัญชียาหลักแห่งชาติด้านสมุนไพร พ.ศ. 2566 &amp; แนวทางเวชปฏิบัติการเลิกบุหรี่แห่งประเทศไทย
📌 จุดจำก่อนสอบ:
• หญ้าดอกขาว = ช่วยเลิกบุหรี่</t>
        </is>
      </c>
      <c r="K82" s="2" t="n"/>
      <c r="L82" s="2" t="inlineStr">
        <is>
          <t>Herbal Extraction methods</t>
        </is>
      </c>
      <c r="M82" s="2" t="inlineStr">
        <is>
          <t>Product</t>
        </is>
      </c>
      <c r="N82" s="2" t="inlineStr">
        <is>
          <t>ข้อ 7 (PLE_CC1_Key_Rx20_UBU.md)</t>
        </is>
      </c>
      <c r="O82" s="2" t="n"/>
      <c r="P82" s="2" t="n"/>
    </row>
    <row r="83" ht="13.2" customHeight="1" s="49">
      <c r="A83" s="2" t="n">
        <v>81</v>
      </c>
      <c r="B83" s="2" t="inlineStr">
        <is>
          <t>ข้อความโฆษณาในข้อใดต่อไปนี้ถือเป็นการกระทำความผิดตามพระราชบัญญัติผลิตภัณฑ์สมุนไพร พ.ศ. 2562 และพระราชบัญญัติยา พ.ศ. 2510</t>
        </is>
      </c>
      <c r="C83" s="2" t="n"/>
      <c r="D83" s="2" t="inlineStr">
        <is>
          <t>โฆษณาว่ายาสมุนไพรสามารถรักษาโรคเบาหวานให้หายขาดได้</t>
        </is>
      </c>
      <c r="E83" s="2" t="inlineStr">
        <is>
          <t>โฆษณาแสดงเลขทะเบียนตำรับผลิตภัณฑ์สมุนไพรที่ได้รับอนุญาต</t>
        </is>
      </c>
      <c r="F83" s="2" t="inlineStr">
        <is>
          <t>โฆษณาระบุข้อบ่งใช้ตามที่ระบุไว้ในฉลากและเอกสารกำกับยาที่ได้รับอนุมัติ</t>
        </is>
      </c>
      <c r="G83" s="2" t="inlineStr">
        <is>
          <t>โฆษณาระบุชื่อและที่ตั้งของผู้ผลิตอย่างถูกต้อง</t>
        </is>
      </c>
      <c r="H83" s="2" t="inlineStr">
        <is>
          <t>โฆษณาคำเตือนและข้อควรระวังตามประกาศของกระทรวงสาธารณสุข</t>
        </is>
      </c>
      <c r="I83" s="2" t="n">
        <v>1</v>
      </c>
      <c r="J83" s="2" t="inlineStr">
        <is>
          <t>✅ คำตอบที่ถูกต้อง: ข้อ ก. โฆษณาว่ายาสมุนไพรสามารถรักษาโรคเบาหวานให้หายขาดได้
💡 Background:
กฎหมายควบคุมการโฆษณายาและผลิตภัณฑ์สมุนไพรมีเป้าหมายเพื่อป้องกันการหลอกลวงประชาชน
🎯 ทำไมข้อนี้ถึงถูก:
การโฆษณาว่า 'รักษาโรคเบาหวานให้หายขาด' ผิดกฎหมายถึง 2 กระทง:
1. ห้ามโฆษณาบำบัดรักษาโรคเบาหวาน (โรคต้องห้ามตามประกาศรัฐมนตรี)
2. ห้ามโฆษณาโอ้อวดสรรพคุณเป็นเท็จหรือเกินจริง (เบาหวานเป็นโรคเรื้อรัง ไม่มียารักษาให้หายขาด)
🔍 ข้ออื่นผิดเพราะอะไร:
• ข้อ ข., ข้อ ค., ข้อ ง., ข้อ จ.: เป็นข้อมูลทางกฎหมายที่ถูกต้องและพึงกระทำในการโฆษณา
📖 Guideline อ้างอิง:
พระราชบัญญัติผลิตภัณฑ์สมุนไพร พ.ศ. 2562 &amp; พระราชบัญญัติยา พ.ศ. 2510
📌 จุดจำก่อนสอบ:
• โฆษณาอ้างรักษาเบาหวาน มะเร็ง เอดส์ หรือหายขาด = ผิดกฎหมายชัดเจน!</t>
        </is>
      </c>
      <c r="K83" s="2" t="n"/>
      <c r="L83" s="2" t="inlineStr">
        <is>
          <t>Herbal Extraction methods</t>
        </is>
      </c>
      <c r="M83" s="2" t="inlineStr">
        <is>
          <t>Product</t>
        </is>
      </c>
      <c r="N83" s="2" t="inlineStr">
        <is>
          <t>ข้อ 5 (PLE_CC1_Key_Rx20_UBU.md)</t>
        </is>
      </c>
      <c r="O83" s="2" t="n"/>
      <c r="P83" s="2" t="n"/>
    </row>
    <row r="84" ht="13.2" customHeight="1" s="49">
      <c r="A84" s="2" t="n">
        <v>82</v>
      </c>
      <c r="B84" s="2" t="inlineStr">
        <is>
          <t>สมุนไพรในข้อใดที่มีการนำมาพัฒนาเป็นผลิตภัณฑ์สมุนไพรเพื่อช่วยลดระดับไขมันในเลือดและชะลอการเกิดภาวะหลอดเลือดแดงแข็ง (Atherosclerosis)</t>
        </is>
      </c>
      <c r="C84" s="2" t="n"/>
      <c r="D84" s="2" t="inlineStr">
        <is>
          <t>กระเทียม</t>
        </is>
      </c>
      <c r="E84" s="2" t="inlineStr">
        <is>
          <t>บอระเพ็ด</t>
        </is>
      </c>
      <c r="F84" s="2" t="inlineStr">
        <is>
          <t>ฟ้าทะลายโจร</t>
        </is>
      </c>
      <c r="G84" s="2" t="inlineStr">
        <is>
          <t>ชุมเห็ดเทศ</t>
        </is>
      </c>
      <c r="H84" s="2" t="inlineStr">
        <is>
          <t>บัวบก</t>
        </is>
      </c>
      <c r="I84" s="2" t="n">
        <v>1</v>
      </c>
      <c r="J84" s="2" t="inlineStr">
        <is>
          <t>✅ คำตอบที่ถูกต้อง: ข้อ ก. กระเทียม
💡 Background:
กระเทียม (Allium sativum) เป็นสมุนไพรที่มีหลักฐานทางคลินิกสนับสนุนด้านการลดความเสี่ยงโรคหัวใจและหลอดเลือด
🎯 ทำไมข้อนี้ถึงถูก:
กระเทียมมีสาร Allicin และ Ajoene ช่วยลดระดับไตรกลีเซอไรด์ คอเลสเตอรอล และต้านการเกาะกลุ่มของเกล็ดเลือด ชะลอการตีบตันของหลอดเลือดแดง
🔍 ข้ออื่นผิดเพราะอะไร:
• ข้อ ข. บอระเพ็ด: แก้ไข้ เจริญอาหาร
• ข้อ ค. ฟ้าทะลายโจร: แก้หวัด
• ข้อ ง. ชุมเห็ดเทศ: ยาระบาย
• ข้อ จ. บัวบก: สมานแผล
📖 Guideline อ้างอิง:
Natural Medicines Comprehensive Database &amp; Thai Herbal Pharmacopoeia (THP)
📌 จุดจำก่อนสอบ:
• กระเทียม: ลดไขมัน ต้านเกล็ดเลือด</t>
        </is>
      </c>
      <c r="K84" s="2" t="n"/>
      <c r="L84" s="2" t="inlineStr">
        <is>
          <t>Herbal Extraction methods</t>
        </is>
      </c>
      <c r="M84" s="2" t="inlineStr">
        <is>
          <t>Product</t>
        </is>
      </c>
      <c r="N84" s="2" t="inlineStr">
        <is>
          <t>ข้อ 15 (PLE_CC1_Key_Rx20_UBU.md)</t>
        </is>
      </c>
      <c r="O84" s="2" t="n"/>
      <c r="P84" s="2" t="n"/>
    </row>
    <row r="85" ht="13.2" customHeight="1" s="49">
      <c r="A85" s="2" t="n">
        <v>83</v>
      </c>
      <c r="B85" s="2" t="inlineStr">
        <is>
          <t>การที่รัฐบาลประกาศใช้มาตรการบังคับใช้สิทธิเหนือสิทธิบัตรยา (Compulsory Licensing: CL) ภายใต้ความตกลง TRIPS ขององค์การการค้าโลก มีวัตถุประสงค์หลักเพื่อสิ่งใด</t>
        </is>
      </c>
      <c r="C85" s="2" t="n"/>
      <c r="D85" s="2" t="inlineStr">
        <is>
          <t>เพื่อส่งเสริมให้ประชาชนสามารถเข้าถึงยาจำเป็นที่มีราคาแพงและช่วยแก้ปัญหาวิกฤตสาธารณสุขของประเทศ</t>
        </is>
      </c>
      <c r="E85" s="2" t="inlineStr">
        <is>
          <t>เพื่อส่งเสริมการพัฒนาอุตสาหกรรมการผลิตยาและชีววัตถุภายในประเทศเพื่อการพาณิชย์</t>
        </is>
      </c>
      <c r="F85" s="2" t="inlineStr">
        <is>
          <t>เพื่อยกเลิกการคุ้มครองทรัพย์สินทางปัญญาทุกประเภทในประเทศ</t>
        </is>
      </c>
      <c r="G85" s="2" t="inlineStr">
        <is>
          <t>เพื่อยุติการโฆษณาส่งเสริมการขายยาที่ผิดจริยธรรม</t>
        </is>
      </c>
      <c r="H85" s="2" t="inlineStr">
        <is>
          <t>เพื่อบังคับให้บริษัทยาย้ายฐานการผลิตเข้ามาในประเทศ</t>
        </is>
      </c>
      <c r="I85" s="2" t="n">
        <v>1</v>
      </c>
      <c r="J85" s="2" t="inlineStr">
        <is>
          <t>✅ คำตอบที่ถูกต้อง: ข้อ ก. เพื่อส่งเสริมให้ประชาชนสามารถเข้าถึงยาจำเป็นที่มีราคาแพงและช่วยแก้ปัญหาวิกฤตสาธารณสุขของประเทศ
💡 Background:
มาตรการบังคับใช้สิทธิเหนือสิทธิบัตรโดยรัฐ (Government Use Licenses / Compulsory Licensing: CL) เป็นมาตรการยืดหยุ่น (Flexibilities) ภายใต้ความตกลง TRIPS Agreement (Trade-Related Aspects of Intellectual Property Rights) และปฏิญญาโดฮา (Doha Declaration)
🎯 ทำไมข้อนี้ถึงถูก:
วัตถุประสงค์หลักของ CL คือการแก้ไขวิกฤตทางสาธารณสุขและส่งเสริมให้ประชาชนเข้าถึงยาจำเป็นสำหรับการรักษาโรคที่มีความสำคัญต่อชีวิต (เช่น ยาต้านไวรัส HIV, ยารักษามะเร็ง, ยาโรคหัวใจ) ซึ่งมีราคาสูงเกินกว่าที่ระบบหลักประกันสุขภาพจะจัดหาให้ประชาชนได้อย่างทั่วถึง รัฐจึงมีสิทธินำเข้าหรือผลิตยาชื่อสามัญโดยจ่ายค่าตอบแทนสิทธิบัตรอย่างเป็นธรรมแก่ผู้ทรงสิทธิบัตร
🔍 ข้ออื่นผิดเพราะอะไร:
• ข้อ ข., ข้อ ค., ข้อ ง., ข้อ จ.: ไม่ใช่วัตถุประสงค์หลักตามกรอบกฎหมายทรัพย์สินทางปัญญาระหว่างประเทศ CL ไม่ได้ทำเพื่อประโยชน์เชิงพาณิชย์หรือยกเลิกสิทธิบัตร แต่ทำเพื่อประโยชน์สาธารณะด้านสาธารณสุข
📖 Guideline อ้างอิง:
พระราชบัญญัติสิทธิบัตร พ.ศ. 2522 (มาตรา 51) &amp; WTO Doha Declaration on the TRIPS Agreement and Public Health 2001
📌 จุดจำก่อนสอบ:
• Compulsory Licensing (CL): ทำเพื่อ 'การเข้าถึงยาจำเป็นของประชาชน' (Access to medicines) และคุ้มครองสุขภาพสาธารณะ</t>
        </is>
      </c>
      <c r="K85" s="2" t="n"/>
      <c r="L85" s="2" t="inlineStr">
        <is>
          <t>Herbal Extraction methods</t>
        </is>
      </c>
      <c r="M85" s="2" t="inlineStr">
        <is>
          <t>Product</t>
        </is>
      </c>
      <c r="N85" s="2" t="inlineStr">
        <is>
          <t>ข้อ 2 (PLE_CC1_Key_Rx20_UBU.md)</t>
        </is>
      </c>
      <c r="O85" s="2" t="n"/>
      <c r="P85" s="2" t="n"/>
    </row>
    <row r="86" ht="13.2" customHeight="1" s="49">
      <c r="A86" s="2" t="n">
        <v>84</v>
      </c>
      <c r="B86" s="2" t="inlineStr">
        <is>
          <t>สมุนไพรในข้อใดที่มีสารสกัดออกฤทธิ์ทางชีวภาพช่วยลดอาการคลื่นไส้ อาเจียน และอาการจุกเสียดแน่นท้องได้อย่างมีประสิทธิภาพ</t>
        </is>
      </c>
      <c r="C86" s="2" t="n"/>
      <c r="D86" s="2" t="inlineStr">
        <is>
          <t>ขิง</t>
        </is>
      </c>
      <c r="E86" s="2" t="inlineStr">
        <is>
          <t>กะเพรา</t>
        </is>
      </c>
      <c r="F86" s="2" t="inlineStr">
        <is>
          <t>โหระพา</t>
        </is>
      </c>
      <c r="G86" s="2" t="inlineStr">
        <is>
          <t>กล้วย</t>
        </is>
      </c>
      <c r="H86" s="2" t="inlineStr">
        <is>
          <t>พริก</t>
        </is>
      </c>
      <c r="I86" s="2" t="n">
        <v>1</v>
      </c>
      <c r="J86" s="2" t="inlineStr">
        <is>
          <t>✅ คำตอบที่ถูกต้อง: ข้อ ก. ขิง
💡 Background:
ขิง (Zingiber officinale) มีการใช้ทั่วโลกในการบรรเทาอาการคลื่นไส้อาเจียน
🎯 ทำไมข้อนี้ถึงถูก:
สาร Gingerols และ Shogaols ในขิง ออกฤทธิ์ต้าน 5-HT3 receptors และเร่งการบีบตัวของกระเพาะอาหาร ช่วยลดอาการคลื่นไส้อาเจียนจากการแพ้ท้อง เมารถ เมาเรือ และหลังผ่าตัด
🔍 ข้ออื่นผิดเพราะอะไร:
• ข้อ ข. กะเพรา, ข้อ ค. โหระพา: ขับลม
• ข้อ ง. กล้วย: กล้วยดิบรักษาแผลกระเพาะอาหาร ท้องเสีย
• ข้อ จ. พริก: ลดปวดกล้ามเนื้อและข้อ
📖 Guideline อ้างอิง:
บัญชียาหลักแห่งชาติด้านสมุนไพร พ.ศ. 2566 &amp; Thai Herbal Pharmacopoeia (THP)
📌 จุดจำก่อนสอบ:
• ขิง = ลดอาการคลื่นไส้อาเจียน</t>
        </is>
      </c>
      <c r="K86" s="2" t="n"/>
      <c r="L86" s="2" t="inlineStr">
        <is>
          <t>Herbal Extraction methods</t>
        </is>
      </c>
      <c r="M86" s="2" t="inlineStr">
        <is>
          <t>Product</t>
        </is>
      </c>
      <c r="N86" s="2" t="inlineStr">
        <is>
          <t>ข้อ 27 (PLE_CC1_Key_Rx20_UBU.md)</t>
        </is>
      </c>
      <c r="O86" s="2" t="n"/>
      <c r="P86" s="2" t="n"/>
    </row>
    <row r="87" ht="13.2" customHeight="1" s="49">
      <c r="A87" s="2" t="n">
        <v>85</v>
      </c>
      <c r="B87" s="2" t="inlineStr">
        <is>
          <t>สมุนไพรในข้อใดที่ไม่ควรใช้ร่วมกับยาต้านการอักเสบที่ไม่ใช่สเตียรอยด์ (NSAIDs) เนื่องจากมีกลไกยับยั้งเอนไซม์ Cyclooxygenase ซ้ำซ้อนกันจนอาจเพิ่มความเสี่ยงต่อการเกิดแผลและเลือดออกในทางเดินอาหาร</t>
        </is>
      </c>
      <c r="C87" s="2" t="n"/>
      <c r="D87" s="2" t="inlineStr">
        <is>
          <t>ดองดึง</t>
        </is>
      </c>
      <c r="E87" s="2" t="inlineStr">
        <is>
          <t>เถาวัลย์เปรียง</t>
        </is>
      </c>
      <c r="F87" s="2" t="inlineStr">
        <is>
          <t>ไพล</t>
        </is>
      </c>
      <c r="G87" s="2" t="inlineStr">
        <is>
          <t>บัวบก</t>
        </is>
      </c>
      <c r="H87" s="2" t="inlineStr">
        <is>
          <t>ขมิ้นอ้อย</t>
        </is>
      </c>
      <c r="I87" s="2" t="n">
        <v>2</v>
      </c>
      <c r="J87" s="2" t="inlineStr">
        <is>
          <t>✅ คำตอบที่ถูกต้อง: ข้อ ข. เถาวัลย์เปรียง
💡 Background:
เถาวัลย์เปรียง (Derris scandens) มีฤทธิ์ยับยั้งเอนไซม์ COX-2 คล้ายคลึงกับยา NSAIDs
🎯 ทำไมข้อนี้ถึงถูก:
การใช้เถาวัลย์เปรียงร่วมกับยาในกลุ่ม NSAIDs (เช่น Ibuprofen, Diclofenac, Naproxen) จะทำให้เกิดผลเสริมฤทธิ์กันในการยับยั้ง Prostaglandins ส่งผลให้เยื่อบุกระเพาะอาหารสูญเสียกลไกการปกป้องตนเอง เพิ่มความเสี่ยงต่อการเกิดแผลในกระเพาะอาหาร (Peptic ulcer) เลือดออกในทางเดินอาหาร และการทำงานของไตบกพร่อง จึงมีคำเตือนห้ามใช้ร่วมกัน
🔍 ข้ออื่นผิดเพราะอะไร:
• ข้อ ก. ดองดึง: มี Colchicine แก้เก๊าท์ (ไม่ใช่สมุนไพรเดี่ยวในบัญชียาหลัก)
• ข้อ ค. ไพล: ยาทาภายนอกลดปวดบวม
• ข้อ ง. บัวบก: สมานแผล
• ข้อ จ. ขมิ้นอ้อย: ขับลม สมานแผล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ห้ามใช้ร่วมกับ NSAIDs เสี่ยงแผลและเลือดออกในกระเพาะอาหาร!</t>
        </is>
      </c>
      <c r="K87" s="2" t="n"/>
      <c r="L87" s="2" t="inlineStr">
        <is>
          <t>Herbal Extraction methods</t>
        </is>
      </c>
      <c r="M87" s="2" t="inlineStr">
        <is>
          <t>Product</t>
        </is>
      </c>
      <c r="N87" s="2" t="inlineStr">
        <is>
          <t>ข้อ 108 (PLE_CC1_Key_Rx20_UBU.md)</t>
        </is>
      </c>
      <c r="O87" s="2" t="n"/>
      <c r="P87" s="2" t="n"/>
    </row>
    <row r="88" ht="13.2" customHeight="1" s="49">
      <c r="A88" t="n">
        <v>86</v>
      </c>
      <c r="B88" t="inlineStr">
        <is>
          <t>เหตุใดจึงมีข้อห้ามใช้สมุนไพรหญ้าหนวดแมว (Orthosiphon aristatus) ในผู้ป่วยโรคไตวายและผู้ป่วยโรคหัวใจล้มเหลว</t>
        </is>
      </c>
      <c r="D88" t="inlineStr">
        <is>
          <t>มีปริมาณเกลือโพแทสเซียมสูงมาก เสี่ยงต่อการเกิดภาวะ Hyperkalemia รุนแรง</t>
        </is>
      </c>
      <c r="E88" t="inlineStr">
        <is>
          <t>อาจทำให้ระดับไขมันคอเลสเตอรอลในเลือดสูงขึ้นอย่างรวดเร็ว</t>
        </is>
      </c>
      <c r="F88" t="inlineStr">
        <is>
          <t>อาจทำให้ระดับน้ำตาลในเลือดสูงขึ้นจนเกิดภาวะ DKA</t>
        </is>
      </c>
      <c r="G88" t="inlineStr">
        <is>
          <t>มีฤทธิ์กระตุ้นระบบประสาทซิมพาเทติกทำให้ความดันโลหิตสูงวิกฤต</t>
        </is>
      </c>
      <c r="H88" t="inlineStr">
        <is>
          <t>มีสารพิษทำลายเซลล์ตับทำให้ตับวายเฉียบพลัน</t>
        </is>
      </c>
      <c r="I88" t="n">
        <v>1</v>
      </c>
      <c r="J88" t="inlineStr">
        <is>
          <t>✅ คำตอบที่ถูกต้อง: ข้อ ก. มีปริมาณเกลือโพแทสเซียมสูงมาก เสี่ยงต่อการเกิดภาวะ Hyperkalemia รุนแรง
💡 Background:
หญ้าหนวดแมว (Orthosiphon aristatus) นิยมใช้ชงดื่มขับปัสสาวะและขับกรดยูริก
🎯 ทำไมข้อนี้ถึงถูก:
ใบและลำต้นของหญ้าหนวดแมวอุดมไปด้วยเกลือโพแทสเซียมในปริมาณสูงมาก (High Potassium content) ในผู้ป่วยที่มีการทำงานของไตบกพร่องหรือไตวาย ไตจะไม่สามารถขับโพแทสเซียมส่วนเกินออกได้ ทำให้เกิดภาวะโพแทสเซียมในเลือดสูงวิกฤต (Severe Hyperkalemia) ซึ่งอาจนำไปสู่ภาวะหัวใจเต้นผิดจังหวะชนิดรุนแรง (Ventricular fibrillation) และหัวใจหยุดเต้นได้ จึงมีข้อห้ามใช้อย่างเด็ดขาด
🔍 ข้ออื่นผิดเพราะอะไร:
• ข้อ ข., ข้อ ค., ข้อ ง., ข้อ จ.: ไม่ใช่คุณสมบัติหรือกลไกความเป็นพิษของหญ้าหนวดแมว
📖 Guideline อ้างอิง:
บัญชียาหลักแห่งชาติด้านสมุนไพร พ.ศ. 2566 &amp; Thai Herbal Pharmacopoeia (THP)
📌 จุดจำก่อนสอบ:
• หญ้าหนวดแมว = โพแทสเซียมสูง ห้ามใช้ในผู้ป่วยโรคไตและโรคหัวใจล้มเหลวเด็ดขาด!</t>
        </is>
      </c>
      <c r="L88" t="inlineStr">
        <is>
          <t>Hypertension</t>
        </is>
      </c>
      <c r="M88" t="inlineStr">
        <is>
          <t>Clinic</t>
        </is>
      </c>
      <c r="N88" t="inlineStr">
        <is>
          <t>ข้อ 39 (PLE_CC1_2562_Key.md)</t>
        </is>
      </c>
    </row>
  </sheetData>
  <mergeCells count="1">
    <mergeCell ref="A1:F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39"/>
  <sheetViews>
    <sheetView workbookViewId="0">
      <selection activeCell="A1" sqref="A1"/>
    </sheetView>
  </sheetViews>
  <sheetFormatPr baseColWidth="8" defaultRowHeight="15"/>
  <cols>
    <col width="8" customWidth="1" style="49" min="1" max="1"/>
    <col width="32" customWidth="1" style="49" min="2" max="2"/>
    <col width="18" customWidth="1" style="49" min="3" max="3"/>
    <col width="16" customWidth="1" style="49" min="4" max="4"/>
    <col width="18" customWidth="1" style="49" min="5" max="5"/>
    <col width="16" customWidth="1" style="49" min="6" max="6"/>
    <col width="20" customWidth="1" style="49" min="7" max="7"/>
    <col width="45" customWidth="1" style="49" min="8" max="8"/>
  </cols>
  <sheetData>
    <row r="1" ht="35" customHeight="1" s="49">
      <c r="A1" s="55">
        <f>HYPERLINK("#'สารบัญ'!A1", "🏠 กลับสู่หน้าแรก (Go to Home Page)")</f>
        <v/>
      </c>
    </row>
    <row r="2" ht="28" customHeight="1" s="49">
      <c r="A2" s="56" t="inlineStr">
        <is>
          <t>ลำดับ</t>
        </is>
      </c>
      <c r="B2" s="56" t="inlineStr">
        <is>
          <t>Case ID (รหัสเคสมาตรฐาน)</t>
        </is>
      </c>
      <c r="C2" s="56" t="inlineStr">
        <is>
          <t>ประเภทเคส (Type)</t>
        </is>
      </c>
      <c r="D2" s="56" t="inlineStr">
        <is>
          <t>ชุดข้อสอบ (Set)</t>
        </is>
      </c>
      <c r="E2" s="56" t="inlineStr">
        <is>
          <t>โรค/หัวข้อ (Topic)</t>
        </is>
      </c>
      <c r="F2" s="56" t="inlineStr">
        <is>
          <t>ลำดับเคส (Case No)</t>
        </is>
      </c>
      <c r="G2" s="56" t="inlineStr">
        <is>
          <t>จำนวนข้อย่อย (Items)</t>
        </is>
      </c>
      <c r="H2" s="56" t="inlineStr">
        <is>
          <t>ตำแหน่งในชีต (Sheet / Rows)</t>
        </is>
      </c>
    </row>
    <row r="3">
      <c r="A3" s="57" t="n">
        <v>1</v>
      </c>
      <c r="B3" s="58" t="inlineStr">
        <is>
          <t>CASE_CLN_M83_AR_C01</t>
        </is>
      </c>
      <c r="C3" s="57" t="inlineStr">
        <is>
          <t>CLN</t>
        </is>
      </c>
      <c r="D3" s="57" t="inlineStr">
        <is>
          <t>M83</t>
        </is>
      </c>
      <c r="E3" s="57" t="inlineStr">
        <is>
          <t>AR</t>
        </is>
      </c>
      <c r="F3" s="57" t="inlineStr">
        <is>
          <t>C01</t>
        </is>
      </c>
      <c r="G3" s="57" t="n">
        <v>5</v>
      </c>
      <c r="H3" s="58" t="inlineStr">
        <is>
          <t>📥 รวมข้อสอบด่วน (แถว 43), 📥 รวมข้อสอบด่วน (แถว 44), 📥 รวมข้อสอบด่วน (แถว 45), 📥 รวมข้อสอบด่วน (แถว 46), 📥 รวมข้อสอบด่วน (แถว 47)</t>
        </is>
      </c>
    </row>
    <row r="4">
      <c r="A4" s="57" t="n">
        <v>2</v>
      </c>
      <c r="B4" s="58" t="inlineStr">
        <is>
          <t>CASE_CLN_M83_AR_C02</t>
        </is>
      </c>
      <c r="C4" s="57" t="inlineStr">
        <is>
          <t>CLN</t>
        </is>
      </c>
      <c r="D4" s="57" t="inlineStr">
        <is>
          <t>M83</t>
        </is>
      </c>
      <c r="E4" s="57" t="inlineStr">
        <is>
          <t>AR</t>
        </is>
      </c>
      <c r="F4" s="57" t="inlineStr">
        <is>
          <t>C02</t>
        </is>
      </c>
      <c r="G4" s="57" t="n">
        <v>1</v>
      </c>
      <c r="H4" s="58" t="inlineStr">
        <is>
          <t>📥 รวมข้อสอบด่วน (แถว 52)</t>
        </is>
      </c>
    </row>
    <row r="5">
      <c r="A5" s="57" t="n">
        <v>3</v>
      </c>
      <c r="B5" s="58" t="inlineStr">
        <is>
          <t>CASE_CLN_M83_DM_C01</t>
        </is>
      </c>
      <c r="C5" s="57" t="inlineStr">
        <is>
          <t>CLN</t>
        </is>
      </c>
      <c r="D5" s="57" t="inlineStr">
        <is>
          <t>M83</t>
        </is>
      </c>
      <c r="E5" s="57" t="inlineStr">
        <is>
          <t>DM</t>
        </is>
      </c>
      <c r="F5" s="57" t="inlineStr">
        <is>
          <t>C01</t>
        </is>
      </c>
      <c r="G5" s="57" t="n">
        <v>5</v>
      </c>
      <c r="H5" s="58" t="inlineStr">
        <is>
          <t>📥 รวมข้อสอบด่วน (แถว 28), 📥 รวมข้อสอบด่วน (แถว 29), 📥 รวมข้อสอบด่วน (แถว 30), 📥 รวมข้อสอบด่วน (แถว 31), 📥 รวมข้อสอบด่วน (แถว 32)</t>
        </is>
      </c>
    </row>
    <row r="6">
      <c r="A6" s="57" t="n">
        <v>4</v>
      </c>
      <c r="B6" s="58" t="inlineStr">
        <is>
          <t>CASE_CLN_M83_DM_C02</t>
        </is>
      </c>
      <c r="C6" s="57" t="inlineStr">
        <is>
          <t>CLN</t>
        </is>
      </c>
      <c r="D6" s="57" t="inlineStr">
        <is>
          <t>M83</t>
        </is>
      </c>
      <c r="E6" s="57" t="inlineStr">
        <is>
          <t>DM</t>
        </is>
      </c>
      <c r="F6" s="57" t="inlineStr">
        <is>
          <t>C02</t>
        </is>
      </c>
      <c r="G6" s="57" t="n">
        <v>2</v>
      </c>
      <c r="H6" s="58" t="inlineStr">
        <is>
          <t>📥 รวมข้อสอบด่วน (แถว 41), 📥 รวมข้อสอบด่วน (แถว 42)</t>
        </is>
      </c>
    </row>
    <row r="7">
      <c r="A7" s="57" t="n">
        <v>5</v>
      </c>
      <c r="B7" s="58" t="inlineStr">
        <is>
          <t>CASE_CLN_M83_GOUT_C01</t>
        </is>
      </c>
      <c r="C7" s="57" t="inlineStr">
        <is>
          <t>CLN</t>
        </is>
      </c>
      <c r="D7" s="57" t="inlineStr">
        <is>
          <t>M83</t>
        </is>
      </c>
      <c r="E7" s="57" t="inlineStr">
        <is>
          <t>GOUT</t>
        </is>
      </c>
      <c r="F7" s="57" t="inlineStr">
        <is>
          <t>C01</t>
        </is>
      </c>
      <c r="G7" s="57" t="n">
        <v>5</v>
      </c>
      <c r="H7" s="58" t="inlineStr">
        <is>
          <t>📥 รวมข้อสอบด่วน (แถว 3), 📥 รวมข้อสอบด่วน (แถว 4), 📥 รวมข้อสอบด่วน (แถว 5), 📥 รวมข้อสอบด่วน (แถว 6), 📥 รวมข้อสอบด่วน (แถว 7)</t>
        </is>
      </c>
    </row>
    <row r="8">
      <c r="A8" s="57" t="n">
        <v>6</v>
      </c>
      <c r="B8" s="58" t="inlineStr">
        <is>
          <t>CASE_CLN_M83_GOUT_C02</t>
        </is>
      </c>
      <c r="C8" s="57" t="inlineStr">
        <is>
          <t>CLN</t>
        </is>
      </c>
      <c r="D8" s="57" t="inlineStr">
        <is>
          <t>M83</t>
        </is>
      </c>
      <c r="E8" s="57" t="inlineStr">
        <is>
          <t>GOUT</t>
        </is>
      </c>
      <c r="F8" s="57" t="inlineStr">
        <is>
          <t>C02</t>
        </is>
      </c>
      <c r="G8" s="57" t="n">
        <v>1</v>
      </c>
      <c r="H8" s="58" t="inlineStr">
        <is>
          <t>📥 รวมข้อสอบด่วน (แถว 14)</t>
        </is>
      </c>
    </row>
    <row r="9">
      <c r="A9" s="57" t="n">
        <v>7</v>
      </c>
      <c r="B9" s="58" t="inlineStr">
        <is>
          <t>CASE_CLN_M83_HSV_C01</t>
        </is>
      </c>
      <c r="C9" s="57" t="inlineStr">
        <is>
          <t>CLN</t>
        </is>
      </c>
      <c r="D9" s="57" t="inlineStr">
        <is>
          <t>M83</t>
        </is>
      </c>
      <c r="E9" s="57" t="inlineStr">
        <is>
          <t>HSV</t>
        </is>
      </c>
      <c r="F9" s="57" t="inlineStr">
        <is>
          <t>C01</t>
        </is>
      </c>
      <c r="G9" s="57" t="n">
        <v>5</v>
      </c>
      <c r="H9" s="58" t="inlineStr">
        <is>
          <t>📥 รวมข้อสอบด่วน (แถว 121), 📥 รวมข้อสอบด่วน (แถว 122), 📥 รวมข้อสอบด่วน (แถว 123), 📥 รวมข้อสอบด่วน (แถว 124), 📥 รวมข้อสอบด่วน (แถว 125)</t>
        </is>
      </c>
    </row>
    <row r="10">
      <c r="A10" s="57" t="n">
        <v>8</v>
      </c>
      <c r="B10" s="58" t="inlineStr">
        <is>
          <t>CASE_CLN_M83_HTN_C01</t>
        </is>
      </c>
      <c r="C10" s="57" t="inlineStr">
        <is>
          <t>CLN</t>
        </is>
      </c>
      <c r="D10" s="57" t="inlineStr">
        <is>
          <t>M83</t>
        </is>
      </c>
      <c r="E10" s="57" t="inlineStr">
        <is>
          <t>HTN</t>
        </is>
      </c>
      <c r="F10" s="57" t="inlineStr">
        <is>
          <t>C01</t>
        </is>
      </c>
      <c r="G10" s="57" t="n">
        <v>5</v>
      </c>
      <c r="H10" s="58" t="inlineStr">
        <is>
          <t>📥 รวมข้อสอบด่วน (แถว 15), 📥 รวมข้อสอบด่วน (แถว 16), 📥 รวมข้อสอบด่วน (แถว 17), 📥 รวมข้อสอบด่วน (แถว 18), 📥 รวมข้อสอบด่วน (แถว 19)</t>
        </is>
      </c>
    </row>
    <row r="11">
      <c r="A11" s="57" t="n">
        <v>9</v>
      </c>
      <c r="B11" s="58" t="inlineStr">
        <is>
          <t>CASE_CLN_M83_HTN_C02</t>
        </is>
      </c>
      <c r="C11" s="57" t="inlineStr">
        <is>
          <t>CLN</t>
        </is>
      </c>
      <c r="D11" s="57" t="inlineStr">
        <is>
          <t>M83</t>
        </is>
      </c>
      <c r="E11" s="57" t="inlineStr">
        <is>
          <t>HTN</t>
        </is>
      </c>
      <c r="F11" s="57" t="inlineStr">
        <is>
          <t>C02</t>
        </is>
      </c>
      <c r="G11" s="57" t="n">
        <v>2</v>
      </c>
      <c r="H11" s="58" t="inlineStr">
        <is>
          <t>📥 รวมข้อสอบด่วน (แถว 26), 📥 รวมข้อสอบด่วน (แถว 27)</t>
        </is>
      </c>
    </row>
    <row r="12">
      <c r="A12" s="57" t="n">
        <v>10</v>
      </c>
      <c r="B12" s="58" t="inlineStr">
        <is>
          <t>CASE_CLN_M83_IDA_C01</t>
        </is>
      </c>
      <c r="C12" s="57" t="inlineStr">
        <is>
          <t>CLN</t>
        </is>
      </c>
      <c r="D12" s="57" t="inlineStr">
        <is>
          <t>M83</t>
        </is>
      </c>
      <c r="E12" s="57" t="inlineStr">
        <is>
          <t>IDA</t>
        </is>
      </c>
      <c r="F12" s="57" t="inlineStr">
        <is>
          <t>C01</t>
        </is>
      </c>
      <c r="G12" s="57" t="n">
        <v>5</v>
      </c>
      <c r="H12" s="58" t="inlineStr">
        <is>
          <t>📥 รวมข้อสอบด่วน (แถว 54), 📥 รวมข้อสอบด่วน (แถว 55), 📥 รวมข้อสอบด่วน (แถว 56), 📥 รวมข้อสอบด่วน (แถว 57), 📥 รวมข้อสอบด่วน (แถว 58)</t>
        </is>
      </c>
    </row>
    <row r="13">
      <c r="A13" s="57" t="n">
        <v>11</v>
      </c>
      <c r="B13" s="58" t="inlineStr">
        <is>
          <t>CASE_CLN_M83_IDA_C02</t>
        </is>
      </c>
      <c r="C13" s="57" t="inlineStr">
        <is>
          <t>CLN</t>
        </is>
      </c>
      <c r="D13" s="57" t="inlineStr">
        <is>
          <t>M83</t>
        </is>
      </c>
      <c r="E13" s="57" t="inlineStr">
        <is>
          <t>IDA</t>
        </is>
      </c>
      <c r="F13" s="57" t="inlineStr">
        <is>
          <t>C02</t>
        </is>
      </c>
      <c r="G13" s="57" t="n">
        <v>3</v>
      </c>
      <c r="H13" s="58" t="inlineStr">
        <is>
          <t>📥 รวมข้อสอบด่วน (แถว 62), 📥 รวมข้อสอบด่วน (แถว 63), 📥 รวมข้อสอบด่วน (แถว 65)</t>
        </is>
      </c>
    </row>
    <row r="14">
      <c r="A14" s="57" t="n">
        <v>12</v>
      </c>
      <c r="B14" s="58" t="inlineStr">
        <is>
          <t>CASE_CLN_M83_LUNG_C01</t>
        </is>
      </c>
      <c r="C14" s="57" t="inlineStr">
        <is>
          <t>CLN</t>
        </is>
      </c>
      <c r="D14" s="57" t="inlineStr">
        <is>
          <t>M83</t>
        </is>
      </c>
      <c r="E14" s="57" t="inlineStr">
        <is>
          <t>LUNG</t>
        </is>
      </c>
      <c r="F14" s="57" t="inlineStr">
        <is>
          <t>C01</t>
        </is>
      </c>
      <c r="G14" s="57" t="n">
        <v>5</v>
      </c>
      <c r="H14" s="58" t="inlineStr">
        <is>
          <t>📥 รวมข้อสอบด่วน (แถว 68), 📥 รวมข้อสอบด่วน (แถว 69), 📥 รวมข้อสอบด่วน (แถว 70), 📥 รวมข้อสอบด่วน (แถว 71), 📥 รวมข้อสอบด่วน (แถว 72)</t>
        </is>
      </c>
    </row>
    <row r="15">
      <c r="A15" s="57" t="n">
        <v>13</v>
      </c>
      <c r="B15" s="58" t="inlineStr">
        <is>
          <t>CASE_CLN_M83_LUNG_C02</t>
        </is>
      </c>
      <c r="C15" s="57" t="inlineStr">
        <is>
          <t>CLN</t>
        </is>
      </c>
      <c r="D15" s="57" t="inlineStr">
        <is>
          <t>M83</t>
        </is>
      </c>
      <c r="E15" s="57" t="inlineStr">
        <is>
          <t>LUNG</t>
        </is>
      </c>
      <c r="F15" s="57" t="inlineStr">
        <is>
          <t>C02</t>
        </is>
      </c>
      <c r="G15" s="57" t="n">
        <v>4</v>
      </c>
      <c r="H15" s="58" t="inlineStr">
        <is>
          <t>📥 รวมข้อสอบด่วน (แถว 78), 📥 รวมข้อสอบด่วน (แถว 79), 📥 รวมข้อสอบด่วน (แถว 82), 📥 รวมข้อสอบด่วน (แถว 83)</t>
        </is>
      </c>
    </row>
    <row r="16">
      <c r="A16" s="57" t="n">
        <v>14</v>
      </c>
      <c r="B16" s="58" t="inlineStr">
        <is>
          <t>CASE_CLN_M83_MIG_C01</t>
        </is>
      </c>
      <c r="C16" s="57" t="inlineStr">
        <is>
          <t>CLN</t>
        </is>
      </c>
      <c r="D16" s="57" t="inlineStr">
        <is>
          <t>M83</t>
        </is>
      </c>
      <c r="E16" s="57" t="inlineStr">
        <is>
          <t>MIG</t>
        </is>
      </c>
      <c r="F16" s="57" t="inlineStr">
        <is>
          <t>C01</t>
        </is>
      </c>
      <c r="G16" s="57" t="n">
        <v>5</v>
      </c>
      <c r="H16" s="58" t="inlineStr">
        <is>
          <t>📥 รวมข้อสอบด่วน (แถว 110), 📥 รวมข้อสอบด่วน (แถว 111), 📥 รวมข้อสอบด่วน (แถว 112), 📥 รวมข้อสอบด่วน (แถว 113), 📥 รวมข้อสอบด่วน (แถว 114)</t>
        </is>
      </c>
    </row>
    <row r="17">
      <c r="A17" s="57" t="n">
        <v>15</v>
      </c>
      <c r="B17" s="58" t="inlineStr">
        <is>
          <t>CASE_CLN_M83_MIG_C02</t>
        </is>
      </c>
      <c r="C17" s="57" t="inlineStr">
        <is>
          <t>CLN</t>
        </is>
      </c>
      <c r="D17" s="57" t="inlineStr">
        <is>
          <t>M83</t>
        </is>
      </c>
      <c r="E17" s="57" t="inlineStr">
        <is>
          <t>MIG</t>
        </is>
      </c>
      <c r="F17" s="57" t="inlineStr">
        <is>
          <t>C02</t>
        </is>
      </c>
      <c r="G17" s="57" t="n">
        <v>1</v>
      </c>
      <c r="H17" s="58" t="inlineStr">
        <is>
          <t>📥 รวมข้อสอบด่วน (แถว 120)</t>
        </is>
      </c>
    </row>
    <row r="18">
      <c r="A18" s="57" t="n">
        <v>16</v>
      </c>
      <c r="B18" s="58" t="inlineStr">
        <is>
          <t>CASE_CLN_M83_OC_C01</t>
        </is>
      </c>
      <c r="C18" s="57" t="inlineStr">
        <is>
          <t>CLN</t>
        </is>
      </c>
      <c r="D18" s="57" t="inlineStr">
        <is>
          <t>M83</t>
        </is>
      </c>
      <c r="E18" s="57" t="inlineStr">
        <is>
          <t>OC</t>
        </is>
      </c>
      <c r="F18" s="57" t="inlineStr">
        <is>
          <t>C01</t>
        </is>
      </c>
      <c r="G18" s="57" t="n">
        <v>4</v>
      </c>
      <c r="H18" s="58" t="inlineStr">
        <is>
          <t>📥 รวมข้อสอบด่วน (แถว 86), 📥 รวมข้อสอบด่วน (แถว 87), 📥 รวมข้อสอบด่วน (แถว 89), 📥 รวมข้อสอบด่วน (แถว 90)</t>
        </is>
      </c>
    </row>
    <row r="19">
      <c r="A19" s="57" t="n">
        <v>17</v>
      </c>
      <c r="B19" s="58" t="inlineStr">
        <is>
          <t>CASE_CLN_M83_TB_C01</t>
        </is>
      </c>
      <c r="C19" s="57" t="inlineStr">
        <is>
          <t>CLN</t>
        </is>
      </c>
      <c r="D19" s="57" t="inlineStr">
        <is>
          <t>M83</t>
        </is>
      </c>
      <c r="E19" s="57" t="inlineStr">
        <is>
          <t>TB</t>
        </is>
      </c>
      <c r="F19" s="57" t="inlineStr">
        <is>
          <t>C01</t>
        </is>
      </c>
      <c r="G19" s="57" t="n">
        <v>5</v>
      </c>
      <c r="H19" s="58" t="inlineStr">
        <is>
          <t>📥 รวมข้อสอบด่วน (แถว 100), 📥 รวมข้อสอบด่วน (แถว 101), 📥 รวมข้อสอบด่วน (แถว 97), 📥 รวมข้อสอบด่วน (แถว 98), 📥 รวมข้อสอบด่วน (แถว 99)</t>
        </is>
      </c>
    </row>
    <row r="20">
      <c r="A20" s="57" t="n">
        <v>18</v>
      </c>
      <c r="B20" s="58" t="inlineStr">
        <is>
          <t>CASE_CLN_M83_TB_C02</t>
        </is>
      </c>
      <c r="C20" s="57" t="inlineStr">
        <is>
          <t>CLN</t>
        </is>
      </c>
      <c r="D20" s="57" t="inlineStr">
        <is>
          <t>M83</t>
        </is>
      </c>
      <c r="E20" s="57" t="inlineStr">
        <is>
          <t>TB</t>
        </is>
      </c>
      <c r="F20" s="57" t="inlineStr">
        <is>
          <t>C02</t>
        </is>
      </c>
      <c r="G20" s="57" t="n">
        <v>1</v>
      </c>
      <c r="H20" s="58" t="inlineStr">
        <is>
          <t>📥 รวมข้อสอบด่วน (แถว 106)</t>
        </is>
      </c>
    </row>
    <row r="21">
      <c r="A21" s="57" t="n">
        <v>19</v>
      </c>
      <c r="B21" s="58" t="inlineStr">
        <is>
          <t>CASE_PRD_M83_AR_C01</t>
        </is>
      </c>
      <c r="C21" s="57" t="inlineStr">
        <is>
          <t>PRD</t>
        </is>
      </c>
      <c r="D21" s="57" t="inlineStr">
        <is>
          <t>M83</t>
        </is>
      </c>
      <c r="E21" s="57" t="inlineStr">
        <is>
          <t>AR</t>
        </is>
      </c>
      <c r="F21" s="57" t="inlineStr">
        <is>
          <t>C01</t>
        </is>
      </c>
      <c r="G21" s="57" t="n">
        <v>4</v>
      </c>
      <c r="H21" s="58" t="inlineStr">
        <is>
          <t>📥 รวมข้อสอบด่วน (แถว 48), 📥 รวมข้อสอบด่วน (แถว 49), 📥 รวมข้อสอบด่วน (แถว 50), 📥 รวมข้อสอบด่วน (แถว 51)</t>
        </is>
      </c>
    </row>
    <row r="22">
      <c r="A22" s="57" t="n">
        <v>20</v>
      </c>
      <c r="B22" s="58" t="inlineStr">
        <is>
          <t>CASE_PRD_M83_DM_C01</t>
        </is>
      </c>
      <c r="C22" s="57" t="inlineStr">
        <is>
          <t>PRD</t>
        </is>
      </c>
      <c r="D22" s="57" t="inlineStr">
        <is>
          <t>M83</t>
        </is>
      </c>
      <c r="E22" s="57" t="inlineStr">
        <is>
          <t>DM</t>
        </is>
      </c>
      <c r="F22" s="57" t="inlineStr">
        <is>
          <t>C01</t>
        </is>
      </c>
      <c r="G22" s="57" t="n">
        <v>7</v>
      </c>
      <c r="H22" s="58" t="inlineStr">
        <is>
          <t>📥 รวมข้อสอบด่วน (แถว 33), 📥 รวมข้อสอบด่วน (แถว 34), 📥 รวมข้อสอบด่วน (แถว 35), 📥 รวมข้อสอบด่วน (แถว 36), 📥 รวมข้อสอบด่วน (แถว 37), 📥 รวมข้อสอบด่วน (แถว 38), 📥 รวมข้อสอบด่วน (แถว 39)</t>
        </is>
      </c>
    </row>
    <row r="23">
      <c r="A23" s="57" t="n">
        <v>21</v>
      </c>
      <c r="B23" s="58" t="inlineStr">
        <is>
          <t>CASE_PRD_M83_GOUT_C01</t>
        </is>
      </c>
      <c r="C23" s="57" t="inlineStr">
        <is>
          <t>PRD</t>
        </is>
      </c>
      <c r="D23" s="57" t="inlineStr">
        <is>
          <t>M83</t>
        </is>
      </c>
      <c r="E23" s="57" t="inlineStr">
        <is>
          <t>GOUT</t>
        </is>
      </c>
      <c r="F23" s="57" t="inlineStr">
        <is>
          <t>C01</t>
        </is>
      </c>
      <c r="G23" s="57" t="n">
        <v>5</v>
      </c>
      <c r="H23" s="58" t="inlineStr">
        <is>
          <t>📥 รวมข้อสอบด่วน (แถว 10), 📥 รวมข้อสอบด่วน (แถว 11), 📥 รวมข้อสอบด่วน (แถว 12), 📥 รวมข้อสอบด่วน (แถว 8), 📥 รวมข้อสอบด่วน (แถว 9)</t>
        </is>
      </c>
    </row>
    <row r="24">
      <c r="A24" s="57" t="n">
        <v>22</v>
      </c>
      <c r="B24" s="58" t="inlineStr">
        <is>
          <t>CASE_PRD_M83_HSV_C01</t>
        </is>
      </c>
      <c r="C24" s="57" t="inlineStr">
        <is>
          <t>PRD</t>
        </is>
      </c>
      <c r="D24" s="57" t="inlineStr">
        <is>
          <t>M83</t>
        </is>
      </c>
      <c r="E24" s="57" t="inlineStr">
        <is>
          <t>HSV</t>
        </is>
      </c>
      <c r="F24" s="57" t="inlineStr">
        <is>
          <t>C01</t>
        </is>
      </c>
      <c r="G24" s="57" t="n">
        <v>8</v>
      </c>
      <c r="H24" s="58" t="inlineStr">
        <is>
          <t>📥 รวมข้อสอบด่วน (แถว 126), 📥 รวมข้อสอบด่วน (แถว 128), 📥 รวมข้อสอบด่วน (แถว 129), 📥 รวมข้อสอบด่วน (แถว 130), 📥 รวมข้อสอบด่วน (แถว 131), 📥 รวมข้อสอบด่วน (แถว 132), 📥 รวมข้อสอบด่วน (แถว 133), 📥 รวมข้อสอบด่วน (แถว 134)</t>
        </is>
      </c>
    </row>
    <row r="25">
      <c r="A25" s="57" t="n">
        <v>23</v>
      </c>
      <c r="B25" s="58" t="inlineStr">
        <is>
          <t>CASE_PRD_M83_HTN_C01</t>
        </is>
      </c>
      <c r="C25" s="57" t="inlineStr">
        <is>
          <t>PRD</t>
        </is>
      </c>
      <c r="D25" s="57" t="inlineStr">
        <is>
          <t>M83</t>
        </is>
      </c>
      <c r="E25" s="57" t="inlineStr">
        <is>
          <t>HTN</t>
        </is>
      </c>
      <c r="F25" s="57" t="inlineStr">
        <is>
          <t>C01</t>
        </is>
      </c>
      <c r="G25" s="57" t="n">
        <v>5</v>
      </c>
      <c r="H25" s="58" t="inlineStr">
        <is>
          <t>📥 รวมข้อสอบด่วน (แถว 20), 📥 รวมข้อสอบด่วน (แถว 21), 📥 รวมข้อสอบด่วน (แถว 22), 📥 รวมข้อสอบด่วน (แถว 23), 📥 รวมข้อสอบด่วน (แถว 24)</t>
        </is>
      </c>
    </row>
    <row r="26">
      <c r="A26" s="57" t="n">
        <v>24</v>
      </c>
      <c r="B26" s="58" t="inlineStr">
        <is>
          <t>CASE_PRD_M83_IDA_C01</t>
        </is>
      </c>
      <c r="C26" s="57" t="inlineStr">
        <is>
          <t>PRD</t>
        </is>
      </c>
      <c r="D26" s="57" t="inlineStr">
        <is>
          <t>M83</t>
        </is>
      </c>
      <c r="E26" s="57" t="inlineStr">
        <is>
          <t>IDA</t>
        </is>
      </c>
      <c r="F26" s="57" t="inlineStr">
        <is>
          <t>C01</t>
        </is>
      </c>
      <c r="G26" s="57" t="n">
        <v>5</v>
      </c>
      <c r="H26" s="58" t="inlineStr">
        <is>
          <t>📥 รวมข้อสอบด่วน (แถว 59), 📥 รวมข้อสอบด่วน (แถว 60), 📥 รวมข้อสอบด่วน (แถว 61), 📥 รวมข้อสอบด่วน (แถว 64), 📥 รวมข้อสอบด่วน (แถว 66)</t>
        </is>
      </c>
    </row>
    <row r="27">
      <c r="A27" s="57" t="n">
        <v>25</v>
      </c>
      <c r="B27" s="58" t="inlineStr">
        <is>
          <t>CASE_PRD_M83_LUNG_C01</t>
        </is>
      </c>
      <c r="C27" s="57" t="inlineStr">
        <is>
          <t>PRD</t>
        </is>
      </c>
      <c r="D27" s="57" t="inlineStr">
        <is>
          <t>M83</t>
        </is>
      </c>
      <c r="E27" s="57" t="inlineStr">
        <is>
          <t>LUNG</t>
        </is>
      </c>
      <c r="F27" s="57" t="inlineStr">
        <is>
          <t>C01</t>
        </is>
      </c>
      <c r="G27" s="57" t="n">
        <v>8</v>
      </c>
      <c r="H27" s="58" t="inlineStr">
        <is>
          <t>📥 รวมข้อสอบด่วน (แถว 73), 📥 รวมข้อสอบด่วน (แถว 74), 📥 รวมข้อสอบด่วน (แถว 75), 📥 รวมข้อสอบด่วน (แถว 76), 📥 รวมข้อสอบด่วน (แถว 77), 📥 รวมข้อสอบด่วน (แถว 80), 📥 รวมข้อสอบด่วน (แถว 81), 📥 รวมข้อสอบด่วน (แถว 84)</t>
        </is>
      </c>
    </row>
    <row r="28">
      <c r="A28" s="57" t="n">
        <v>26</v>
      </c>
      <c r="B28" s="58" t="inlineStr">
        <is>
          <t>CASE_PRD_M83_MIG_C01</t>
        </is>
      </c>
      <c r="C28" s="57" t="inlineStr">
        <is>
          <t>PRD</t>
        </is>
      </c>
      <c r="D28" s="57" t="inlineStr">
        <is>
          <t>M83</t>
        </is>
      </c>
      <c r="E28" s="57" t="inlineStr">
        <is>
          <t>MIG</t>
        </is>
      </c>
      <c r="F28" s="57" t="inlineStr">
        <is>
          <t>C01</t>
        </is>
      </c>
      <c r="G28" s="57" t="n">
        <v>5</v>
      </c>
      <c r="H28" s="58" t="inlineStr">
        <is>
          <t>📥 รวมข้อสอบด่วน (แถว 115), 📥 รวมข้อสอบด่วน (แถว 116), 📥 รวมข้อสอบด่วน (แถว 117), 📥 รวมข้อสอบด่วน (แถว 118), 📥 รวมข้อสอบด่วน (แถว 119)</t>
        </is>
      </c>
    </row>
    <row r="29">
      <c r="A29" s="57" t="n">
        <v>27</v>
      </c>
      <c r="B29" s="58" t="inlineStr">
        <is>
          <t>CASE_PRD_M83_OC_C01</t>
        </is>
      </c>
      <c r="C29" s="57" t="inlineStr">
        <is>
          <t>PRD</t>
        </is>
      </c>
      <c r="D29" s="57" t="inlineStr">
        <is>
          <t>M83</t>
        </is>
      </c>
      <c r="E29" s="57" t="inlineStr">
        <is>
          <t>OC</t>
        </is>
      </c>
      <c r="F29" s="57" t="inlineStr">
        <is>
          <t>C01</t>
        </is>
      </c>
      <c r="G29" s="57" t="n">
        <v>6</v>
      </c>
      <c r="H29" s="58" t="inlineStr">
        <is>
          <t>📥 รวมข้อสอบด่วน (แถว 88), 📥 รวมข้อสอบด่วน (แถว 91), 📥 รวมข้อสอบด่วน (แถว 92), 📥 รวมข้อสอบด่วน (แถว 93), 📥 รวมข้อสอบด่วน (แถว 94), 📥 รวมข้อสอบด่วน (แถว 95)</t>
        </is>
      </c>
    </row>
    <row r="30">
      <c r="A30" s="57" t="n">
        <v>28</v>
      </c>
      <c r="B30" s="58" t="inlineStr">
        <is>
          <t>CASE_PRD_M83_TB_C01</t>
        </is>
      </c>
      <c r="C30" s="57" t="inlineStr">
        <is>
          <t>PRD</t>
        </is>
      </c>
      <c r="D30" s="57" t="inlineStr">
        <is>
          <t>M83</t>
        </is>
      </c>
      <c r="E30" s="57" t="inlineStr">
        <is>
          <t>TB</t>
        </is>
      </c>
      <c r="F30" s="57" t="inlineStr">
        <is>
          <t>C01</t>
        </is>
      </c>
      <c r="G30" s="57" t="n">
        <v>5</v>
      </c>
      <c r="H30" s="58" t="inlineStr">
        <is>
          <t>📥 รวมข้อสอบด่วน (แถว 102), 📥 รวมข้อสอบด่วน (แถว 103), 📥 รวมข้อสอบด่วน (แถว 104), 📥 รวมข้อสอบด่วน (แถว 105), 📥 รวมข้อสอบด่วน (แถว 107)</t>
        </is>
      </c>
    </row>
    <row r="31">
      <c r="A31" s="57" t="n">
        <v>29</v>
      </c>
      <c r="B31" s="58" t="inlineStr">
        <is>
          <t>CASE_SAP_M83_AR_C01</t>
        </is>
      </c>
      <c r="C31" s="57" t="inlineStr">
        <is>
          <t>SAP</t>
        </is>
      </c>
      <c r="D31" s="57" t="inlineStr">
        <is>
          <t>M83</t>
        </is>
      </c>
      <c r="E31" s="57" t="inlineStr">
        <is>
          <t>AR</t>
        </is>
      </c>
      <c r="F31" s="57" t="inlineStr">
        <is>
          <t>C01</t>
        </is>
      </c>
      <c r="G31" s="57" t="n">
        <v>1</v>
      </c>
      <c r="H31" s="58" t="inlineStr">
        <is>
          <t>📥 รวมข้อสอบด่วน (แถว 53)</t>
        </is>
      </c>
    </row>
    <row r="32">
      <c r="A32" s="57" t="n">
        <v>30</v>
      </c>
      <c r="B32" s="58" t="inlineStr">
        <is>
          <t>CASE_SAP_M83_DM_C01</t>
        </is>
      </c>
      <c r="C32" s="57" t="inlineStr">
        <is>
          <t>SAP</t>
        </is>
      </c>
      <c r="D32" s="57" t="inlineStr">
        <is>
          <t>M83</t>
        </is>
      </c>
      <c r="E32" s="57" t="inlineStr">
        <is>
          <t>DM</t>
        </is>
      </c>
      <c r="F32" s="57" t="inlineStr">
        <is>
          <t>C01</t>
        </is>
      </c>
      <c r="G32" s="57" t="n">
        <v>1</v>
      </c>
      <c r="H32" s="58" t="inlineStr">
        <is>
          <t>📥 รวมข้อสอบด่วน (แถว 40)</t>
        </is>
      </c>
    </row>
    <row r="33">
      <c r="A33" s="57" t="n">
        <v>31</v>
      </c>
      <c r="B33" s="58" t="inlineStr">
        <is>
          <t>CASE_SAP_M83_GOUT_C01</t>
        </is>
      </c>
      <c r="C33" s="57" t="inlineStr">
        <is>
          <t>SAP</t>
        </is>
      </c>
      <c r="D33" s="57" t="inlineStr">
        <is>
          <t>M83</t>
        </is>
      </c>
      <c r="E33" s="57" t="inlineStr">
        <is>
          <t>GOUT</t>
        </is>
      </c>
      <c r="F33" s="57" t="inlineStr">
        <is>
          <t>C01</t>
        </is>
      </c>
      <c r="G33" s="57" t="n">
        <v>1</v>
      </c>
      <c r="H33" s="58" t="inlineStr">
        <is>
          <t>📥 รวมข้อสอบด่วน (แถว 13)</t>
        </is>
      </c>
    </row>
    <row r="34">
      <c r="A34" s="57" t="n">
        <v>32</v>
      </c>
      <c r="B34" s="58" t="inlineStr">
        <is>
          <t>CASE_SAP_M83_HSV_C01</t>
        </is>
      </c>
      <c r="C34" s="57" t="inlineStr">
        <is>
          <t>SAP</t>
        </is>
      </c>
      <c r="D34" s="57" t="inlineStr">
        <is>
          <t>M83</t>
        </is>
      </c>
      <c r="E34" s="57" t="inlineStr">
        <is>
          <t>HSV</t>
        </is>
      </c>
      <c r="F34" s="57" t="inlineStr">
        <is>
          <t>C01</t>
        </is>
      </c>
      <c r="G34" s="57" t="n">
        <v>1</v>
      </c>
      <c r="H34" s="58" t="inlineStr">
        <is>
          <t>📥 รวมข้อสอบด่วน (แถว 127)</t>
        </is>
      </c>
    </row>
    <row r="35">
      <c r="A35" s="57" t="n">
        <v>33</v>
      </c>
      <c r="B35" s="58" t="inlineStr">
        <is>
          <t>CASE_SAP_M83_HTN_C01</t>
        </is>
      </c>
      <c r="C35" s="57" t="inlineStr">
        <is>
          <t>SAP</t>
        </is>
      </c>
      <c r="D35" s="57" t="inlineStr">
        <is>
          <t>M83</t>
        </is>
      </c>
      <c r="E35" s="57" t="inlineStr">
        <is>
          <t>HTN</t>
        </is>
      </c>
      <c r="F35" s="57" t="inlineStr">
        <is>
          <t>C01</t>
        </is>
      </c>
      <c r="G35" s="57" t="n">
        <v>1</v>
      </c>
      <c r="H35" s="58" t="inlineStr">
        <is>
          <t>📥 รวมข้อสอบด่วน (แถว 25)</t>
        </is>
      </c>
    </row>
    <row r="36">
      <c r="A36" s="57" t="n">
        <v>34</v>
      </c>
      <c r="B36" s="58" t="inlineStr">
        <is>
          <t>CASE_SAP_M83_IDA_C01</t>
        </is>
      </c>
      <c r="C36" s="57" t="inlineStr">
        <is>
          <t>SAP</t>
        </is>
      </c>
      <c r="D36" s="57" t="inlineStr">
        <is>
          <t>M83</t>
        </is>
      </c>
      <c r="E36" s="57" t="inlineStr">
        <is>
          <t>IDA</t>
        </is>
      </c>
      <c r="F36" s="57" t="inlineStr">
        <is>
          <t>C01</t>
        </is>
      </c>
      <c r="G36" s="57" t="n">
        <v>1</v>
      </c>
      <c r="H36" s="58" t="inlineStr">
        <is>
          <t>📥 รวมข้อสอบด่วน (แถว 67)</t>
        </is>
      </c>
    </row>
    <row r="37">
      <c r="A37" s="57" t="n">
        <v>35</v>
      </c>
      <c r="B37" s="58" t="inlineStr">
        <is>
          <t>CASE_SAP_M83_LUNG_C01</t>
        </is>
      </c>
      <c r="C37" s="57" t="inlineStr">
        <is>
          <t>SAP</t>
        </is>
      </c>
      <c r="D37" s="57" t="inlineStr">
        <is>
          <t>M83</t>
        </is>
      </c>
      <c r="E37" s="57" t="inlineStr">
        <is>
          <t>LUNG</t>
        </is>
      </c>
      <c r="F37" s="57" t="inlineStr">
        <is>
          <t>C01</t>
        </is>
      </c>
      <c r="G37" s="57" t="n">
        <v>1</v>
      </c>
      <c r="H37" s="58" t="inlineStr">
        <is>
          <t>📥 รวมข้อสอบด่วน (แถว 85)</t>
        </is>
      </c>
    </row>
    <row r="38">
      <c r="A38" s="57" t="n">
        <v>36</v>
      </c>
      <c r="B38" s="58" t="inlineStr">
        <is>
          <t>CASE_SAP_M83_OC_C01</t>
        </is>
      </c>
      <c r="C38" s="57" t="inlineStr">
        <is>
          <t>SAP</t>
        </is>
      </c>
      <c r="D38" s="57" t="inlineStr">
        <is>
          <t>M83</t>
        </is>
      </c>
      <c r="E38" s="57" t="inlineStr">
        <is>
          <t>OC</t>
        </is>
      </c>
      <c r="F38" s="57" t="inlineStr">
        <is>
          <t>C01</t>
        </is>
      </c>
      <c r="G38" s="57" t="n">
        <v>1</v>
      </c>
      <c r="H38" s="58" t="inlineStr">
        <is>
          <t>📥 รวมข้อสอบด่วน (แถว 96)</t>
        </is>
      </c>
    </row>
    <row r="39">
      <c r="A39" s="57" t="n">
        <v>37</v>
      </c>
      <c r="B39" s="58" t="inlineStr">
        <is>
          <t>CASE_SAP_M83_TB_C01</t>
        </is>
      </c>
      <c r="C39" s="57" t="inlineStr">
        <is>
          <t>SAP</t>
        </is>
      </c>
      <c r="D39" s="57" t="inlineStr">
        <is>
          <t>M83</t>
        </is>
      </c>
      <c r="E39" s="57" t="inlineStr">
        <is>
          <t>TB</t>
        </is>
      </c>
      <c r="F39" s="57" t="inlineStr">
        <is>
          <t>C01</t>
        </is>
      </c>
      <c r="G39" s="57" t="n">
        <v>2</v>
      </c>
      <c r="H39" s="58" t="inlineStr">
        <is>
          <t>📥 รวมข้อสอบด่วน (แถว 108), 📥 รวมข้อสอบด่วน (แถว 109)</t>
        </is>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2026-09-30T06:47:10Z</dcterms:modified>
  <cp:lastModifiedBy>Thanadol Nareekum</cp:lastModifiedBy>
</cp:coreProperties>
</file>