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a8a6acd3dade26/17 meter new cable/soCal/"/>
    </mc:Choice>
  </mc:AlternateContent>
  <xr:revisionPtr revIDLastSave="115" documentId="13_ncr:1_{417795CF-9B09-4958-9FFB-04D07F0A4C52}" xr6:coauthVersionLast="47" xr6:coauthVersionMax="47" xr10:uidLastSave="{787BA314-5839-49F1-8358-C229E5DDF163}"/>
  <bookViews>
    <workbookView xWindow="4785" yWindow="1215" windowWidth="23265" windowHeight="13185" xr2:uid="{510E10A4-CE90-470F-921F-BB2EF89688C1}"/>
  </bookViews>
  <sheets>
    <sheet name="Z and Y" sheetId="1" r:id="rId1"/>
    <sheet name="SWR" sheetId="2" r:id="rId2"/>
  </sheets>
  <definedNames>
    <definedName name="_C1R" localSheetId="1">SWR!$A$2</definedName>
    <definedName name="_C1X" localSheetId="1">SWR!_C1R*COS(SWR!theta)</definedName>
    <definedName name="_C1Y" localSheetId="1">SWR!_C1R*SIN(SWR!theta)</definedName>
    <definedName name="theta" comment="creates 0 - 2pi theta" localSheetId="1">(ROW(INDIRECT("1:91"))-1)*PI()/45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A2" i="2" s="1"/>
  <c r="B62" i="1"/>
  <c r="A74" i="1" s="1"/>
  <c r="C74" i="1" s="1"/>
  <c r="D74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C36" i="1" s="1"/>
  <c r="A37" i="1"/>
  <c r="C37" i="1" s="1"/>
  <c r="A38" i="1"/>
  <c r="C38" i="1" s="1"/>
  <c r="A39" i="1"/>
  <c r="C39" i="1" s="1"/>
  <c r="A40" i="1"/>
  <c r="C40" i="1" s="1"/>
  <c r="A41" i="1"/>
  <c r="C41" i="1" s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C52" i="1" s="1"/>
  <c r="A53" i="1"/>
  <c r="C53" i="1" s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8" i="1"/>
  <c r="C8" i="1" s="1"/>
  <c r="C5" i="1"/>
  <c r="B5" i="2" a="1"/>
  <c r="C5" i="2" a="1"/>
  <c r="A5" i="2" a="1"/>
  <c r="A75" i="1" l="1"/>
  <c r="C75" i="1" s="1"/>
  <c r="E75" i="1" s="1"/>
  <c r="D95" i="2"/>
  <c r="E95" i="2" s="1"/>
  <c r="A5" i="2"/>
  <c r="D79" i="2"/>
  <c r="E79" i="2" s="1"/>
  <c r="D44" i="2"/>
  <c r="E44" i="2" s="1"/>
  <c r="D45" i="2"/>
  <c r="E45" i="2" s="1"/>
  <c r="D93" i="2"/>
  <c r="E93" i="2" s="1"/>
  <c r="D81" i="2"/>
  <c r="E81" i="2" s="1"/>
  <c r="D10" i="2"/>
  <c r="E10" i="2" s="1"/>
  <c r="D22" i="2"/>
  <c r="E22" i="2" s="1"/>
  <c r="D11" i="2"/>
  <c r="E11" i="2" s="1"/>
  <c r="D23" i="2"/>
  <c r="E23" i="2" s="1"/>
  <c r="D35" i="2"/>
  <c r="E35" i="2" s="1"/>
  <c r="D47" i="2"/>
  <c r="E47" i="2" s="1"/>
  <c r="D59" i="2"/>
  <c r="E59" i="2" s="1"/>
  <c r="D71" i="2"/>
  <c r="E71" i="2" s="1"/>
  <c r="D83" i="2"/>
  <c r="E83" i="2" s="1"/>
  <c r="D38" i="2"/>
  <c r="E38" i="2" s="1"/>
  <c r="D86" i="2"/>
  <c r="E86" i="2" s="1"/>
  <c r="D53" i="2"/>
  <c r="E53" i="2" s="1"/>
  <c r="D18" i="2"/>
  <c r="E18" i="2" s="1"/>
  <c r="D43" i="2"/>
  <c r="E43" i="2" s="1"/>
  <c r="D32" i="2"/>
  <c r="E32" i="2" s="1"/>
  <c r="D21" i="2"/>
  <c r="E21" i="2" s="1"/>
  <c r="D12" i="2"/>
  <c r="E12" i="2" s="1"/>
  <c r="D24" i="2"/>
  <c r="E24" i="2" s="1"/>
  <c r="D36" i="2"/>
  <c r="E36" i="2" s="1"/>
  <c r="D48" i="2"/>
  <c r="E48" i="2" s="1"/>
  <c r="D60" i="2"/>
  <c r="E60" i="2" s="1"/>
  <c r="D72" i="2"/>
  <c r="E72" i="2" s="1"/>
  <c r="D84" i="2"/>
  <c r="E84" i="2" s="1"/>
  <c r="D26" i="2"/>
  <c r="E26" i="2" s="1"/>
  <c r="D41" i="2"/>
  <c r="E41" i="2" s="1"/>
  <c r="D30" i="2"/>
  <c r="E30" i="2" s="1"/>
  <c r="D31" i="2"/>
  <c r="E31" i="2" s="1"/>
  <c r="D67" i="2"/>
  <c r="E67" i="2" s="1"/>
  <c r="D91" i="2"/>
  <c r="E91" i="2" s="1"/>
  <c r="D56" i="2"/>
  <c r="E56" i="2" s="1"/>
  <c r="D57" i="2"/>
  <c r="E57" i="2" s="1"/>
  <c r="D13" i="2"/>
  <c r="E13" i="2" s="1"/>
  <c r="D25" i="2"/>
  <c r="E25" i="2" s="1"/>
  <c r="D37" i="2"/>
  <c r="E37" i="2" s="1"/>
  <c r="D49" i="2"/>
  <c r="E49" i="2" s="1"/>
  <c r="D61" i="2"/>
  <c r="E61" i="2" s="1"/>
  <c r="D73" i="2"/>
  <c r="E73" i="2" s="1"/>
  <c r="D85" i="2"/>
  <c r="E85" i="2" s="1"/>
  <c r="D14" i="2"/>
  <c r="E14" i="2" s="1"/>
  <c r="D50" i="2"/>
  <c r="E50" i="2" s="1"/>
  <c r="D62" i="2"/>
  <c r="E62" i="2" s="1"/>
  <c r="D74" i="2"/>
  <c r="E74" i="2" s="1"/>
  <c r="D29" i="2"/>
  <c r="E29" i="2" s="1"/>
  <c r="D65" i="2"/>
  <c r="E65" i="2" s="1"/>
  <c r="D89" i="2"/>
  <c r="E89" i="2" s="1"/>
  <c r="D42" i="2"/>
  <c r="E42" i="2" s="1"/>
  <c r="D54" i="2"/>
  <c r="E54" i="2" s="1"/>
  <c r="D78" i="2"/>
  <c r="E78" i="2" s="1"/>
  <c r="D90" i="2"/>
  <c r="E90" i="2" s="1"/>
  <c r="D19" i="2"/>
  <c r="E19" i="2" s="1"/>
  <c r="D20" i="2"/>
  <c r="E20" i="2" s="1"/>
  <c r="D80" i="2"/>
  <c r="E80" i="2" s="1"/>
  <c r="D33" i="2"/>
  <c r="E33" i="2" s="1"/>
  <c r="D55" i="2"/>
  <c r="E55" i="2" s="1"/>
  <c r="D68" i="2"/>
  <c r="E68" i="2" s="1"/>
  <c r="D69" i="2"/>
  <c r="E69" i="2" s="1"/>
  <c r="D15" i="2"/>
  <c r="E15" i="2" s="1"/>
  <c r="D27" i="2"/>
  <c r="E27" i="2" s="1"/>
  <c r="D39" i="2"/>
  <c r="E39" i="2" s="1"/>
  <c r="D51" i="2"/>
  <c r="E51" i="2" s="1"/>
  <c r="D63" i="2"/>
  <c r="E63" i="2" s="1"/>
  <c r="D75" i="2"/>
  <c r="E75" i="2" s="1"/>
  <c r="D87" i="2"/>
  <c r="E87" i="2" s="1"/>
  <c r="D16" i="2"/>
  <c r="E16" i="2" s="1"/>
  <c r="D28" i="2"/>
  <c r="E28" i="2" s="1"/>
  <c r="D40" i="2"/>
  <c r="E40" i="2" s="1"/>
  <c r="D52" i="2"/>
  <c r="E52" i="2" s="1"/>
  <c r="D64" i="2"/>
  <c r="E64" i="2" s="1"/>
  <c r="D76" i="2"/>
  <c r="E76" i="2" s="1"/>
  <c r="D88" i="2"/>
  <c r="E88" i="2" s="1"/>
  <c r="D17" i="2"/>
  <c r="E17" i="2" s="1"/>
  <c r="D77" i="2"/>
  <c r="E77" i="2" s="1"/>
  <c r="D6" i="2"/>
  <c r="E6" i="2" s="1"/>
  <c r="D66" i="2"/>
  <c r="E66" i="2" s="1"/>
  <c r="D7" i="2"/>
  <c r="E7" i="2" s="1"/>
  <c r="D8" i="2"/>
  <c r="E8" i="2" s="1"/>
  <c r="D92" i="2"/>
  <c r="E92" i="2" s="1"/>
  <c r="D9" i="2"/>
  <c r="E9" i="2" s="1"/>
  <c r="D34" i="2"/>
  <c r="E34" i="2" s="1"/>
  <c r="D46" i="2"/>
  <c r="E46" i="2" s="1"/>
  <c r="D58" i="2"/>
  <c r="E58" i="2" s="1"/>
  <c r="D70" i="2"/>
  <c r="E70" i="2" s="1"/>
  <c r="D82" i="2"/>
  <c r="E82" i="2" s="1"/>
  <c r="D94" i="2"/>
  <c r="E94" i="2" s="1"/>
  <c r="C5" i="2"/>
  <c r="B5" i="2"/>
  <c r="A76" i="1"/>
  <c r="C76" i="1" s="1"/>
  <c r="E76" i="1" s="1"/>
  <c r="A73" i="1"/>
  <c r="C73" i="1" s="1"/>
  <c r="D73" i="1" s="1"/>
  <c r="A70" i="1"/>
  <c r="C70" i="1" s="1"/>
  <c r="D70" i="1" s="1"/>
  <c r="A68" i="1"/>
  <c r="C68" i="1" s="1"/>
  <c r="E68" i="1" s="1"/>
  <c r="A64" i="1"/>
  <c r="C64" i="1" s="1"/>
  <c r="D64" i="1" s="1"/>
  <c r="A72" i="1"/>
  <c r="C72" i="1" s="1"/>
  <c r="E72" i="1" s="1"/>
  <c r="A71" i="1"/>
  <c r="C71" i="1" s="1"/>
  <c r="D71" i="1" s="1"/>
  <c r="A69" i="1"/>
  <c r="C69" i="1" s="1"/>
  <c r="D69" i="1" s="1"/>
  <c r="A67" i="1"/>
  <c r="C67" i="1" s="1"/>
  <c r="D67" i="1" s="1"/>
  <c r="A66" i="1"/>
  <c r="C66" i="1" s="1"/>
  <c r="D66" i="1" s="1"/>
  <c r="A65" i="1"/>
  <c r="C65" i="1" s="1"/>
  <c r="E65" i="1" s="1"/>
  <c r="E74" i="1"/>
  <c r="F74" i="1" s="1"/>
  <c r="D11" i="1"/>
  <c r="E37" i="1"/>
  <c r="E36" i="1"/>
  <c r="D39" i="1"/>
  <c r="D46" i="1"/>
  <c r="D26" i="1"/>
  <c r="E13" i="1"/>
  <c r="D37" i="1"/>
  <c r="E33" i="1"/>
  <c r="D13" i="1"/>
  <c r="D36" i="1"/>
  <c r="E32" i="1"/>
  <c r="E12" i="1"/>
  <c r="D35" i="1"/>
  <c r="D44" i="1"/>
  <c r="D12" i="1"/>
  <c r="E30" i="1"/>
  <c r="D22" i="1"/>
  <c r="D32" i="1"/>
  <c r="E40" i="1"/>
  <c r="E28" i="1"/>
  <c r="E48" i="1"/>
  <c r="E16" i="1"/>
  <c r="E10" i="1"/>
  <c r="E56" i="1"/>
  <c r="D29" i="1"/>
  <c r="E24" i="1"/>
  <c r="D27" i="1"/>
  <c r="D20" i="1"/>
  <c r="E34" i="1"/>
  <c r="E22" i="1"/>
  <c r="D31" i="1"/>
  <c r="E39" i="1"/>
  <c r="E27" i="1"/>
  <c r="D48" i="1"/>
  <c r="D16" i="1"/>
  <c r="D10" i="1"/>
  <c r="D56" i="1"/>
  <c r="D42" i="1"/>
  <c r="D30" i="1"/>
  <c r="E38" i="1"/>
  <c r="E26" i="1"/>
  <c r="E47" i="1"/>
  <c r="E21" i="1"/>
  <c r="E15" i="1"/>
  <c r="E9" i="1"/>
  <c r="E25" i="1"/>
  <c r="D47" i="1"/>
  <c r="D21" i="1"/>
  <c r="D15" i="1"/>
  <c r="D9" i="1"/>
  <c r="E55" i="1"/>
  <c r="E14" i="1"/>
  <c r="D54" i="1"/>
  <c r="D28" i="1"/>
  <c r="E8" i="1"/>
  <c r="E23" i="1"/>
  <c r="D8" i="1"/>
  <c r="D53" i="1"/>
  <c r="E20" i="1"/>
  <c r="E35" i="1"/>
  <c r="E45" i="1"/>
  <c r="D52" i="1"/>
  <c r="D40" i="1"/>
  <c r="D14" i="1"/>
  <c r="D41" i="1"/>
  <c r="E46" i="1"/>
  <c r="D38" i="1"/>
  <c r="E19" i="1"/>
  <c r="E60" i="1"/>
  <c r="D25" i="1"/>
  <c r="D45" i="1"/>
  <c r="D19" i="1"/>
  <c r="D60" i="1"/>
  <c r="E51" i="1"/>
  <c r="D24" i="1"/>
  <c r="E44" i="1"/>
  <c r="E18" i="1"/>
  <c r="D51" i="1"/>
  <c r="D23" i="1"/>
  <c r="E31" i="1"/>
  <c r="D18" i="1"/>
  <c r="D59" i="1"/>
  <c r="D34" i="1"/>
  <c r="E42" i="1"/>
  <c r="E43" i="1"/>
  <c r="E17" i="1"/>
  <c r="E11" i="1"/>
  <c r="D58" i="1"/>
  <c r="D50" i="1"/>
  <c r="D33" i="1"/>
  <c r="E41" i="1"/>
  <c r="E29" i="1"/>
  <c r="D43" i="1"/>
  <c r="D17" i="1"/>
  <c r="D57" i="1"/>
  <c r="D49" i="1"/>
  <c r="E52" i="1"/>
  <c r="E59" i="1"/>
  <c r="E58" i="1"/>
  <c r="E54" i="1"/>
  <c r="E50" i="1"/>
  <c r="D55" i="1"/>
  <c r="E57" i="1"/>
  <c r="E53" i="1"/>
  <c r="E49" i="1"/>
  <c r="D75" i="1" l="1"/>
  <c r="F75" i="1" s="1"/>
  <c r="H75" i="1" s="1"/>
  <c r="D5" i="2"/>
  <c r="E5" i="2" s="1"/>
  <c r="D76" i="1"/>
  <c r="F76" i="1" s="1"/>
  <c r="H76" i="1" s="1"/>
  <c r="E70" i="1"/>
  <c r="F70" i="1" s="1"/>
  <c r="H70" i="1" s="1"/>
  <c r="E73" i="1"/>
  <c r="F73" i="1" s="1"/>
  <c r="H73" i="1" s="1"/>
  <c r="E66" i="1"/>
  <c r="F66" i="1" s="1"/>
  <c r="G66" i="1" s="1"/>
  <c r="D65" i="1"/>
  <c r="F65" i="1" s="1"/>
  <c r="H65" i="1" s="1"/>
  <c r="D68" i="1"/>
  <c r="F68" i="1" s="1"/>
  <c r="H68" i="1" s="1"/>
  <c r="E64" i="1"/>
  <c r="F64" i="1" s="1"/>
  <c r="G64" i="1" s="1"/>
  <c r="E67" i="1"/>
  <c r="F67" i="1" s="1"/>
  <c r="H67" i="1" s="1"/>
  <c r="E69" i="1"/>
  <c r="F69" i="1" s="1"/>
  <c r="G69" i="1" s="1"/>
  <c r="E71" i="1"/>
  <c r="F71" i="1" s="1"/>
  <c r="G71" i="1" s="1"/>
  <c r="D72" i="1"/>
  <c r="F72" i="1" s="1"/>
  <c r="H72" i="1" s="1"/>
  <c r="H74" i="1"/>
  <c r="G74" i="1"/>
  <c r="G75" i="1" l="1"/>
  <c r="G76" i="1"/>
  <c r="G70" i="1"/>
  <c r="G73" i="1"/>
  <c r="H69" i="1"/>
  <c r="G65" i="1"/>
  <c r="G68" i="1"/>
  <c r="H66" i="1"/>
  <c r="G67" i="1"/>
  <c r="G72" i="1"/>
  <c r="H71" i="1"/>
  <c r="H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<sst xmlns="http://schemas.openxmlformats.org/spreadsheetml/2006/main" count="37" uniqueCount="31">
  <si>
    <t>ZL real</t>
  </si>
  <si>
    <t>Z0 real</t>
  </si>
  <si>
    <t>Z0 img</t>
  </si>
  <si>
    <t>Zl img</t>
  </si>
  <si>
    <t>Z0</t>
  </si>
  <si>
    <t>ZL</t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</si>
  <si>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</rPr>
      <t xml:space="preserve"> real</t>
    </r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</si>
  <si>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</rPr>
      <t xml:space="preserve"> img</t>
    </r>
  </si>
  <si>
    <t>YL</t>
  </si>
  <si>
    <t>YL real</t>
  </si>
  <si>
    <t>YL imag</t>
  </si>
  <si>
    <t>ZL imag</t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</si>
  <si>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  <scheme val="minor"/>
      </rPr>
      <t xml:space="preserve"> real</t>
    </r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</si>
  <si>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  <scheme val="minor"/>
      </rPr>
      <t xml:space="preserve"> imag</t>
    </r>
  </si>
  <si>
    <t>swr</t>
  </si>
  <si>
    <t>r</t>
  </si>
  <si>
    <t>radius</t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</si>
  <si>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  <scheme val="minor"/>
      </rPr>
      <t>real</t>
    </r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</si>
  <si>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  <scheme val="minor"/>
      </rPr>
      <t>img</t>
    </r>
  </si>
  <si>
    <t>Theta(pi)</t>
  </si>
  <si>
    <t>SWRplot</t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</si>
  <si>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  <scheme val="minor"/>
      </rPr>
      <t xml:space="preserve"> = (ZL - Z0)/(ZL + Z0)</t>
    </r>
  </si>
  <si>
    <r>
      <t>SWR = (1 +</t>
    </r>
    <r>
      <rPr>
        <sz val="11"/>
        <color theme="1"/>
        <rFont val="GreekC"/>
      </rPr>
      <t>r</t>
    </r>
    <r>
      <rPr>
        <sz val="11"/>
        <color theme="1"/>
        <rFont val="Calibri"/>
        <family val="2"/>
        <scheme val="minor"/>
      </rPr>
      <t xml:space="preserve">)/(1 - </t>
    </r>
    <r>
      <rPr>
        <sz val="11"/>
        <color theme="1"/>
        <rFont val="GreekC"/>
      </rPr>
      <t>r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</si>
  <si>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GreekC"/>
      </rPr>
      <t>r</t>
    </r>
    <r>
      <rPr>
        <sz val="11"/>
        <color theme="1"/>
        <rFont val="Calibri"/>
        <family val="2"/>
        <scheme val="minor"/>
      </rPr>
      <t xml:space="preserve"> = |</t>
    </r>
    <r>
      <rPr>
        <sz val="11"/>
        <color theme="1"/>
        <rFont val="GreekC"/>
      </rPr>
      <t>G</t>
    </r>
    <r>
      <rPr>
        <sz val="11"/>
        <color theme="1"/>
        <rFont val="Calibri"/>
        <family val="2"/>
        <scheme val="minor"/>
      </rPr>
      <t>|</t>
    </r>
  </si>
  <si>
    <r>
      <rPr>
        <sz val="11"/>
        <color theme="1"/>
        <rFont val="GreekC"/>
      </rPr>
      <t>r</t>
    </r>
    <r>
      <rPr>
        <sz val="11"/>
        <color theme="1"/>
        <rFont val="Calibri"/>
        <family val="2"/>
        <scheme val="minor"/>
      </rPr>
      <t xml:space="preserve"> = (SWR - 1)/(SWR + 1)</t>
    </r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</si>
  <si>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  <scheme val="minor"/>
      </rPr>
      <t xml:space="preserve">imag = </t>
    </r>
    <r>
      <rPr>
        <sz val="11"/>
        <color theme="1"/>
        <rFont val="GreekC"/>
      </rPr>
      <t>r</t>
    </r>
    <r>
      <rPr>
        <sz val="11"/>
        <color theme="1"/>
        <rFont val="Calibri"/>
        <family val="2"/>
        <scheme val="minor"/>
      </rPr>
      <t>sin(</t>
    </r>
    <r>
      <rPr>
        <sz val="11"/>
        <color theme="1"/>
        <rFont val="GreekC"/>
      </rPr>
      <t>Q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</si>
  <si>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GreekC"/>
      </rPr>
      <t>G</t>
    </r>
    <r>
      <rPr>
        <sz val="11"/>
        <color theme="1"/>
        <rFont val="Calibri"/>
        <family val="2"/>
        <scheme val="minor"/>
      </rPr>
      <t xml:space="preserve">real = </t>
    </r>
    <r>
      <rPr>
        <sz val="11"/>
        <color theme="1"/>
        <rFont val="GreekC"/>
      </rPr>
      <t>r</t>
    </r>
    <r>
      <rPr>
        <sz val="11"/>
        <color theme="1"/>
        <rFont val="Calibri"/>
        <family val="2"/>
        <scheme val="minor"/>
      </rPr>
      <t>cos(</t>
    </r>
    <r>
      <rPr>
        <sz val="11"/>
        <color theme="1"/>
        <rFont val="GreekC"/>
      </rPr>
      <t>Q</t>
    </r>
    <r>
      <rPr>
        <sz val="11"/>
        <color theme="1"/>
        <rFont val="Calibri"/>
        <family val="2"/>
        <scheme val="minor"/>
      </rPr>
      <t>)</t>
    </r>
  </si>
  <si>
    <t>Equations Used</t>
  </si>
  <si>
    <t>Enter Values in Orange Boxes</t>
  </si>
  <si>
    <t>Demonstration of Constant Resistance, Conductance and SWR Circles</t>
  </si>
  <si>
    <t>AI6XG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</si>
</sst>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GreekC"/>
    </font>
    <font>
      <sz val="11"/>
      <color theme="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1" applyNumberFormat="0" applyAlignment="0" applyProtection="0"/>
  </cellStyleXfs>
  <cellXfs count="31">
    <xf numFmtId="0" fontId="0" fillId="0" borderId="0" xfId="0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5" fontId="0" fillId="0" borderId="0" xfId="0" applyNumberFormat="1"/>
    <xf numFmtId="0" fontId="4" fillId="3" borderId="1" xfId="2"/>
    <xf numFmtId="0" fontId="5" fillId="0" borderId="0" xfId="0" applyFont="1"/>
    <xf numFmtId="0" fontId="0" fillId="0" borderId="0" xfId="0" applyBorder="1"/>
    <xf numFmtId="0" fontId="5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2" borderId="10" xfId="1" applyFont="1" applyBorder="1"/>
    <xf numFmtId="0" fontId="3" fillId="2" borderId="11" xfId="1" applyBorder="1"/>
    <xf numFmtId="0" fontId="5" fillId="0" borderId="5" xfId="0" applyFont="1" applyBorder="1"/>
    <xf numFmtId="0" fontId="5" fillId="0" borderId="0" xfId="0" applyFont="1" applyBorder="1"/>
    <xf numFmtId="0" fontId="3" fillId="2" borderId="12" xfId="1" applyBorder="1"/>
    <xf numFmtId="0" fontId="3" fillId="2" borderId="1" xfId="1" applyBorder="1"/>
    <xf numFmtId="0" fontId="4" fillId="3" borderId="1" xfId="2" applyBorder="1"/>
    <xf numFmtId="0" fontId="3" fillId="2" borderId="13" xfId="1" applyBorder="1"/>
    <xf numFmtId="0" fontId="5" fillId="0" borderId="7" xfId="0" applyFont="1" applyBorder="1"/>
    <xf numFmtId="0" fontId="3" fillId="2" borderId="14" xfId="1" applyBorder="1"/>
    <xf numFmtId="0" fontId="5" fillId="0" borderId="8" xfId="0" applyFont="1" applyBorder="1"/>
    <xf numFmtId="0" fontId="3" fillId="2" borderId="15" xfId="1" applyBorder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Gamma</a:t>
            </a:r>
          </a:p>
        </c:rich>
      </c:tx>
      <c:layout>
        <c:manualLayout>
          <c:xMode val="edge"/>
          <c:yMode val="edge"/>
          <c:x val="0.66618705035971226"/>
          <c:y val="1.29157227058744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Impedance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 and Y'!$D$8:$D$60</c:f>
              <c:numCache>
                <c:formatCode>0.00</c:formatCode>
                <c:ptCount val="53"/>
                <c:pt idx="0">
                  <c:v>0.99960015993602602</c:v>
                </c:pt>
                <c:pt idx="1">
                  <c:v>0.99009900990098998</c:v>
                </c:pt>
                <c:pt idx="2">
                  <c:v>0.97297297297297303</c:v>
                </c:pt>
                <c:pt idx="3">
                  <c:v>0.94117647058823495</c:v>
                </c:pt>
                <c:pt idx="4">
                  <c:v>0.9</c:v>
                </c:pt>
                <c:pt idx="5">
                  <c:v>0.86206896551724099</c:v>
                </c:pt>
                <c:pt idx="6">
                  <c:v>0.82214317474433096</c:v>
                </c:pt>
                <c:pt idx="7">
                  <c:v>0.8</c:v>
                </c:pt>
                <c:pt idx="8">
                  <c:v>0.76415094339622602</c:v>
                </c:pt>
                <c:pt idx="9">
                  <c:v>0.71910112359550604</c:v>
                </c:pt>
                <c:pt idx="10">
                  <c:v>0.69230769230769196</c:v>
                </c:pt>
                <c:pt idx="11">
                  <c:v>0.66216216216216195</c:v>
                </c:pt>
                <c:pt idx="12">
                  <c:v>0.60975609756097604</c:v>
                </c:pt>
                <c:pt idx="13">
                  <c:v>0.54751131221719496</c:v>
                </c:pt>
                <c:pt idx="14">
                  <c:v>0.5</c:v>
                </c:pt>
                <c:pt idx="15">
                  <c:v>0.44751381215469599</c:v>
                </c:pt>
                <c:pt idx="16">
                  <c:v>0.39024390243902402</c:v>
                </c:pt>
                <c:pt idx="17">
                  <c:v>0.32885906040268498</c:v>
                </c:pt>
                <c:pt idx="18">
                  <c:v>0.26470588235294101</c:v>
                </c:pt>
                <c:pt idx="19">
                  <c:v>0.2</c:v>
                </c:pt>
                <c:pt idx="20">
                  <c:v>0.13793103448275901</c:v>
                </c:pt>
                <c:pt idx="21">
                  <c:v>8.2568807339449504E-2</c:v>
                </c:pt>
                <c:pt idx="22">
                  <c:v>3.8461538461538498E-2</c:v>
                </c:pt>
                <c:pt idx="23">
                  <c:v>9.9009900990098994E-3</c:v>
                </c:pt>
                <c:pt idx="24">
                  <c:v>0</c:v>
                </c:pt>
                <c:pt idx="25">
                  <c:v>9.9009900990098994E-3</c:v>
                </c:pt>
                <c:pt idx="26">
                  <c:v>3.8461538461538498E-2</c:v>
                </c:pt>
                <c:pt idx="27">
                  <c:v>8.2568807339449504E-2</c:v>
                </c:pt>
                <c:pt idx="28">
                  <c:v>0.13793103448275901</c:v>
                </c:pt>
                <c:pt idx="29">
                  <c:v>0.2</c:v>
                </c:pt>
                <c:pt idx="30">
                  <c:v>0.26470588235294101</c:v>
                </c:pt>
                <c:pt idx="31">
                  <c:v>0.32885906040268498</c:v>
                </c:pt>
                <c:pt idx="32">
                  <c:v>0.39024390243902402</c:v>
                </c:pt>
                <c:pt idx="33">
                  <c:v>0.44751381215469599</c:v>
                </c:pt>
                <c:pt idx="34">
                  <c:v>0.5</c:v>
                </c:pt>
                <c:pt idx="35">
                  <c:v>0.54751131221719496</c:v>
                </c:pt>
                <c:pt idx="36">
                  <c:v>0.54751131221719496</c:v>
                </c:pt>
                <c:pt idx="37">
                  <c:v>0.60975609756097604</c:v>
                </c:pt>
                <c:pt idx="38">
                  <c:v>0.66216216216216195</c:v>
                </c:pt>
                <c:pt idx="39">
                  <c:v>0.69230769230769196</c:v>
                </c:pt>
                <c:pt idx="40">
                  <c:v>0.71910112359550604</c:v>
                </c:pt>
                <c:pt idx="41">
                  <c:v>0.74293059125964001</c:v>
                </c:pt>
                <c:pt idx="42">
                  <c:v>0.76415094339622602</c:v>
                </c:pt>
                <c:pt idx="43">
                  <c:v>0.78308026030368805</c:v>
                </c:pt>
                <c:pt idx="44">
                  <c:v>0.76415094339622602</c:v>
                </c:pt>
                <c:pt idx="45">
                  <c:v>0.8</c:v>
                </c:pt>
                <c:pt idx="46">
                  <c:v>0.82214317474433096</c:v>
                </c:pt>
                <c:pt idx="47">
                  <c:v>0.86206896551724099</c:v>
                </c:pt>
                <c:pt idx="48">
                  <c:v>0.9</c:v>
                </c:pt>
                <c:pt idx="49">
                  <c:v>0.94117647058823495</c:v>
                </c:pt>
                <c:pt idx="50">
                  <c:v>0.97297297297297303</c:v>
                </c:pt>
                <c:pt idx="51">
                  <c:v>0.99009900990098998</c:v>
                </c:pt>
                <c:pt idx="52">
                  <c:v>0.99960015993602602</c:v>
                </c:pt>
              </c:numCache>
            </c:numRef>
          </c:xVal>
          <c:yVal>
            <c:numRef>
              <c:f>'Z and Y'!$E$8:$E$60</c:f>
              <c:numCache>
                <c:formatCode>0.00</c:formatCode>
                <c:ptCount val="53"/>
                <c:pt idx="0">
                  <c:v>1.99920031987205E-2</c:v>
                </c:pt>
                <c:pt idx="1">
                  <c:v>9.9009900990099001E-2</c:v>
                </c:pt>
                <c:pt idx="2">
                  <c:v>0.162162162162162</c:v>
                </c:pt>
                <c:pt idx="3">
                  <c:v>0.23529411764705899</c:v>
                </c:pt>
                <c:pt idx="4">
                  <c:v>0.3</c:v>
                </c:pt>
                <c:pt idx="5">
                  <c:v>0.34482758620689702</c:v>
                </c:pt>
                <c:pt idx="6">
                  <c:v>0.38239217429968902</c:v>
                </c:pt>
                <c:pt idx="7">
                  <c:v>0.4</c:v>
                </c:pt>
                <c:pt idx="8">
                  <c:v>0.42452830188679203</c:v>
                </c:pt>
                <c:pt idx="9">
                  <c:v>0.449438202247191</c:v>
                </c:pt>
                <c:pt idx="10">
                  <c:v>0.46153846153846201</c:v>
                </c:pt>
                <c:pt idx="11">
                  <c:v>0.47297297297297303</c:v>
                </c:pt>
                <c:pt idx="12">
                  <c:v>0.48780487804877998</c:v>
                </c:pt>
                <c:pt idx="13">
                  <c:v>0.49773755656108598</c:v>
                </c:pt>
                <c:pt idx="14">
                  <c:v>0.5</c:v>
                </c:pt>
                <c:pt idx="15">
                  <c:v>0.49723756906077299</c:v>
                </c:pt>
                <c:pt idx="16">
                  <c:v>0.48780487804877998</c:v>
                </c:pt>
                <c:pt idx="17">
                  <c:v>0.46979865771812102</c:v>
                </c:pt>
                <c:pt idx="18">
                  <c:v>0.441176470588235</c:v>
                </c:pt>
                <c:pt idx="19">
                  <c:v>0.4</c:v>
                </c:pt>
                <c:pt idx="20">
                  <c:v>0.34482758620689702</c:v>
                </c:pt>
                <c:pt idx="21">
                  <c:v>0.27522935779816499</c:v>
                </c:pt>
                <c:pt idx="22">
                  <c:v>0.19230769230769201</c:v>
                </c:pt>
                <c:pt idx="23">
                  <c:v>9.9009900990099001E-2</c:v>
                </c:pt>
                <c:pt idx="24">
                  <c:v>0</c:v>
                </c:pt>
                <c:pt idx="25">
                  <c:v>-9.9009900990099001E-2</c:v>
                </c:pt>
                <c:pt idx="26">
                  <c:v>-0.19230769230769201</c:v>
                </c:pt>
                <c:pt idx="27">
                  <c:v>-0.27522935779816499</c:v>
                </c:pt>
                <c:pt idx="28">
                  <c:v>-0.34482758620689702</c:v>
                </c:pt>
                <c:pt idx="29">
                  <c:v>-0.4</c:v>
                </c:pt>
                <c:pt idx="30">
                  <c:v>-0.441176470588235</c:v>
                </c:pt>
                <c:pt idx="31">
                  <c:v>-0.46979865771812102</c:v>
                </c:pt>
                <c:pt idx="32">
                  <c:v>-0.48780487804877998</c:v>
                </c:pt>
                <c:pt idx="33">
                  <c:v>-0.49723756906077299</c:v>
                </c:pt>
                <c:pt idx="34">
                  <c:v>-0.5</c:v>
                </c:pt>
                <c:pt idx="35">
                  <c:v>-0.49773755656108598</c:v>
                </c:pt>
                <c:pt idx="36">
                  <c:v>-0.49773755656108598</c:v>
                </c:pt>
                <c:pt idx="37">
                  <c:v>-0.48780487804877998</c:v>
                </c:pt>
                <c:pt idx="38">
                  <c:v>-0.47297297297297303</c:v>
                </c:pt>
                <c:pt idx="39">
                  <c:v>-0.46153846153846201</c:v>
                </c:pt>
                <c:pt idx="40">
                  <c:v>-0.449438202247191</c:v>
                </c:pt>
                <c:pt idx="41">
                  <c:v>-0.43701799485861198</c:v>
                </c:pt>
                <c:pt idx="42">
                  <c:v>-0.42452830188679203</c:v>
                </c:pt>
                <c:pt idx="43">
                  <c:v>-0.412147505422993</c:v>
                </c:pt>
                <c:pt idx="44">
                  <c:v>-0.42452830188679203</c:v>
                </c:pt>
                <c:pt idx="45">
                  <c:v>-0.4</c:v>
                </c:pt>
                <c:pt idx="46">
                  <c:v>-0.38239217429968902</c:v>
                </c:pt>
                <c:pt idx="47">
                  <c:v>-0.34482758620689702</c:v>
                </c:pt>
                <c:pt idx="48">
                  <c:v>-0.3</c:v>
                </c:pt>
                <c:pt idx="49">
                  <c:v>-0.23529411764705899</c:v>
                </c:pt>
                <c:pt idx="50">
                  <c:v>-0.162162162162162</c:v>
                </c:pt>
                <c:pt idx="51">
                  <c:v>-9.9009900990099001E-2</c:v>
                </c:pt>
                <c:pt idx="52">
                  <c:v>-1.99920031987205E-2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0-4066-830E-E1F0B10A95DE}"/>
            </c:ext>
          </c:extLst>
        </c:ser>
        <c:ser>
          <c:idx val="1"/>
          <c:order val="1"/>
          <c:tx>
            <c:v>Admittance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19-4FDA-9539-527EDB8E1A2E}"/>
              </c:ext>
            </c:extLst>
          </c:dPt>
          <c:xVal>
            <c:numRef>
              <c:f>'Z and Y'!$G$64:$G$76</c:f>
              <c:numCache>
                <c:formatCode>0.0000</c:formatCode>
                <c:ptCount val="13"/>
                <c:pt idx="0">
                  <c:v>0</c:v>
                </c:pt>
                <c:pt idx="1">
                  <c:v>-0.86206896551724199</c:v>
                </c:pt>
                <c:pt idx="2">
                  <c:v>-0.86206896551724199</c:v>
                </c:pt>
                <c:pt idx="3">
                  <c:v>-0.60975609756097704</c:v>
                </c:pt>
                <c:pt idx="4">
                  <c:v>-0.60975609756097704</c:v>
                </c:pt>
                <c:pt idx="5">
                  <c:v>-0.35999999999999899</c:v>
                </c:pt>
                <c:pt idx="6">
                  <c:v>-0.35999999999999899</c:v>
                </c:pt>
                <c:pt idx="7">
                  <c:v>-5.8823529411764698E-2</c:v>
                </c:pt>
                <c:pt idx="8">
                  <c:v>-5.8823529411764698E-2</c:v>
                </c:pt>
                <c:pt idx="9">
                  <c:v>-0.96153846153846101</c:v>
                </c:pt>
                <c:pt idx="10">
                  <c:v>-0.96153846153846101</c:v>
                </c:pt>
                <c:pt idx="11">
                  <c:v>-0.99364069952305401</c:v>
                </c:pt>
                <c:pt idx="12">
                  <c:v>-0.99364069952305401</c:v>
                </c:pt>
              </c:numCache>
            </c:numRef>
          </c:xVal>
          <c:yVal>
            <c:numRef>
              <c:f>'Z and Y'!$H$64:$H$76</c:f>
              <c:numCache>
                <c:formatCode>0.0000</c:formatCode>
                <c:ptCount val="13"/>
                <c:pt idx="0">
                  <c:v>0</c:v>
                </c:pt>
                <c:pt idx="1">
                  <c:v>-0.34482758620689702</c:v>
                </c:pt>
                <c:pt idx="2">
                  <c:v>0.34482758620689702</c:v>
                </c:pt>
                <c:pt idx="3">
                  <c:v>-0.48780487804877998</c:v>
                </c:pt>
                <c:pt idx="4">
                  <c:v>0.48780487804877998</c:v>
                </c:pt>
                <c:pt idx="5">
                  <c:v>-0.48</c:v>
                </c:pt>
                <c:pt idx="6">
                  <c:v>0.48</c:v>
                </c:pt>
                <c:pt idx="7">
                  <c:v>-0.23529411764705899</c:v>
                </c:pt>
                <c:pt idx="8">
                  <c:v>0.23529411764705899</c:v>
                </c:pt>
                <c:pt idx="9">
                  <c:v>-0.19230769230769201</c:v>
                </c:pt>
                <c:pt idx="10">
                  <c:v>0.19230769230769201</c:v>
                </c:pt>
                <c:pt idx="11">
                  <c:v>-7.9491255961844504E-2</c:v>
                </c:pt>
                <c:pt idx="12">
                  <c:v>7.9491255961844504E-2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D0-4066-830E-E1F0B10A95DE}"/>
            </c:ext>
          </c:extLst>
        </c:ser>
        <c:ser>
          <c:idx val="2"/>
          <c:order val="2"/>
          <c:tx>
            <c:v>SWR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SWR!$B$5:$B$95</c:f>
              <c:numCache>
                <c:formatCode>General</c:formatCode>
                <c:ptCount val="91"/>
                <c:pt idx="0">
                  <c:v>0.33333333333333331</c:v>
                </c:pt>
                <c:pt idx="1">
                  <c:v>0.33252135008660805</c:v>
                </c:pt>
                <c:pt idx="2">
                  <c:v>0.3300893562471901</c:v>
                </c:pt>
                <c:pt idx="3">
                  <c:v>0.32604920024460188</c:v>
                </c:pt>
                <c:pt idx="4">
                  <c:v>0.32042056531277296</c:v>
                </c:pt>
                <c:pt idx="5">
                  <c:v>0.31323087359530277</c:v>
                </c:pt>
                <c:pt idx="6">
                  <c:v>0.30451515254753359</c:v>
                </c:pt>
                <c:pt idx="7">
                  <c:v>0.29431586428630896</c:v>
                </c:pt>
                <c:pt idx="8">
                  <c:v>0.28268269871880863</c:v>
                </c:pt>
                <c:pt idx="9">
                  <c:v>0.26967233145831582</c:v>
                </c:pt>
                <c:pt idx="10">
                  <c:v>0.25534814770632597</c:v>
                </c:pt>
                <c:pt idx="11">
                  <c:v>0.23977993344621706</c:v>
                </c:pt>
                <c:pt idx="12">
                  <c:v>0.22304353545295275</c:v>
                </c:pt>
                <c:pt idx="13">
                  <c:v>0.20522049177521942</c:v>
                </c:pt>
                <c:pt idx="14">
                  <c:v>0.18639763449024893</c:v>
                </c:pt>
                <c:pt idx="15">
                  <c:v>0.16666666666666669</c:v>
                </c:pt>
                <c:pt idx="16">
                  <c:v>0.14612371559635914</c:v>
                </c:pt>
                <c:pt idx="17">
                  <c:v>0.12486886447197065</c:v>
                </c:pt>
                <c:pt idx="18">
                  <c:v>0.10300566479164915</c:v>
                </c:pt>
                <c:pt idx="19">
                  <c:v>8.0640631866555956E-2</c:v>
                </c:pt>
                <c:pt idx="20">
                  <c:v>5.7882725888976805E-2</c:v>
                </c:pt>
                <c:pt idx="21">
                  <c:v>3.4842821089217817E-2</c:v>
                </c:pt>
                <c:pt idx="22">
                  <c:v>1.163316556750036E-2</c:v>
                </c:pt>
                <c:pt idx="23">
                  <c:v>-1.1633165567500244E-2</c:v>
                </c:pt>
                <c:pt idx="24">
                  <c:v>-3.4842821089217775E-2</c:v>
                </c:pt>
                <c:pt idx="25">
                  <c:v>-5.7882725888976763E-2</c:v>
                </c:pt>
                <c:pt idx="26">
                  <c:v>-8.0640631866555929E-2</c:v>
                </c:pt>
                <c:pt idx="27">
                  <c:v>-0.1030056647916491</c:v>
                </c:pt>
                <c:pt idx="28">
                  <c:v>-0.12486886447197068</c:v>
                </c:pt>
                <c:pt idx="29">
                  <c:v>-0.14612371559635917</c:v>
                </c:pt>
                <c:pt idx="30">
                  <c:v>-0.16666666666666657</c:v>
                </c:pt>
                <c:pt idx="31">
                  <c:v>-0.18639763449024888</c:v>
                </c:pt>
                <c:pt idx="32">
                  <c:v>-0.20522049177521942</c:v>
                </c:pt>
                <c:pt idx="33">
                  <c:v>-0.22304353545295275</c:v>
                </c:pt>
                <c:pt idx="34">
                  <c:v>-0.23977993344621706</c:v>
                </c:pt>
                <c:pt idx="35">
                  <c:v>-0.25534814770632597</c:v>
                </c:pt>
                <c:pt idx="36">
                  <c:v>-0.26967233145831576</c:v>
                </c:pt>
                <c:pt idx="37">
                  <c:v>-0.28268269871880863</c:v>
                </c:pt>
                <c:pt idx="38">
                  <c:v>-0.2943158642863089</c:v>
                </c:pt>
                <c:pt idx="39">
                  <c:v>-0.30451515254753359</c:v>
                </c:pt>
                <c:pt idx="40">
                  <c:v>-0.31323087359530277</c:v>
                </c:pt>
                <c:pt idx="41">
                  <c:v>-0.32042056531277285</c:v>
                </c:pt>
                <c:pt idx="42">
                  <c:v>-0.32604920024460188</c:v>
                </c:pt>
                <c:pt idx="43">
                  <c:v>-0.33008935624719005</c:v>
                </c:pt>
                <c:pt idx="44">
                  <c:v>-0.33252135008660805</c:v>
                </c:pt>
                <c:pt idx="45">
                  <c:v>-0.33333333333333331</c:v>
                </c:pt>
                <c:pt idx="46">
                  <c:v>-0.3325213500866081</c:v>
                </c:pt>
                <c:pt idx="47">
                  <c:v>-0.33008935624719005</c:v>
                </c:pt>
                <c:pt idx="48">
                  <c:v>-0.32604920024460188</c:v>
                </c:pt>
                <c:pt idx="49">
                  <c:v>-0.32042056531277296</c:v>
                </c:pt>
                <c:pt idx="50">
                  <c:v>-0.31323087359530277</c:v>
                </c:pt>
                <c:pt idx="51">
                  <c:v>-0.3045151525475337</c:v>
                </c:pt>
                <c:pt idx="52">
                  <c:v>-0.29431586428630896</c:v>
                </c:pt>
                <c:pt idx="53">
                  <c:v>-0.28268269871880869</c:v>
                </c:pt>
                <c:pt idx="54">
                  <c:v>-0.26967233145831582</c:v>
                </c:pt>
                <c:pt idx="55">
                  <c:v>-0.25534814770632597</c:v>
                </c:pt>
                <c:pt idx="56">
                  <c:v>-0.23977993344621701</c:v>
                </c:pt>
                <c:pt idx="57">
                  <c:v>-0.2230435354529528</c:v>
                </c:pt>
                <c:pt idx="58">
                  <c:v>-0.20522049177521934</c:v>
                </c:pt>
                <c:pt idx="59">
                  <c:v>-0.18639763449024907</c:v>
                </c:pt>
                <c:pt idx="60">
                  <c:v>-0.1666666666666668</c:v>
                </c:pt>
                <c:pt idx="61">
                  <c:v>-0.14612371559635923</c:v>
                </c:pt>
                <c:pt idx="62">
                  <c:v>-0.12486886447197076</c:v>
                </c:pt>
                <c:pt idx="63">
                  <c:v>-0.10300566479164919</c:v>
                </c:pt>
                <c:pt idx="64">
                  <c:v>-8.0640631866555929E-2</c:v>
                </c:pt>
                <c:pt idx="65">
                  <c:v>-5.7882725888976777E-2</c:v>
                </c:pt>
                <c:pt idx="66">
                  <c:v>-3.4842821089217782E-2</c:v>
                </c:pt>
                <c:pt idx="67">
                  <c:v>-1.1633165567500549E-2</c:v>
                </c:pt>
                <c:pt idx="68">
                  <c:v>1.1633165567500426E-2</c:v>
                </c:pt>
                <c:pt idx="69">
                  <c:v>3.4842821089217657E-2</c:v>
                </c:pt>
                <c:pt idx="70">
                  <c:v>5.7882725888976652E-2</c:v>
                </c:pt>
                <c:pt idx="71">
                  <c:v>8.0640631866555817E-2</c:v>
                </c:pt>
                <c:pt idx="72">
                  <c:v>0.10300566479164908</c:v>
                </c:pt>
                <c:pt idx="73">
                  <c:v>0.12486886447197065</c:v>
                </c:pt>
                <c:pt idx="74">
                  <c:v>0.14612371559635912</c:v>
                </c:pt>
                <c:pt idx="75">
                  <c:v>0.16666666666666669</c:v>
                </c:pt>
                <c:pt idx="76">
                  <c:v>0.18639763449024874</c:v>
                </c:pt>
                <c:pt idx="77">
                  <c:v>0.2052204917752195</c:v>
                </c:pt>
                <c:pt idx="78">
                  <c:v>0.22304353545295258</c:v>
                </c:pt>
                <c:pt idx="79">
                  <c:v>0.23977993344621695</c:v>
                </c:pt>
                <c:pt idx="80">
                  <c:v>0.25534814770632591</c:v>
                </c:pt>
                <c:pt idx="81">
                  <c:v>0.26967233145831576</c:v>
                </c:pt>
                <c:pt idx="82">
                  <c:v>0.28268269871880847</c:v>
                </c:pt>
                <c:pt idx="83">
                  <c:v>0.29431586428630896</c:v>
                </c:pt>
                <c:pt idx="84">
                  <c:v>0.30451515254753364</c:v>
                </c:pt>
                <c:pt idx="85">
                  <c:v>0.31323087359530277</c:v>
                </c:pt>
                <c:pt idx="86">
                  <c:v>0.32042056531277285</c:v>
                </c:pt>
                <c:pt idx="87">
                  <c:v>0.32604920024460182</c:v>
                </c:pt>
                <c:pt idx="88">
                  <c:v>0.33008935624719005</c:v>
                </c:pt>
                <c:pt idx="89">
                  <c:v>0.3325213500866081</c:v>
                </c:pt>
                <c:pt idx="90">
                  <c:v>0.33333333333333331</c:v>
                </c:pt>
              </c:numCache>
            </c:numRef>
          </c:xVal>
          <c:yVal>
            <c:numRef>
              <c:f>SWR!$C$5:$C$95</c:f>
              <c:numCache>
                <c:formatCode>General</c:formatCode>
                <c:ptCount val="91"/>
                <c:pt idx="0">
                  <c:v>0</c:v>
                </c:pt>
                <c:pt idx="1">
                  <c:v>2.3252157914708433E-2</c:v>
                </c:pt>
                <c:pt idx="2">
                  <c:v>4.6391033653355146E-2</c:v>
                </c:pt>
                <c:pt idx="3">
                  <c:v>6.9303896939253096E-2</c:v>
                </c:pt>
                <c:pt idx="4">
                  <c:v>9.1879118605666388E-2</c:v>
                </c:pt>
                <c:pt idx="5">
                  <c:v>0.11400671444188956</c:v>
                </c:pt>
                <c:pt idx="6">
                  <c:v>0.13557888102526672</c:v>
                </c:pt>
                <c:pt idx="7">
                  <c:v>0.15649052092863025</c:v>
                </c:pt>
                <c:pt idx="8">
                  <c:v>0.17663975474440163</c:v>
                </c:pt>
                <c:pt idx="9">
                  <c:v>0.19592841743082437</c:v>
                </c:pt>
                <c:pt idx="10">
                  <c:v>0.21426253656217975</c:v>
                </c:pt>
                <c:pt idx="11">
                  <c:v>0.23155279015299907</c:v>
                </c:pt>
                <c:pt idx="12">
                  <c:v>0.24771494182579804</c:v>
                </c:pt>
                <c:pt idx="13">
                  <c:v>0.26267025120224063</c:v>
                </c:pt>
                <c:pt idx="14">
                  <c:v>0.27634585751834723</c:v>
                </c:pt>
                <c:pt idx="15">
                  <c:v>0.28867513459481287</c:v>
                </c:pt>
                <c:pt idx="16">
                  <c:v>0.29959801543305564</c:v>
                </c:pt>
                <c:pt idx="17">
                  <c:v>0.30906128485559581</c:v>
                </c:pt>
                <c:pt idx="18">
                  <c:v>0.31701883876505116</c:v>
                </c:pt>
                <c:pt idx="19">
                  <c:v>0.32343190875866545</c:v>
                </c:pt>
                <c:pt idx="20">
                  <c:v>0.32826925100406934</c:v>
                </c:pt>
                <c:pt idx="21">
                  <c:v>0.33150729845609106</c:v>
                </c:pt>
                <c:pt idx="22">
                  <c:v>0.33313027567303188</c:v>
                </c:pt>
                <c:pt idx="23">
                  <c:v>0.33313027567303188</c:v>
                </c:pt>
                <c:pt idx="24">
                  <c:v>0.33150729845609112</c:v>
                </c:pt>
                <c:pt idx="25">
                  <c:v>0.32826925100406934</c:v>
                </c:pt>
                <c:pt idx="26">
                  <c:v>0.32343190875866545</c:v>
                </c:pt>
                <c:pt idx="27">
                  <c:v>0.31701883876505121</c:v>
                </c:pt>
                <c:pt idx="28">
                  <c:v>0.30906128485559581</c:v>
                </c:pt>
                <c:pt idx="29">
                  <c:v>0.29959801543305564</c:v>
                </c:pt>
                <c:pt idx="30">
                  <c:v>0.28867513459481287</c:v>
                </c:pt>
                <c:pt idx="31">
                  <c:v>0.27634585751834723</c:v>
                </c:pt>
                <c:pt idx="32">
                  <c:v>0.26267025120224063</c:v>
                </c:pt>
                <c:pt idx="33">
                  <c:v>0.24771494182579806</c:v>
                </c:pt>
                <c:pt idx="34">
                  <c:v>0.23155279015299904</c:v>
                </c:pt>
                <c:pt idx="35">
                  <c:v>0.21426253656217981</c:v>
                </c:pt>
                <c:pt idx="36">
                  <c:v>0.1959284174308244</c:v>
                </c:pt>
                <c:pt idx="37">
                  <c:v>0.17663975474440163</c:v>
                </c:pt>
                <c:pt idx="38">
                  <c:v>0.15649052092863036</c:v>
                </c:pt>
                <c:pt idx="39">
                  <c:v>0.1355788810252668</c:v>
                </c:pt>
                <c:pt idx="40">
                  <c:v>0.11400671444188962</c:v>
                </c:pt>
                <c:pt idx="41">
                  <c:v>9.1879118605666554E-2</c:v>
                </c:pt>
                <c:pt idx="42">
                  <c:v>6.9303896939253096E-2</c:v>
                </c:pt>
                <c:pt idx="43">
                  <c:v>4.6391033653355243E-2</c:v>
                </c:pt>
                <c:pt idx="44">
                  <c:v>2.3252157914708506E-2</c:v>
                </c:pt>
                <c:pt idx="45">
                  <c:v>4.083828183028733E-17</c:v>
                </c:pt>
                <c:pt idx="46">
                  <c:v>-2.3252157914708277E-2</c:v>
                </c:pt>
                <c:pt idx="47">
                  <c:v>-4.6391033653355174E-2</c:v>
                </c:pt>
                <c:pt idx="48">
                  <c:v>-6.9303896939253012E-2</c:v>
                </c:pt>
                <c:pt idx="49">
                  <c:v>-9.1879118605666332E-2</c:v>
                </c:pt>
                <c:pt idx="50">
                  <c:v>-0.11400671444188955</c:v>
                </c:pt>
                <c:pt idx="51">
                  <c:v>-0.13557888102526661</c:v>
                </c:pt>
                <c:pt idx="52">
                  <c:v>-0.15649052092863028</c:v>
                </c:pt>
                <c:pt idx="53">
                  <c:v>-0.17663975474440158</c:v>
                </c:pt>
                <c:pt idx="54">
                  <c:v>-0.19592841743082434</c:v>
                </c:pt>
                <c:pt idx="55">
                  <c:v>-0.21426253656217975</c:v>
                </c:pt>
                <c:pt idx="56">
                  <c:v>-0.23155279015299912</c:v>
                </c:pt>
                <c:pt idx="57">
                  <c:v>-0.24771494182579801</c:v>
                </c:pt>
                <c:pt idx="58">
                  <c:v>-0.26267025120224069</c:v>
                </c:pt>
                <c:pt idx="59">
                  <c:v>-0.27634585751834712</c:v>
                </c:pt>
                <c:pt idx="60">
                  <c:v>-0.28867513459481275</c:v>
                </c:pt>
                <c:pt idx="61">
                  <c:v>-0.29959801543305559</c:v>
                </c:pt>
                <c:pt idx="62">
                  <c:v>-0.30906128485559575</c:v>
                </c:pt>
                <c:pt idx="63">
                  <c:v>-0.31701883876505116</c:v>
                </c:pt>
                <c:pt idx="64">
                  <c:v>-0.32343190875866545</c:v>
                </c:pt>
                <c:pt idx="65">
                  <c:v>-0.32826925100406934</c:v>
                </c:pt>
                <c:pt idx="66">
                  <c:v>-0.33150729845609112</c:v>
                </c:pt>
                <c:pt idx="67">
                  <c:v>-0.33313027567303188</c:v>
                </c:pt>
                <c:pt idx="68">
                  <c:v>-0.33313027567303188</c:v>
                </c:pt>
                <c:pt idx="69">
                  <c:v>-0.33150729845609112</c:v>
                </c:pt>
                <c:pt idx="70">
                  <c:v>-0.32826925100406934</c:v>
                </c:pt>
                <c:pt idx="71">
                  <c:v>-0.32343190875866551</c:v>
                </c:pt>
                <c:pt idx="72">
                  <c:v>-0.31701883876505121</c:v>
                </c:pt>
                <c:pt idx="73">
                  <c:v>-0.30906128485559581</c:v>
                </c:pt>
                <c:pt idx="74">
                  <c:v>-0.29959801543305564</c:v>
                </c:pt>
                <c:pt idx="75">
                  <c:v>-0.28867513459481287</c:v>
                </c:pt>
                <c:pt idx="76">
                  <c:v>-0.27634585751834734</c:v>
                </c:pt>
                <c:pt idx="77">
                  <c:v>-0.26267025120224058</c:v>
                </c:pt>
                <c:pt idx="78">
                  <c:v>-0.24771494182579817</c:v>
                </c:pt>
                <c:pt idx="79">
                  <c:v>-0.23155279015299918</c:v>
                </c:pt>
                <c:pt idx="80">
                  <c:v>-0.21426253656217986</c:v>
                </c:pt>
                <c:pt idx="81">
                  <c:v>-0.19592841743082445</c:v>
                </c:pt>
                <c:pt idx="82">
                  <c:v>-0.17663975474440191</c:v>
                </c:pt>
                <c:pt idx="83">
                  <c:v>-0.15649052092863025</c:v>
                </c:pt>
                <c:pt idx="84">
                  <c:v>-0.13557888102526672</c:v>
                </c:pt>
                <c:pt idx="85">
                  <c:v>-0.11400671444188953</c:v>
                </c:pt>
                <c:pt idx="86">
                  <c:v>-9.1879118605666582E-2</c:v>
                </c:pt>
                <c:pt idx="87">
                  <c:v>-6.930389693925329E-2</c:v>
                </c:pt>
                <c:pt idx="88">
                  <c:v>-4.6391033653355292E-2</c:v>
                </c:pt>
                <c:pt idx="89">
                  <c:v>-2.3252157914708253E-2</c:v>
                </c:pt>
                <c:pt idx="90">
                  <c:v>-8.1676563660574659E-17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29-4631-8270-7055FD566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145616"/>
        <c:axId val="650143696"/>
      </c:scatterChart>
      <c:valAx>
        <c:axId val="650145616"/>
        <c:scaling>
          <c:orientation val="minMax"/>
          <c:max val="1.2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C00000"/>
                    </a:solidFill>
                    <a:latin typeface="GreekC" panose="00000400000000000000" pitchFamily="2" charset="0"/>
                    <a:cs typeface="GreekC" panose="00000400000000000000" pitchFamily="2" charset="0"/>
                  </a:rPr>
                  <a:t>G</a:t>
                </a:r>
                <a:r>
                  <a:rPr lang="en-US">
                    <a:solidFill>
                      <a:srgbClr val="C00000"/>
                    </a:solidFill>
                  </a:rPr>
                  <a:t>Real</a:t>
                </a:r>
              </a:p>
            </c:rich>
          </c:tx>
          <c:layout>
            <c:manualLayout>
              <c:xMode val="edge"/>
              <c:yMode val="edge"/>
              <c:x val="1.7891773537691582E-2"/>
              <c:y val="0.468034803453016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43696"/>
        <c:crossesAt val="0"/>
        <c:crossBetween val="midCat"/>
        <c:majorUnit val="0.2"/>
      </c:valAx>
      <c:valAx>
        <c:axId val="650143696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/>
                    </a:solidFill>
                    <a:latin typeface="GreekC" panose="00000400000000000000" pitchFamily="2" charset="0"/>
                    <a:cs typeface="GreekC" panose="00000400000000000000" pitchFamily="2" charset="0"/>
                  </a:rPr>
                  <a:t>G</a:t>
                </a:r>
                <a:r>
                  <a:rPr lang="en-US">
                    <a:solidFill>
                      <a:schemeClr val="accent1"/>
                    </a:solidFill>
                  </a:rPr>
                  <a:t>Imag</a:t>
                </a:r>
              </a:p>
            </c:rich>
          </c:tx>
          <c:layout>
            <c:manualLayout>
              <c:xMode val="edge"/>
              <c:yMode val="edge"/>
              <c:x val="0.56511312688979254"/>
              <c:y val="8.750402133229917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accent1"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145616"/>
        <c:crossesAt val="0"/>
        <c:crossBetween val="midCat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3175">
                <a:noFill/>
                <a:prstDash val="sysDot"/>
              </a:ln>
              <a:effectLst/>
            </c:spPr>
          </c:marker>
          <c:dPt>
            <c:idx val="43"/>
            <c:marker>
              <c:symbol val="circle"/>
              <c:size val="5"/>
              <c:spPr>
                <a:solidFill>
                  <a:srgbClr val="92D050"/>
                </a:solidFill>
                <a:ln w="9525">
                  <a:noFill/>
                  <a:prstDash val="sysDot"/>
                </a:ln>
                <a:effectLst/>
              </c:spPr>
            </c:marker>
            <c:bubble3D val="0"/>
            <c:spPr>
              <a:ln w="19050" cap="rnd">
                <a:noFill/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3594-4EBE-989A-F949D1F5F2C0}"/>
              </c:ext>
            </c:extLst>
          </c:dPt>
          <c:xVal>
            <c:numRef>
              <c:f>SWR!_C1X</c:f>
              <c:numCache>
                <c:formatCode>General</c:formatCode>
                <c:ptCount val="91"/>
                <c:pt idx="0">
                  <c:v>0.33333333333333331</c:v>
                </c:pt>
                <c:pt idx="1">
                  <c:v>0.33252135008660805</c:v>
                </c:pt>
                <c:pt idx="2">
                  <c:v>0.3300893562471901</c:v>
                </c:pt>
                <c:pt idx="3">
                  <c:v>0.32604920024460188</c:v>
                </c:pt>
                <c:pt idx="4">
                  <c:v>0.32042056531277296</c:v>
                </c:pt>
                <c:pt idx="5">
                  <c:v>0.31323087359530277</c:v>
                </c:pt>
                <c:pt idx="6">
                  <c:v>0.30451515254753359</c:v>
                </c:pt>
                <c:pt idx="7">
                  <c:v>0.29431586428630896</c:v>
                </c:pt>
                <c:pt idx="8">
                  <c:v>0.28268269871880863</c:v>
                </c:pt>
                <c:pt idx="9">
                  <c:v>0.26967233145831582</c:v>
                </c:pt>
                <c:pt idx="10">
                  <c:v>0.25534814770632597</c:v>
                </c:pt>
                <c:pt idx="11">
                  <c:v>0.23977993344621706</c:v>
                </c:pt>
                <c:pt idx="12">
                  <c:v>0.22304353545295275</c:v>
                </c:pt>
                <c:pt idx="13">
                  <c:v>0.20522049177521942</c:v>
                </c:pt>
                <c:pt idx="14">
                  <c:v>0.18639763449024893</c:v>
                </c:pt>
                <c:pt idx="15">
                  <c:v>0.16666666666666669</c:v>
                </c:pt>
                <c:pt idx="16">
                  <c:v>0.14612371559635914</c:v>
                </c:pt>
                <c:pt idx="17">
                  <c:v>0.12486886447197065</c:v>
                </c:pt>
                <c:pt idx="18">
                  <c:v>0.10300566479164915</c:v>
                </c:pt>
                <c:pt idx="19">
                  <c:v>8.0640631866555956E-2</c:v>
                </c:pt>
                <c:pt idx="20">
                  <c:v>5.7882725888976805E-2</c:v>
                </c:pt>
                <c:pt idx="21">
                  <c:v>3.4842821089217817E-2</c:v>
                </c:pt>
                <c:pt idx="22">
                  <c:v>1.163316556750036E-2</c:v>
                </c:pt>
                <c:pt idx="23">
                  <c:v>-1.1633165567500244E-2</c:v>
                </c:pt>
                <c:pt idx="24">
                  <c:v>-3.4842821089217775E-2</c:v>
                </c:pt>
                <c:pt idx="25">
                  <c:v>-5.7882725888976763E-2</c:v>
                </c:pt>
                <c:pt idx="26">
                  <c:v>-8.0640631866555929E-2</c:v>
                </c:pt>
                <c:pt idx="27">
                  <c:v>-0.1030056647916491</c:v>
                </c:pt>
                <c:pt idx="28">
                  <c:v>-0.12486886447197068</c:v>
                </c:pt>
                <c:pt idx="29">
                  <c:v>-0.14612371559635917</c:v>
                </c:pt>
                <c:pt idx="30">
                  <c:v>-0.16666666666666657</c:v>
                </c:pt>
                <c:pt idx="31">
                  <c:v>-0.18639763449024888</c:v>
                </c:pt>
                <c:pt idx="32">
                  <c:v>-0.20522049177521942</c:v>
                </c:pt>
                <c:pt idx="33">
                  <c:v>-0.22304353545295275</c:v>
                </c:pt>
                <c:pt idx="34">
                  <c:v>-0.23977993344621706</c:v>
                </c:pt>
                <c:pt idx="35">
                  <c:v>-0.25534814770632597</c:v>
                </c:pt>
                <c:pt idx="36">
                  <c:v>-0.26967233145831576</c:v>
                </c:pt>
                <c:pt idx="37">
                  <c:v>-0.28268269871880863</c:v>
                </c:pt>
                <c:pt idx="38">
                  <c:v>-0.2943158642863089</c:v>
                </c:pt>
                <c:pt idx="39">
                  <c:v>-0.30451515254753359</c:v>
                </c:pt>
                <c:pt idx="40">
                  <c:v>-0.31323087359530277</c:v>
                </c:pt>
                <c:pt idx="41">
                  <c:v>-0.32042056531277285</c:v>
                </c:pt>
                <c:pt idx="42">
                  <c:v>-0.32604920024460188</c:v>
                </c:pt>
                <c:pt idx="43">
                  <c:v>-0.33008935624719005</c:v>
                </c:pt>
                <c:pt idx="44">
                  <c:v>-0.33252135008660805</c:v>
                </c:pt>
                <c:pt idx="45">
                  <c:v>-0.33333333333333331</c:v>
                </c:pt>
                <c:pt idx="46">
                  <c:v>-0.3325213500866081</c:v>
                </c:pt>
                <c:pt idx="47">
                  <c:v>-0.33008935624719005</c:v>
                </c:pt>
                <c:pt idx="48">
                  <c:v>-0.32604920024460188</c:v>
                </c:pt>
                <c:pt idx="49">
                  <c:v>-0.32042056531277296</c:v>
                </c:pt>
                <c:pt idx="50">
                  <c:v>-0.31323087359530277</c:v>
                </c:pt>
                <c:pt idx="51">
                  <c:v>-0.3045151525475337</c:v>
                </c:pt>
                <c:pt idx="52">
                  <c:v>-0.29431586428630896</c:v>
                </c:pt>
                <c:pt idx="53">
                  <c:v>-0.28268269871880869</c:v>
                </c:pt>
                <c:pt idx="54">
                  <c:v>-0.26967233145831582</c:v>
                </c:pt>
                <c:pt idx="55">
                  <c:v>-0.25534814770632597</c:v>
                </c:pt>
                <c:pt idx="56">
                  <c:v>-0.23977993344621701</c:v>
                </c:pt>
                <c:pt idx="57">
                  <c:v>-0.2230435354529528</c:v>
                </c:pt>
                <c:pt idx="58">
                  <c:v>-0.20522049177521934</c:v>
                </c:pt>
                <c:pt idx="59">
                  <c:v>-0.18639763449024907</c:v>
                </c:pt>
                <c:pt idx="60">
                  <c:v>-0.1666666666666668</c:v>
                </c:pt>
                <c:pt idx="61">
                  <c:v>-0.14612371559635923</c:v>
                </c:pt>
                <c:pt idx="62">
                  <c:v>-0.12486886447197076</c:v>
                </c:pt>
                <c:pt idx="63">
                  <c:v>-0.10300566479164919</c:v>
                </c:pt>
                <c:pt idx="64">
                  <c:v>-8.0640631866555929E-2</c:v>
                </c:pt>
                <c:pt idx="65">
                  <c:v>-5.7882725888976777E-2</c:v>
                </c:pt>
                <c:pt idx="66">
                  <c:v>-3.4842821089217782E-2</c:v>
                </c:pt>
                <c:pt idx="67">
                  <c:v>-1.1633165567500549E-2</c:v>
                </c:pt>
                <c:pt idx="68">
                  <c:v>1.1633165567500426E-2</c:v>
                </c:pt>
                <c:pt idx="69">
                  <c:v>3.4842821089217657E-2</c:v>
                </c:pt>
                <c:pt idx="70">
                  <c:v>5.7882725888976652E-2</c:v>
                </c:pt>
                <c:pt idx="71">
                  <c:v>8.0640631866555817E-2</c:v>
                </c:pt>
                <c:pt idx="72">
                  <c:v>0.10300566479164908</c:v>
                </c:pt>
                <c:pt idx="73">
                  <c:v>0.12486886447197065</c:v>
                </c:pt>
                <c:pt idx="74">
                  <c:v>0.14612371559635912</c:v>
                </c:pt>
                <c:pt idx="75">
                  <c:v>0.16666666666666669</c:v>
                </c:pt>
                <c:pt idx="76">
                  <c:v>0.18639763449024874</c:v>
                </c:pt>
                <c:pt idx="77">
                  <c:v>0.2052204917752195</c:v>
                </c:pt>
                <c:pt idx="78">
                  <c:v>0.22304353545295258</c:v>
                </c:pt>
                <c:pt idx="79">
                  <c:v>0.23977993344621695</c:v>
                </c:pt>
                <c:pt idx="80">
                  <c:v>0.25534814770632591</c:v>
                </c:pt>
                <c:pt idx="81">
                  <c:v>0.26967233145831576</c:v>
                </c:pt>
                <c:pt idx="82">
                  <c:v>0.28268269871880847</c:v>
                </c:pt>
                <c:pt idx="83">
                  <c:v>0.29431586428630896</c:v>
                </c:pt>
                <c:pt idx="84">
                  <c:v>0.30451515254753364</c:v>
                </c:pt>
                <c:pt idx="85">
                  <c:v>0.31323087359530277</c:v>
                </c:pt>
                <c:pt idx="86">
                  <c:v>0.32042056531277285</c:v>
                </c:pt>
                <c:pt idx="87">
                  <c:v>0.32604920024460182</c:v>
                </c:pt>
                <c:pt idx="88">
                  <c:v>0.33008935624719005</c:v>
                </c:pt>
                <c:pt idx="89">
                  <c:v>0.3325213500866081</c:v>
                </c:pt>
                <c:pt idx="90">
                  <c:v>0.33333333333333331</c:v>
                </c:pt>
              </c:numCache>
            </c:numRef>
          </c:xVal>
          <c:yVal>
            <c:numRef>
              <c:f>SWR!_C1Y</c:f>
              <c:numCache>
                <c:formatCode>General</c:formatCode>
                <c:ptCount val="91"/>
                <c:pt idx="0">
                  <c:v>0</c:v>
                </c:pt>
                <c:pt idx="1">
                  <c:v>2.3252157914708433E-2</c:v>
                </c:pt>
                <c:pt idx="2">
                  <c:v>4.6391033653355146E-2</c:v>
                </c:pt>
                <c:pt idx="3">
                  <c:v>6.9303896939253096E-2</c:v>
                </c:pt>
                <c:pt idx="4">
                  <c:v>9.1879118605666388E-2</c:v>
                </c:pt>
                <c:pt idx="5">
                  <c:v>0.11400671444188956</c:v>
                </c:pt>
                <c:pt idx="6">
                  <c:v>0.13557888102526672</c:v>
                </c:pt>
                <c:pt idx="7">
                  <c:v>0.15649052092863025</c:v>
                </c:pt>
                <c:pt idx="8">
                  <c:v>0.17663975474440163</c:v>
                </c:pt>
                <c:pt idx="9">
                  <c:v>0.19592841743082437</c:v>
                </c:pt>
                <c:pt idx="10">
                  <c:v>0.21426253656217975</c:v>
                </c:pt>
                <c:pt idx="11">
                  <c:v>0.23155279015299907</c:v>
                </c:pt>
                <c:pt idx="12">
                  <c:v>0.24771494182579804</c:v>
                </c:pt>
                <c:pt idx="13">
                  <c:v>0.26267025120224063</c:v>
                </c:pt>
                <c:pt idx="14">
                  <c:v>0.27634585751834723</c:v>
                </c:pt>
                <c:pt idx="15">
                  <c:v>0.28867513459481287</c:v>
                </c:pt>
                <c:pt idx="16">
                  <c:v>0.29959801543305564</c:v>
                </c:pt>
                <c:pt idx="17">
                  <c:v>0.30906128485559581</c:v>
                </c:pt>
                <c:pt idx="18">
                  <c:v>0.31701883876505116</c:v>
                </c:pt>
                <c:pt idx="19">
                  <c:v>0.32343190875866545</c:v>
                </c:pt>
                <c:pt idx="20">
                  <c:v>0.32826925100406934</c:v>
                </c:pt>
                <c:pt idx="21">
                  <c:v>0.33150729845609106</c:v>
                </c:pt>
                <c:pt idx="22">
                  <c:v>0.33313027567303188</c:v>
                </c:pt>
                <c:pt idx="23">
                  <c:v>0.33313027567303188</c:v>
                </c:pt>
                <c:pt idx="24">
                  <c:v>0.33150729845609112</c:v>
                </c:pt>
                <c:pt idx="25">
                  <c:v>0.32826925100406934</c:v>
                </c:pt>
                <c:pt idx="26">
                  <c:v>0.32343190875866545</c:v>
                </c:pt>
                <c:pt idx="27">
                  <c:v>0.31701883876505121</c:v>
                </c:pt>
                <c:pt idx="28">
                  <c:v>0.30906128485559581</c:v>
                </c:pt>
                <c:pt idx="29">
                  <c:v>0.29959801543305564</c:v>
                </c:pt>
                <c:pt idx="30">
                  <c:v>0.28867513459481287</c:v>
                </c:pt>
                <c:pt idx="31">
                  <c:v>0.27634585751834723</c:v>
                </c:pt>
                <c:pt idx="32">
                  <c:v>0.26267025120224063</c:v>
                </c:pt>
                <c:pt idx="33">
                  <c:v>0.24771494182579806</c:v>
                </c:pt>
                <c:pt idx="34">
                  <c:v>0.23155279015299904</c:v>
                </c:pt>
                <c:pt idx="35">
                  <c:v>0.21426253656217981</c:v>
                </c:pt>
                <c:pt idx="36">
                  <c:v>0.1959284174308244</c:v>
                </c:pt>
                <c:pt idx="37">
                  <c:v>0.17663975474440163</c:v>
                </c:pt>
                <c:pt idx="38">
                  <c:v>0.15649052092863036</c:v>
                </c:pt>
                <c:pt idx="39">
                  <c:v>0.1355788810252668</c:v>
                </c:pt>
                <c:pt idx="40">
                  <c:v>0.11400671444188962</c:v>
                </c:pt>
                <c:pt idx="41">
                  <c:v>9.1879118605666554E-2</c:v>
                </c:pt>
                <c:pt idx="42">
                  <c:v>6.9303896939253096E-2</c:v>
                </c:pt>
                <c:pt idx="43">
                  <c:v>4.6391033653355243E-2</c:v>
                </c:pt>
                <c:pt idx="44">
                  <c:v>2.3252157914708506E-2</c:v>
                </c:pt>
                <c:pt idx="45">
                  <c:v>4.083828183028733E-17</c:v>
                </c:pt>
                <c:pt idx="46">
                  <c:v>-2.3252157914708277E-2</c:v>
                </c:pt>
                <c:pt idx="47">
                  <c:v>-4.6391033653355174E-2</c:v>
                </c:pt>
                <c:pt idx="48">
                  <c:v>-6.9303896939253012E-2</c:v>
                </c:pt>
                <c:pt idx="49">
                  <c:v>-9.1879118605666332E-2</c:v>
                </c:pt>
                <c:pt idx="50">
                  <c:v>-0.11400671444188955</c:v>
                </c:pt>
                <c:pt idx="51">
                  <c:v>-0.13557888102526661</c:v>
                </c:pt>
                <c:pt idx="52">
                  <c:v>-0.15649052092863028</c:v>
                </c:pt>
                <c:pt idx="53">
                  <c:v>-0.17663975474440158</c:v>
                </c:pt>
                <c:pt idx="54">
                  <c:v>-0.19592841743082434</c:v>
                </c:pt>
                <c:pt idx="55">
                  <c:v>-0.21426253656217975</c:v>
                </c:pt>
                <c:pt idx="56">
                  <c:v>-0.23155279015299912</c:v>
                </c:pt>
                <c:pt idx="57">
                  <c:v>-0.24771494182579801</c:v>
                </c:pt>
                <c:pt idx="58">
                  <c:v>-0.26267025120224069</c:v>
                </c:pt>
                <c:pt idx="59">
                  <c:v>-0.27634585751834712</c:v>
                </c:pt>
                <c:pt idx="60">
                  <c:v>-0.28867513459481275</c:v>
                </c:pt>
                <c:pt idx="61">
                  <c:v>-0.29959801543305559</c:v>
                </c:pt>
                <c:pt idx="62">
                  <c:v>-0.30906128485559575</c:v>
                </c:pt>
                <c:pt idx="63">
                  <c:v>-0.31701883876505116</c:v>
                </c:pt>
                <c:pt idx="64">
                  <c:v>-0.32343190875866545</c:v>
                </c:pt>
                <c:pt idx="65">
                  <c:v>-0.32826925100406934</c:v>
                </c:pt>
                <c:pt idx="66">
                  <c:v>-0.33150729845609112</c:v>
                </c:pt>
                <c:pt idx="67">
                  <c:v>-0.33313027567303188</c:v>
                </c:pt>
                <c:pt idx="68">
                  <c:v>-0.33313027567303188</c:v>
                </c:pt>
                <c:pt idx="69">
                  <c:v>-0.33150729845609112</c:v>
                </c:pt>
                <c:pt idx="70">
                  <c:v>-0.32826925100406934</c:v>
                </c:pt>
                <c:pt idx="71">
                  <c:v>-0.32343190875866551</c:v>
                </c:pt>
                <c:pt idx="72">
                  <c:v>-0.31701883876505121</c:v>
                </c:pt>
                <c:pt idx="73">
                  <c:v>-0.30906128485559581</c:v>
                </c:pt>
                <c:pt idx="74">
                  <c:v>-0.29959801543305564</c:v>
                </c:pt>
                <c:pt idx="75">
                  <c:v>-0.28867513459481287</c:v>
                </c:pt>
                <c:pt idx="76">
                  <c:v>-0.27634585751834734</c:v>
                </c:pt>
                <c:pt idx="77">
                  <c:v>-0.26267025120224058</c:v>
                </c:pt>
                <c:pt idx="78">
                  <c:v>-0.24771494182579817</c:v>
                </c:pt>
                <c:pt idx="79">
                  <c:v>-0.23155279015299918</c:v>
                </c:pt>
                <c:pt idx="80">
                  <c:v>-0.21426253656217986</c:v>
                </c:pt>
                <c:pt idx="81">
                  <c:v>-0.19592841743082445</c:v>
                </c:pt>
                <c:pt idx="82">
                  <c:v>-0.17663975474440191</c:v>
                </c:pt>
                <c:pt idx="83">
                  <c:v>-0.15649052092863025</c:v>
                </c:pt>
                <c:pt idx="84">
                  <c:v>-0.13557888102526672</c:v>
                </c:pt>
                <c:pt idx="85">
                  <c:v>-0.11400671444188953</c:v>
                </c:pt>
                <c:pt idx="86">
                  <c:v>-9.1879118605666582E-2</c:v>
                </c:pt>
                <c:pt idx="87">
                  <c:v>-6.930389693925329E-2</c:v>
                </c:pt>
                <c:pt idx="88">
                  <c:v>-4.6391033653355292E-2</c:v>
                </c:pt>
                <c:pt idx="89">
                  <c:v>-2.3252157914708253E-2</c:v>
                </c:pt>
                <c:pt idx="90">
                  <c:v>-8.1676563660574659E-17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4-4EBE-989A-F949D1F5F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881720"/>
        <c:axId val="715883320"/>
      </c:scatterChart>
      <c:valAx>
        <c:axId val="715881720"/>
        <c:scaling>
          <c:orientation val="minMax"/>
          <c:max val="1.2"/>
          <c:min val="-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C00000"/>
                    </a:solidFill>
                    <a:latin typeface="GreekC" panose="00000400000000000000" pitchFamily="2" charset="0"/>
                    <a:cs typeface="GreekC" panose="00000400000000000000" pitchFamily="2" charset="0"/>
                  </a:rPr>
                  <a:t>G</a:t>
                </a:r>
                <a:r>
                  <a:rPr lang="en-US">
                    <a:solidFill>
                      <a:srgbClr val="C00000"/>
                    </a:solidFill>
                  </a:rPr>
                  <a:t> 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83320"/>
        <c:crossesAt val="0"/>
        <c:crossBetween val="midCat"/>
        <c:majorUnit val="0.2"/>
      </c:valAx>
      <c:valAx>
        <c:axId val="715883320"/>
        <c:scaling>
          <c:orientation val="minMax"/>
          <c:max val="1.2"/>
          <c:min val="-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1"/>
                    </a:solidFill>
                    <a:latin typeface="GreekC" panose="00000400000000000000" pitchFamily="2" charset="0"/>
                    <a:cs typeface="GreekC" panose="00000400000000000000" pitchFamily="2" charset="0"/>
                  </a:rPr>
                  <a:t>G</a:t>
                </a:r>
                <a:r>
                  <a:rPr lang="en-US">
                    <a:solidFill>
                      <a:schemeClr val="accent1"/>
                    </a:solidFill>
                  </a:rPr>
                  <a:t> Img</a:t>
                </a:r>
              </a:p>
            </c:rich>
          </c:tx>
          <c:layout>
            <c:manualLayout>
              <c:xMode val="edge"/>
              <c:yMode val="edge"/>
              <c:x val="0.30687817902838022"/>
              <c:y val="2.814535507005282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881720"/>
        <c:crossesAt val="0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567690</xdr:colOff>
      <xdr:row>6</xdr:row>
      <xdr:rowOff>224789</xdr:rowOff>
    </xdr:from>
    <xdr:to>
      <xdr:col>17</xdr:col>
      <xdr:colOff>285750</xdr:colOff>
      <xdr:row>39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2ABCD-1A50-4686-A326-DF3FB0DAE0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66674</xdr:colOff>
      <xdr:row>6</xdr:row>
      <xdr:rowOff>104775</xdr:rowOff>
    </xdr:from>
    <xdr:to>
      <xdr:col>15</xdr:col>
      <xdr:colOff>600076</xdr:colOff>
      <xdr:row>27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3E62DB-FA68-4B38-9BE5-CB46F85994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EB34-BC67-4B9C-A113-508FF16CC68E}">
  <dimension ref="A1:Q76"/>
  <sheetViews>
    <sheetView tabSelected="1" workbookViewId="0">
      <selection activeCell="U4" sqref="U4"/>
    </sheetView>
  </sheetViews>
  <sheetFormatPr defaultRowHeight="15" x14ac:dyDescent="0.25"/>
  <cols>
    <col min="2" max="2" width="11" bestFit="1" customWidth="1"/>
    <col min="3" max="3" width="10.7109375" customWidth="1"/>
    <col min="5" max="5" width="10" bestFit="1" customWidth="1"/>
    <col min="9" max="9" width="13.28515625" customWidth="1"/>
  </cols>
  <sheetData>
    <row r="1" spans="1:17" x14ac:dyDescent="0.25">
      <c r="A1" s="7" t="s">
        <v>30</v>
      </c>
      <c r="E1" s="30" t="s">
        <v>29</v>
      </c>
      <c r="F1" s="29"/>
      <c r="G1" s="29"/>
      <c r="H1" s="29"/>
      <c r="I1" s="29"/>
      <c r="J1" s="29"/>
      <c r="K1" s="29"/>
      <c r="L1" s="29"/>
    </row>
    <row r="2" spans="1:17" ht="15.75" thickBot="1" x14ac:dyDescent="0.3"/>
    <row r="3" spans="1:17" x14ac:dyDescent="0.25">
      <c r="A3" s="17" t="s">
        <v>28</v>
      </c>
      <c r="B3" s="18"/>
      <c r="C3" s="18"/>
      <c r="D3" s="10"/>
      <c r="E3" s="11"/>
      <c r="I3" s="9" t="s">
        <v>27</v>
      </c>
      <c r="J3" s="10"/>
      <c r="K3" s="10"/>
      <c r="L3" s="10"/>
      <c r="M3" s="10"/>
      <c r="N3" s="10"/>
      <c r="O3" s="10"/>
      <c r="P3" s="10"/>
      <c r="Q3" s="11"/>
    </row>
    <row r="4" spans="1:17" ht="18" x14ac:dyDescent="0.4">
      <c r="A4" s="19" t="s">
        <v>1</v>
      </c>
      <c r="B4" s="20" t="s">
        <v>2</v>
      </c>
      <c r="C4" s="20" t="s">
        <v>4</v>
      </c>
      <c r="D4" s="8"/>
      <c r="E4" s="13"/>
      <c r="I4" s="12" t="s">
        <v>21</v>
      </c>
      <c r="J4" s="8"/>
      <c r="K4" s="8"/>
      <c r="L4" s="8"/>
      <c r="M4" s="8"/>
      <c r="N4" s="8"/>
      <c r="O4" s="8"/>
      <c r="P4" s="8"/>
      <c r="Q4" s="13"/>
    </row>
    <row r="5" spans="1:17" ht="18" x14ac:dyDescent="0.4">
      <c r="A5" s="21">
        <v>50</v>
      </c>
      <c r="B5" s="22">
        <v>0</v>
      </c>
      <c r="C5" s="23" t="str">
        <f>COMPLEX(A5,B5,"j")</f>
        <v>50</v>
      </c>
      <c r="D5" s="20" t="s">
        <v>20</v>
      </c>
      <c r="E5" s="24">
        <v>2</v>
      </c>
      <c r="I5" s="12" t="s">
        <v>23</v>
      </c>
      <c r="J5" s="8"/>
      <c r="K5" s="8"/>
      <c r="L5" s="8"/>
      <c r="M5" s="8"/>
      <c r="N5" s="8"/>
      <c r="O5" s="8"/>
      <c r="P5" s="8"/>
      <c r="Q5" s="13"/>
    </row>
    <row r="6" spans="1:17" ht="18.75" thickBot="1" x14ac:dyDescent="0.45">
      <c r="A6" s="25" t="s">
        <v>0</v>
      </c>
      <c r="B6" s="26">
        <v>50</v>
      </c>
      <c r="C6" s="15"/>
      <c r="D6" s="27" t="s">
        <v>9</v>
      </c>
      <c r="E6" s="28">
        <v>0.02</v>
      </c>
      <c r="I6" s="14" t="s">
        <v>22</v>
      </c>
      <c r="J6" s="15"/>
      <c r="K6" s="15" t="s">
        <v>24</v>
      </c>
      <c r="L6" s="15"/>
      <c r="M6" s="15"/>
      <c r="N6" s="15" t="s">
        <v>26</v>
      </c>
      <c r="O6" s="15"/>
      <c r="P6" s="15" t="s">
        <v>25</v>
      </c>
      <c r="Q6" s="16"/>
    </row>
    <row r="7" spans="1:17" ht="18" x14ac:dyDescent="0.4">
      <c r="A7" t="s">
        <v>0</v>
      </c>
      <c r="B7" t="s">
        <v>3</v>
      </c>
      <c r="C7" t="s">
        <v>5</v>
      </c>
      <c r="D7" s="1" t="s">
        <v>6</v>
      </c>
      <c r="E7" s="1" t="s">
        <v>7</v>
      </c>
      <c r="F7" s="1"/>
      <c r="G7" s="1"/>
      <c r="H7" s="4"/>
      <c r="I7" s="1"/>
    </row>
    <row r="8" spans="1:17" x14ac:dyDescent="0.25">
      <c r="A8">
        <f>$B$6</f>
        <v>50</v>
      </c>
      <c r="B8">
        <v>5000</v>
      </c>
      <c r="C8" t="str">
        <f t="shared" ref="C8:C21" si="0">COMPLEX(A8,B8,"j")</f>
        <v>50+5000j</v>
      </c>
      <c r="D8" s="3">
        <f t="shared" ref="D8:D21" si="1">IMREAL(IMDIV(IMSUB(C8,$C$5),IMSUM(C8,$C$5)))</f>
        <v>0.99960015993602602</v>
      </c>
      <c r="E8" s="3">
        <f t="shared" ref="E8:E21" si="2">IMAGINARY(IMDIV(IMSUB(C8,$C$5),IMSUM(C8,$C$5)))</f>
        <v>1.99920031987205E-2</v>
      </c>
      <c r="F8" s="2"/>
      <c r="G8" s="2"/>
      <c r="I8" s="5"/>
    </row>
    <row r="9" spans="1:17" x14ac:dyDescent="0.25">
      <c r="A9">
        <f t="shared" ref="A9:A60" si="3">$B$6</f>
        <v>50</v>
      </c>
      <c r="B9">
        <v>1000</v>
      </c>
      <c r="C9" t="str">
        <f t="shared" si="0"/>
        <v>50+1000j</v>
      </c>
      <c r="D9" s="3">
        <f t="shared" si="1"/>
        <v>0.99009900990098998</v>
      </c>
      <c r="E9" s="3">
        <f t="shared" si="2"/>
        <v>9.9009900990099001E-2</v>
      </c>
      <c r="F9" s="2"/>
      <c r="G9" s="2"/>
      <c r="I9" s="5"/>
    </row>
    <row r="10" spans="1:17" x14ac:dyDescent="0.25">
      <c r="A10">
        <f t="shared" si="3"/>
        <v>50</v>
      </c>
      <c r="B10">
        <v>600</v>
      </c>
      <c r="C10" t="str">
        <f t="shared" si="0"/>
        <v>50+600j</v>
      </c>
      <c r="D10" s="3">
        <f t="shared" si="1"/>
        <v>0.97297297297297303</v>
      </c>
      <c r="E10" s="3">
        <f t="shared" si="2"/>
        <v>0.162162162162162</v>
      </c>
      <c r="F10" s="2"/>
      <c r="G10" s="2"/>
      <c r="I10" s="5"/>
    </row>
    <row r="11" spans="1:17" x14ac:dyDescent="0.25">
      <c r="A11">
        <f t="shared" si="3"/>
        <v>50</v>
      </c>
      <c r="B11">
        <v>400</v>
      </c>
      <c r="C11" t="str">
        <f t="shared" si="0"/>
        <v>50+400j</v>
      </c>
      <c r="D11" s="3">
        <f t="shared" si="1"/>
        <v>0.94117647058823495</v>
      </c>
      <c r="E11" s="3">
        <f t="shared" si="2"/>
        <v>0.23529411764705899</v>
      </c>
      <c r="F11" s="2"/>
      <c r="G11" s="2"/>
      <c r="I11" s="5"/>
    </row>
    <row r="12" spans="1:17" x14ac:dyDescent="0.25">
      <c r="A12">
        <f t="shared" si="3"/>
        <v>50</v>
      </c>
      <c r="B12">
        <v>300</v>
      </c>
      <c r="C12" t="str">
        <f t="shared" si="0"/>
        <v>50+300j</v>
      </c>
      <c r="D12" s="3">
        <f t="shared" si="1"/>
        <v>0.9</v>
      </c>
      <c r="E12" s="3">
        <f t="shared" si="2"/>
        <v>0.3</v>
      </c>
      <c r="F12" s="2"/>
      <c r="G12" s="2"/>
      <c r="I12" s="5"/>
    </row>
    <row r="13" spans="1:17" x14ac:dyDescent="0.25">
      <c r="A13">
        <f t="shared" si="3"/>
        <v>50</v>
      </c>
      <c r="B13">
        <v>250</v>
      </c>
      <c r="C13" t="str">
        <f t="shared" si="0"/>
        <v>50+250j</v>
      </c>
      <c r="D13" s="3">
        <f t="shared" si="1"/>
        <v>0.86206896551724099</v>
      </c>
      <c r="E13" s="3">
        <f t="shared" si="2"/>
        <v>0.34482758620689702</v>
      </c>
      <c r="F13" s="2"/>
      <c r="G13" s="2"/>
      <c r="I13" s="5"/>
    </row>
    <row r="14" spans="1:17" x14ac:dyDescent="0.25">
      <c r="A14">
        <f t="shared" si="3"/>
        <v>50</v>
      </c>
      <c r="B14">
        <v>215</v>
      </c>
      <c r="C14" t="str">
        <f t="shared" si="0"/>
        <v>50+215j</v>
      </c>
      <c r="D14" s="3">
        <f t="shared" si="1"/>
        <v>0.82214317474433096</v>
      </c>
      <c r="E14" s="3">
        <f t="shared" si="2"/>
        <v>0.38239217429968902</v>
      </c>
      <c r="F14" s="2"/>
      <c r="G14" s="2"/>
      <c r="I14" s="5"/>
    </row>
    <row r="15" spans="1:17" x14ac:dyDescent="0.25">
      <c r="A15">
        <f t="shared" si="3"/>
        <v>50</v>
      </c>
      <c r="B15">
        <v>200</v>
      </c>
      <c r="C15" t="str">
        <f t="shared" si="0"/>
        <v>50+200j</v>
      </c>
      <c r="D15" s="3">
        <f t="shared" si="1"/>
        <v>0.8</v>
      </c>
      <c r="E15" s="3">
        <f t="shared" si="2"/>
        <v>0.4</v>
      </c>
      <c r="F15" s="2"/>
      <c r="G15" s="2"/>
      <c r="I15" s="5"/>
    </row>
    <row r="16" spans="1:17" x14ac:dyDescent="0.25">
      <c r="A16">
        <f t="shared" si="3"/>
        <v>50</v>
      </c>
      <c r="B16">
        <v>180</v>
      </c>
      <c r="C16" t="str">
        <f t="shared" si="0"/>
        <v>50+180j</v>
      </c>
      <c r="D16" s="3">
        <f t="shared" si="1"/>
        <v>0.76415094339622602</v>
      </c>
      <c r="E16" s="3">
        <f t="shared" si="2"/>
        <v>0.42452830188679203</v>
      </c>
      <c r="F16" s="2"/>
      <c r="G16" s="2"/>
      <c r="I16" s="5"/>
    </row>
    <row r="17" spans="1:9" x14ac:dyDescent="0.25">
      <c r="A17">
        <f t="shared" si="3"/>
        <v>50</v>
      </c>
      <c r="B17">
        <v>160</v>
      </c>
      <c r="C17" t="str">
        <f t="shared" si="0"/>
        <v>50+160j</v>
      </c>
      <c r="D17" s="3">
        <f t="shared" si="1"/>
        <v>0.71910112359550604</v>
      </c>
      <c r="E17" s="3">
        <f t="shared" si="2"/>
        <v>0.449438202247191</v>
      </c>
      <c r="F17" s="2"/>
      <c r="G17" s="2"/>
      <c r="I17" s="5"/>
    </row>
    <row r="18" spans="1:9" x14ac:dyDescent="0.25">
      <c r="A18">
        <f t="shared" si="3"/>
        <v>50</v>
      </c>
      <c r="B18">
        <v>150</v>
      </c>
      <c r="C18" t="str">
        <f t="shared" si="0"/>
        <v>50+150j</v>
      </c>
      <c r="D18" s="3">
        <f t="shared" si="1"/>
        <v>0.69230769230769196</v>
      </c>
      <c r="E18" s="3">
        <f t="shared" si="2"/>
        <v>0.46153846153846201</v>
      </c>
      <c r="F18" s="2"/>
      <c r="G18" s="2"/>
      <c r="I18" s="5"/>
    </row>
    <row r="19" spans="1:9" x14ac:dyDescent="0.25">
      <c r="A19">
        <f t="shared" si="3"/>
        <v>50</v>
      </c>
      <c r="B19">
        <v>140</v>
      </c>
      <c r="C19" t="str">
        <f t="shared" si="0"/>
        <v>50+140j</v>
      </c>
      <c r="D19" s="3">
        <f t="shared" si="1"/>
        <v>0.66216216216216195</v>
      </c>
      <c r="E19" s="3">
        <f t="shared" si="2"/>
        <v>0.47297297297297303</v>
      </c>
      <c r="F19" s="2"/>
      <c r="G19" s="2"/>
      <c r="I19" s="5"/>
    </row>
    <row r="20" spans="1:9" x14ac:dyDescent="0.25">
      <c r="A20">
        <f t="shared" si="3"/>
        <v>50</v>
      </c>
      <c r="B20">
        <v>125</v>
      </c>
      <c r="C20" t="str">
        <f t="shared" si="0"/>
        <v>50+125j</v>
      </c>
      <c r="D20" s="3">
        <f t="shared" si="1"/>
        <v>0.60975609756097604</v>
      </c>
      <c r="E20" s="3">
        <f t="shared" si="2"/>
        <v>0.48780487804877998</v>
      </c>
      <c r="F20" s="2"/>
      <c r="G20" s="2"/>
      <c r="I20" s="5"/>
    </row>
    <row r="21" spans="1:9" x14ac:dyDescent="0.25">
      <c r="A21">
        <f t="shared" si="3"/>
        <v>50</v>
      </c>
      <c r="B21">
        <v>110</v>
      </c>
      <c r="C21" t="str">
        <f t="shared" si="0"/>
        <v>50+110j</v>
      </c>
      <c r="D21" s="3">
        <f t="shared" si="1"/>
        <v>0.54751131221719496</v>
      </c>
      <c r="E21" s="3">
        <f t="shared" si="2"/>
        <v>0.49773755656108598</v>
      </c>
      <c r="F21" s="2"/>
      <c r="G21" s="2"/>
      <c r="I21" s="5"/>
    </row>
    <row r="22" spans="1:9" x14ac:dyDescent="0.25">
      <c r="A22">
        <f t="shared" si="3"/>
        <v>50</v>
      </c>
      <c r="B22">
        <v>100</v>
      </c>
      <c r="C22" t="str">
        <f>COMPLEX(A22,B22,"j")</f>
        <v>50+100j</v>
      </c>
      <c r="D22" s="3">
        <f>IMREAL(IMDIV(IMSUB(C22,$C$5),IMSUM(C22,$C$5)))</f>
        <v>0.5</v>
      </c>
      <c r="E22" s="3">
        <f>IMAGINARY(IMDIV(IMSUB(C22,$C$5),IMSUM(C22,$C$5)))</f>
        <v>0.5</v>
      </c>
      <c r="F22" s="2"/>
      <c r="G22" s="2"/>
      <c r="I22" s="5"/>
    </row>
    <row r="23" spans="1:9" x14ac:dyDescent="0.25">
      <c r="A23">
        <f t="shared" si="3"/>
        <v>50</v>
      </c>
      <c r="B23">
        <v>90</v>
      </c>
      <c r="C23" t="str">
        <f t="shared" ref="C23:C48" si="4">COMPLEX(A23,B23,"j")</f>
        <v>50+90j</v>
      </c>
      <c r="D23" s="3">
        <f t="shared" ref="D23:D60" si="5">IMREAL(IMDIV(IMSUB(C23,$C$5),IMSUM(C23,$C$5)))</f>
        <v>0.44751381215469599</v>
      </c>
      <c r="E23" s="3">
        <f t="shared" ref="E23:E42" si="6">IMAGINARY(IMDIV(IMSUB(C23,$C$5),IMSUM(C23,$C$5)))</f>
        <v>0.49723756906077299</v>
      </c>
      <c r="F23" s="2"/>
      <c r="G23" s="2"/>
      <c r="I23" s="5"/>
    </row>
    <row r="24" spans="1:9" x14ac:dyDescent="0.25">
      <c r="A24">
        <f t="shared" si="3"/>
        <v>50</v>
      </c>
      <c r="B24">
        <v>80</v>
      </c>
      <c r="C24" t="str">
        <f t="shared" si="4"/>
        <v>50+80j</v>
      </c>
      <c r="D24" s="3">
        <f t="shared" si="5"/>
        <v>0.39024390243902402</v>
      </c>
      <c r="E24" s="3">
        <f t="shared" si="6"/>
        <v>0.48780487804877998</v>
      </c>
      <c r="F24" s="2"/>
      <c r="G24" s="2"/>
      <c r="I24" s="5"/>
    </row>
    <row r="25" spans="1:9" x14ac:dyDescent="0.25">
      <c r="A25">
        <f t="shared" si="3"/>
        <v>50</v>
      </c>
      <c r="B25">
        <v>70</v>
      </c>
      <c r="C25" t="str">
        <f t="shared" si="4"/>
        <v>50+70j</v>
      </c>
      <c r="D25" s="3">
        <f t="shared" si="5"/>
        <v>0.32885906040268498</v>
      </c>
      <c r="E25" s="3">
        <f t="shared" si="6"/>
        <v>0.46979865771812102</v>
      </c>
      <c r="F25" s="2"/>
      <c r="G25" s="2"/>
      <c r="I25" s="5"/>
    </row>
    <row r="26" spans="1:9" x14ac:dyDescent="0.25">
      <c r="A26">
        <f t="shared" si="3"/>
        <v>50</v>
      </c>
      <c r="B26">
        <v>60</v>
      </c>
      <c r="C26" t="str">
        <f t="shared" si="4"/>
        <v>50+60j</v>
      </c>
      <c r="D26" s="3">
        <f t="shared" si="5"/>
        <v>0.26470588235294101</v>
      </c>
      <c r="E26" s="3">
        <f t="shared" si="6"/>
        <v>0.441176470588235</v>
      </c>
      <c r="F26" s="2"/>
      <c r="G26" s="2"/>
      <c r="I26" s="5"/>
    </row>
    <row r="27" spans="1:9" x14ac:dyDescent="0.25">
      <c r="A27">
        <f t="shared" si="3"/>
        <v>50</v>
      </c>
      <c r="B27">
        <v>50</v>
      </c>
      <c r="C27" t="str">
        <f t="shared" si="4"/>
        <v>50+50j</v>
      </c>
      <c r="D27" s="3">
        <f t="shared" si="5"/>
        <v>0.2</v>
      </c>
      <c r="E27" s="3">
        <f t="shared" si="6"/>
        <v>0.4</v>
      </c>
      <c r="F27" s="2"/>
      <c r="G27" s="2"/>
      <c r="I27" s="5"/>
    </row>
    <row r="28" spans="1:9" x14ac:dyDescent="0.25">
      <c r="A28">
        <f t="shared" si="3"/>
        <v>50</v>
      </c>
      <c r="B28">
        <v>40</v>
      </c>
      <c r="C28" t="str">
        <f t="shared" si="4"/>
        <v>50+40j</v>
      </c>
      <c r="D28" s="3">
        <f t="shared" si="5"/>
        <v>0.13793103448275901</v>
      </c>
      <c r="E28" s="3">
        <f t="shared" si="6"/>
        <v>0.34482758620689702</v>
      </c>
      <c r="F28" s="2"/>
      <c r="G28" s="2"/>
      <c r="I28" s="5"/>
    </row>
    <row r="29" spans="1:9" x14ac:dyDescent="0.25">
      <c r="A29">
        <f t="shared" si="3"/>
        <v>50</v>
      </c>
      <c r="B29">
        <v>30</v>
      </c>
      <c r="C29" t="str">
        <f t="shared" si="4"/>
        <v>50+30j</v>
      </c>
      <c r="D29" s="3">
        <f t="shared" si="5"/>
        <v>8.2568807339449504E-2</v>
      </c>
      <c r="E29" s="3">
        <f t="shared" si="6"/>
        <v>0.27522935779816499</v>
      </c>
      <c r="F29" s="2"/>
      <c r="G29" s="2"/>
      <c r="I29" s="5"/>
    </row>
    <row r="30" spans="1:9" x14ac:dyDescent="0.25">
      <c r="A30">
        <f t="shared" si="3"/>
        <v>50</v>
      </c>
      <c r="B30">
        <v>20</v>
      </c>
      <c r="C30" t="str">
        <f t="shared" si="4"/>
        <v>50+20j</v>
      </c>
      <c r="D30" s="3">
        <f t="shared" si="5"/>
        <v>3.8461538461538498E-2</v>
      </c>
      <c r="E30" s="3">
        <f t="shared" si="6"/>
        <v>0.19230769230769201</v>
      </c>
      <c r="F30" s="2"/>
      <c r="G30" s="2"/>
      <c r="I30" s="5"/>
    </row>
    <row r="31" spans="1:9" x14ac:dyDescent="0.25">
      <c r="A31">
        <f t="shared" si="3"/>
        <v>50</v>
      </c>
      <c r="B31">
        <v>10</v>
      </c>
      <c r="C31" t="str">
        <f t="shared" si="4"/>
        <v>50+10j</v>
      </c>
      <c r="D31" s="3">
        <f t="shared" si="5"/>
        <v>9.9009900990098994E-3</v>
      </c>
      <c r="E31" s="3">
        <f t="shared" si="6"/>
        <v>9.9009900990099001E-2</v>
      </c>
      <c r="F31" s="2"/>
      <c r="G31" s="2"/>
      <c r="I31" s="5"/>
    </row>
    <row r="32" spans="1:9" x14ac:dyDescent="0.25">
      <c r="A32">
        <f t="shared" si="3"/>
        <v>50</v>
      </c>
      <c r="B32">
        <v>0</v>
      </c>
      <c r="C32" t="str">
        <f t="shared" si="4"/>
        <v>50</v>
      </c>
      <c r="D32" s="3">
        <f t="shared" si="5"/>
        <v>0</v>
      </c>
      <c r="E32" s="3">
        <f t="shared" si="6"/>
        <v>0</v>
      </c>
      <c r="F32" s="2"/>
      <c r="G32" s="2"/>
      <c r="I32" s="5"/>
    </row>
    <row r="33" spans="1:9" x14ac:dyDescent="0.25">
      <c r="A33">
        <f t="shared" si="3"/>
        <v>50</v>
      </c>
      <c r="B33">
        <v>-10</v>
      </c>
      <c r="C33" t="str">
        <f t="shared" si="4"/>
        <v>50-10j</v>
      </c>
      <c r="D33" s="3">
        <f t="shared" si="5"/>
        <v>9.9009900990098994E-3</v>
      </c>
      <c r="E33" s="3">
        <f t="shared" si="6"/>
        <v>-9.9009900990099001E-2</v>
      </c>
      <c r="F33" s="2"/>
      <c r="G33" s="2"/>
      <c r="I33" s="5"/>
    </row>
    <row r="34" spans="1:9" x14ac:dyDescent="0.25">
      <c r="A34">
        <f t="shared" si="3"/>
        <v>50</v>
      </c>
      <c r="B34">
        <v>-20</v>
      </c>
      <c r="C34" t="str">
        <f t="shared" si="4"/>
        <v>50-20j</v>
      </c>
      <c r="D34" s="3">
        <f t="shared" si="5"/>
        <v>3.8461538461538498E-2</v>
      </c>
      <c r="E34" s="3">
        <f t="shared" si="6"/>
        <v>-0.19230769230769201</v>
      </c>
      <c r="F34" s="2"/>
      <c r="G34" s="2"/>
      <c r="I34" s="5"/>
    </row>
    <row r="35" spans="1:9" x14ac:dyDescent="0.25">
      <c r="A35">
        <f t="shared" si="3"/>
        <v>50</v>
      </c>
      <c r="B35">
        <v>-30</v>
      </c>
      <c r="C35" t="str">
        <f t="shared" si="4"/>
        <v>50-30j</v>
      </c>
      <c r="D35" s="3">
        <f t="shared" si="5"/>
        <v>8.2568807339449504E-2</v>
      </c>
      <c r="E35" s="3">
        <f t="shared" si="6"/>
        <v>-0.27522935779816499</v>
      </c>
      <c r="F35" s="2"/>
      <c r="G35" s="2"/>
      <c r="I35" s="5"/>
    </row>
    <row r="36" spans="1:9" x14ac:dyDescent="0.25">
      <c r="A36">
        <f t="shared" si="3"/>
        <v>50</v>
      </c>
      <c r="B36">
        <v>-40</v>
      </c>
      <c r="C36" t="str">
        <f t="shared" si="4"/>
        <v>50-40j</v>
      </c>
      <c r="D36" s="3">
        <f t="shared" si="5"/>
        <v>0.13793103448275901</v>
      </c>
      <c r="E36" s="3">
        <f t="shared" si="6"/>
        <v>-0.34482758620689702</v>
      </c>
      <c r="F36" s="2"/>
      <c r="G36" s="2"/>
      <c r="I36" s="5"/>
    </row>
    <row r="37" spans="1:9" x14ac:dyDescent="0.25">
      <c r="A37">
        <f t="shared" si="3"/>
        <v>50</v>
      </c>
      <c r="B37">
        <v>-50</v>
      </c>
      <c r="C37" t="str">
        <f t="shared" si="4"/>
        <v>50-50j</v>
      </c>
      <c r="D37" s="3">
        <f t="shared" si="5"/>
        <v>0.2</v>
      </c>
      <c r="E37" s="3">
        <f t="shared" si="6"/>
        <v>-0.4</v>
      </c>
      <c r="F37" s="2"/>
      <c r="G37" s="2"/>
      <c r="I37" s="5"/>
    </row>
    <row r="38" spans="1:9" x14ac:dyDescent="0.25">
      <c r="A38">
        <f t="shared" si="3"/>
        <v>50</v>
      </c>
      <c r="B38">
        <v>-60</v>
      </c>
      <c r="C38" t="str">
        <f t="shared" si="4"/>
        <v>50-60j</v>
      </c>
      <c r="D38" s="3">
        <f t="shared" si="5"/>
        <v>0.26470588235294101</v>
      </c>
      <c r="E38" s="3">
        <f t="shared" si="6"/>
        <v>-0.441176470588235</v>
      </c>
      <c r="F38" s="2"/>
      <c r="G38" s="2"/>
      <c r="I38" s="5"/>
    </row>
    <row r="39" spans="1:9" x14ac:dyDescent="0.25">
      <c r="A39">
        <f t="shared" si="3"/>
        <v>50</v>
      </c>
      <c r="B39">
        <v>-70</v>
      </c>
      <c r="C39" t="str">
        <f t="shared" si="4"/>
        <v>50-70j</v>
      </c>
      <c r="D39" s="3">
        <f t="shared" si="5"/>
        <v>0.32885906040268498</v>
      </c>
      <c r="E39" s="3">
        <f t="shared" si="6"/>
        <v>-0.46979865771812102</v>
      </c>
      <c r="F39" s="2"/>
      <c r="G39" s="2"/>
      <c r="I39" s="5"/>
    </row>
    <row r="40" spans="1:9" x14ac:dyDescent="0.25">
      <c r="A40">
        <f t="shared" si="3"/>
        <v>50</v>
      </c>
      <c r="B40">
        <v>-80</v>
      </c>
      <c r="C40" t="str">
        <f t="shared" si="4"/>
        <v>50-80j</v>
      </c>
      <c r="D40" s="3">
        <f t="shared" si="5"/>
        <v>0.39024390243902402</v>
      </c>
      <c r="E40" s="3">
        <f t="shared" si="6"/>
        <v>-0.48780487804877998</v>
      </c>
      <c r="F40" s="2"/>
      <c r="G40" s="2"/>
      <c r="I40" s="5"/>
    </row>
    <row r="41" spans="1:9" x14ac:dyDescent="0.25">
      <c r="A41">
        <f t="shared" si="3"/>
        <v>50</v>
      </c>
      <c r="B41">
        <v>-90</v>
      </c>
      <c r="C41" t="str">
        <f t="shared" si="4"/>
        <v>50-90j</v>
      </c>
      <c r="D41" s="3">
        <f t="shared" si="5"/>
        <v>0.44751381215469599</v>
      </c>
      <c r="E41" s="3">
        <f t="shared" si="6"/>
        <v>-0.49723756906077299</v>
      </c>
      <c r="F41" s="2"/>
      <c r="G41" s="2"/>
      <c r="I41" s="5"/>
    </row>
    <row r="42" spans="1:9" x14ac:dyDescent="0.25">
      <c r="A42">
        <f t="shared" si="3"/>
        <v>50</v>
      </c>
      <c r="B42">
        <v>-100</v>
      </c>
      <c r="C42" t="str">
        <f t="shared" si="4"/>
        <v>50-100j</v>
      </c>
      <c r="D42" s="3">
        <f t="shared" si="5"/>
        <v>0.5</v>
      </c>
      <c r="E42" s="3">
        <f t="shared" si="6"/>
        <v>-0.5</v>
      </c>
      <c r="F42" s="2"/>
      <c r="G42" s="2"/>
      <c r="I42" s="5"/>
    </row>
    <row r="43" spans="1:9" x14ac:dyDescent="0.25">
      <c r="A43">
        <f t="shared" si="3"/>
        <v>50</v>
      </c>
      <c r="B43">
        <v>-110</v>
      </c>
      <c r="C43" t="str">
        <f t="shared" si="4"/>
        <v>50-110j</v>
      </c>
      <c r="D43" s="3">
        <f t="shared" si="5"/>
        <v>0.54751131221719496</v>
      </c>
      <c r="E43" s="3">
        <f t="shared" ref="E43:E48" si="7">IMAGINARY(IMDIV(IMSUB(C43,$C$5),IMSUM(C43,$C$5)))</f>
        <v>-0.49773755656108598</v>
      </c>
      <c r="F43" s="2"/>
      <c r="G43" s="2"/>
      <c r="I43" s="5"/>
    </row>
    <row r="44" spans="1:9" x14ac:dyDescent="0.25">
      <c r="A44">
        <f t="shared" si="3"/>
        <v>50</v>
      </c>
      <c r="B44">
        <v>-110</v>
      </c>
      <c r="C44" t="str">
        <f t="shared" si="4"/>
        <v>50-110j</v>
      </c>
      <c r="D44" s="3">
        <f t="shared" si="5"/>
        <v>0.54751131221719496</v>
      </c>
      <c r="E44" s="3">
        <f t="shared" si="7"/>
        <v>-0.49773755656108598</v>
      </c>
      <c r="F44" s="2"/>
      <c r="G44" s="2"/>
      <c r="I44" s="5"/>
    </row>
    <row r="45" spans="1:9" x14ac:dyDescent="0.25">
      <c r="A45">
        <f t="shared" si="3"/>
        <v>50</v>
      </c>
      <c r="B45">
        <v>-125</v>
      </c>
      <c r="C45" t="str">
        <f t="shared" si="4"/>
        <v>50-125j</v>
      </c>
      <c r="D45" s="3">
        <f t="shared" si="5"/>
        <v>0.60975609756097604</v>
      </c>
      <c r="E45" s="3">
        <f t="shared" si="7"/>
        <v>-0.48780487804877998</v>
      </c>
      <c r="F45" s="2"/>
      <c r="G45" s="2"/>
      <c r="I45" s="5"/>
    </row>
    <row r="46" spans="1:9" x14ac:dyDescent="0.25">
      <c r="A46">
        <f t="shared" si="3"/>
        <v>50</v>
      </c>
      <c r="B46">
        <v>-140</v>
      </c>
      <c r="C46" t="str">
        <f t="shared" si="4"/>
        <v>50-140j</v>
      </c>
      <c r="D46" s="3">
        <f t="shared" si="5"/>
        <v>0.66216216216216195</v>
      </c>
      <c r="E46" s="3">
        <f t="shared" si="7"/>
        <v>-0.47297297297297303</v>
      </c>
      <c r="F46" s="2"/>
      <c r="G46" s="2"/>
      <c r="I46" s="5"/>
    </row>
    <row r="47" spans="1:9" x14ac:dyDescent="0.25">
      <c r="A47">
        <f t="shared" si="3"/>
        <v>50</v>
      </c>
      <c r="B47">
        <v>-150</v>
      </c>
      <c r="C47" t="str">
        <f t="shared" si="4"/>
        <v>50-150j</v>
      </c>
      <c r="D47" s="3">
        <f t="shared" si="5"/>
        <v>0.69230769230769196</v>
      </c>
      <c r="E47" s="3">
        <f t="shared" si="7"/>
        <v>-0.46153846153846201</v>
      </c>
      <c r="F47" s="2"/>
      <c r="G47" s="2"/>
      <c r="I47" s="5"/>
    </row>
    <row r="48" spans="1:9" x14ac:dyDescent="0.25">
      <c r="A48">
        <f t="shared" si="3"/>
        <v>50</v>
      </c>
      <c r="B48">
        <v>-160</v>
      </c>
      <c r="C48" t="str">
        <f t="shared" si="4"/>
        <v>50-160j</v>
      </c>
      <c r="D48" s="3">
        <f t="shared" si="5"/>
        <v>0.71910112359550604</v>
      </c>
      <c r="E48" s="3">
        <f t="shared" si="7"/>
        <v>-0.449438202247191</v>
      </c>
      <c r="F48" s="2"/>
      <c r="G48" s="2"/>
      <c r="I48" s="5"/>
    </row>
    <row r="49" spans="1:9" x14ac:dyDescent="0.25">
      <c r="A49">
        <f t="shared" si="3"/>
        <v>50</v>
      </c>
      <c r="B49">
        <v>-170</v>
      </c>
      <c r="C49" t="str">
        <f t="shared" ref="C49:C60" si="8">COMPLEX(A49,B49,"j")</f>
        <v>50-170j</v>
      </c>
      <c r="D49" s="3">
        <f t="shared" si="5"/>
        <v>0.74293059125964001</v>
      </c>
      <c r="E49" s="3">
        <f t="shared" ref="E49:E60" si="9">IMAGINARY(IMDIV(IMSUB(C49,$C$5),IMSUM(C49,$C$5)))</f>
        <v>-0.43701799485861198</v>
      </c>
      <c r="F49" s="2"/>
      <c r="G49" s="2"/>
      <c r="I49" s="5"/>
    </row>
    <row r="50" spans="1:9" x14ac:dyDescent="0.25">
      <c r="A50">
        <f t="shared" si="3"/>
        <v>50</v>
      </c>
      <c r="B50">
        <v>-180</v>
      </c>
      <c r="C50" t="str">
        <f t="shared" si="8"/>
        <v>50-180j</v>
      </c>
      <c r="D50" s="3">
        <f t="shared" si="5"/>
        <v>0.76415094339622602</v>
      </c>
      <c r="E50" s="3">
        <f t="shared" si="9"/>
        <v>-0.42452830188679203</v>
      </c>
      <c r="F50" s="2"/>
      <c r="G50" s="2"/>
      <c r="I50" s="5"/>
    </row>
    <row r="51" spans="1:9" x14ac:dyDescent="0.25">
      <c r="A51">
        <f t="shared" si="3"/>
        <v>50</v>
      </c>
      <c r="B51">
        <v>-190</v>
      </c>
      <c r="C51" t="str">
        <f t="shared" si="8"/>
        <v>50-190j</v>
      </c>
      <c r="D51" s="3">
        <f t="shared" si="5"/>
        <v>0.78308026030368805</v>
      </c>
      <c r="E51" s="3">
        <f t="shared" si="9"/>
        <v>-0.412147505422993</v>
      </c>
      <c r="F51" s="2"/>
      <c r="G51" s="2"/>
      <c r="I51" s="5"/>
    </row>
    <row r="52" spans="1:9" x14ac:dyDescent="0.25">
      <c r="A52">
        <f t="shared" si="3"/>
        <v>50</v>
      </c>
      <c r="B52">
        <v>-180</v>
      </c>
      <c r="C52" t="str">
        <f t="shared" si="8"/>
        <v>50-180j</v>
      </c>
      <c r="D52" s="3">
        <f t="shared" si="5"/>
        <v>0.76415094339622602</v>
      </c>
      <c r="E52" s="3">
        <f t="shared" si="9"/>
        <v>-0.42452830188679203</v>
      </c>
      <c r="F52" s="2"/>
      <c r="G52" s="2"/>
      <c r="I52" s="5"/>
    </row>
    <row r="53" spans="1:9" x14ac:dyDescent="0.25">
      <c r="A53">
        <f t="shared" si="3"/>
        <v>50</v>
      </c>
      <c r="B53">
        <v>-200</v>
      </c>
      <c r="C53" t="str">
        <f t="shared" si="8"/>
        <v>50-200j</v>
      </c>
      <c r="D53" s="3">
        <f t="shared" si="5"/>
        <v>0.8</v>
      </c>
      <c r="E53" s="3">
        <f t="shared" si="9"/>
        <v>-0.4</v>
      </c>
      <c r="F53" s="2"/>
      <c r="G53" s="2"/>
      <c r="I53" s="5"/>
    </row>
    <row r="54" spans="1:9" x14ac:dyDescent="0.25">
      <c r="A54">
        <f t="shared" si="3"/>
        <v>50</v>
      </c>
      <c r="B54">
        <v>-215</v>
      </c>
      <c r="C54" t="str">
        <f t="shared" si="8"/>
        <v>50-215j</v>
      </c>
      <c r="D54" s="3">
        <f t="shared" si="5"/>
        <v>0.82214317474433096</v>
      </c>
      <c r="E54" s="3">
        <f t="shared" si="9"/>
        <v>-0.38239217429968902</v>
      </c>
      <c r="F54" s="2"/>
      <c r="G54" s="2"/>
      <c r="I54" s="5"/>
    </row>
    <row r="55" spans="1:9" x14ac:dyDescent="0.25">
      <c r="A55">
        <f t="shared" si="3"/>
        <v>50</v>
      </c>
      <c r="B55">
        <v>-250</v>
      </c>
      <c r="C55" t="str">
        <f t="shared" si="8"/>
        <v>50-250j</v>
      </c>
      <c r="D55" s="3">
        <f t="shared" si="5"/>
        <v>0.86206896551724099</v>
      </c>
      <c r="E55" s="3">
        <f t="shared" si="9"/>
        <v>-0.34482758620689702</v>
      </c>
      <c r="F55" s="2"/>
      <c r="G55" s="2"/>
      <c r="I55" s="5"/>
    </row>
    <row r="56" spans="1:9" x14ac:dyDescent="0.25">
      <c r="A56">
        <f t="shared" si="3"/>
        <v>50</v>
      </c>
      <c r="B56">
        <v>-300</v>
      </c>
      <c r="C56" t="str">
        <f t="shared" si="8"/>
        <v>50-300j</v>
      </c>
      <c r="D56" s="3">
        <f t="shared" si="5"/>
        <v>0.9</v>
      </c>
      <c r="E56" s="3">
        <f t="shared" si="9"/>
        <v>-0.3</v>
      </c>
      <c r="F56" s="2"/>
      <c r="G56" s="2"/>
      <c r="I56" s="5"/>
    </row>
    <row r="57" spans="1:9" x14ac:dyDescent="0.25">
      <c r="A57">
        <f t="shared" si="3"/>
        <v>50</v>
      </c>
      <c r="B57">
        <v>-400</v>
      </c>
      <c r="C57" t="str">
        <f t="shared" si="8"/>
        <v>50-400j</v>
      </c>
      <c r="D57" s="3">
        <f t="shared" si="5"/>
        <v>0.94117647058823495</v>
      </c>
      <c r="E57" s="3">
        <f t="shared" si="9"/>
        <v>-0.23529411764705899</v>
      </c>
      <c r="F57" s="2"/>
      <c r="G57" s="2"/>
      <c r="I57" s="5"/>
    </row>
    <row r="58" spans="1:9" x14ac:dyDescent="0.25">
      <c r="A58">
        <f t="shared" si="3"/>
        <v>50</v>
      </c>
      <c r="B58">
        <v>-600</v>
      </c>
      <c r="C58" t="str">
        <f t="shared" si="8"/>
        <v>50-600j</v>
      </c>
      <c r="D58" s="3">
        <f t="shared" si="5"/>
        <v>0.97297297297297303</v>
      </c>
      <c r="E58" s="3">
        <f t="shared" si="9"/>
        <v>-0.162162162162162</v>
      </c>
      <c r="F58" s="2"/>
      <c r="G58" s="2"/>
      <c r="I58" s="5"/>
    </row>
    <row r="59" spans="1:9" x14ac:dyDescent="0.25">
      <c r="A59">
        <f t="shared" si="3"/>
        <v>50</v>
      </c>
      <c r="B59">
        <v>-1000</v>
      </c>
      <c r="C59" t="str">
        <f t="shared" si="8"/>
        <v>50-1000j</v>
      </c>
      <c r="D59" s="3">
        <f t="shared" si="5"/>
        <v>0.99009900990098998</v>
      </c>
      <c r="E59" s="3">
        <f t="shared" si="9"/>
        <v>-9.9009900990099001E-2</v>
      </c>
      <c r="F59" s="2"/>
      <c r="G59" s="2"/>
      <c r="I59" s="5"/>
    </row>
    <row r="60" spans="1:9" x14ac:dyDescent="0.25">
      <c r="A60">
        <f t="shared" si="3"/>
        <v>50</v>
      </c>
      <c r="B60">
        <v>-5000</v>
      </c>
      <c r="C60" t="str">
        <f t="shared" si="8"/>
        <v>50-5000j</v>
      </c>
      <c r="D60" s="3">
        <f t="shared" si="5"/>
        <v>0.99960015993602602</v>
      </c>
      <c r="E60" s="3">
        <f t="shared" si="9"/>
        <v>-1.99920031987205E-2</v>
      </c>
      <c r="F60" s="2"/>
      <c r="G60" s="2"/>
      <c r="I60" s="5"/>
    </row>
    <row r="62" spans="1:9" x14ac:dyDescent="0.25">
      <c r="A62" t="s">
        <v>9</v>
      </c>
      <c r="B62">
        <f>E6</f>
        <v>0.02</v>
      </c>
    </row>
    <row r="63" spans="1:9" ht="18" x14ac:dyDescent="0.4">
      <c r="A63" t="s">
        <v>9</v>
      </c>
      <c r="B63" t="s">
        <v>10</v>
      </c>
      <c r="C63" t="s">
        <v>8</v>
      </c>
      <c r="D63" t="s">
        <v>0</v>
      </c>
      <c r="E63" t="s">
        <v>11</v>
      </c>
      <c r="F63" t="s">
        <v>5</v>
      </c>
      <c r="G63" t="s">
        <v>12</v>
      </c>
      <c r="H63" t="s">
        <v>13</v>
      </c>
    </row>
    <row r="64" spans="1:9" x14ac:dyDescent="0.25">
      <c r="A64">
        <f>$B$62</f>
        <v>0.02</v>
      </c>
      <c r="B64">
        <v>0</v>
      </c>
      <c r="C64" t="str">
        <f>COMPLEX(A64,B64,"j")</f>
        <v>0.02</v>
      </c>
      <c r="D64">
        <f>IMREAL(IMDIV(1,C64))</f>
        <v>50</v>
      </c>
      <c r="E64">
        <f>IMAGINARY(IMDIV(1,C64))</f>
        <v>0</v>
      </c>
      <c r="F64" t="str">
        <f>COMPLEX(D64,E64,"j")</f>
        <v>50</v>
      </c>
      <c r="G64" s="2">
        <f>IMREAL(IMDIV(IMSUB(F64,$C$5),IMSUM(F64,$C$5)))</f>
        <v>0</v>
      </c>
      <c r="H64" s="2">
        <f>IMAGINARY(IMDIV(IMSUB(F64,$C$5),IMSUM(F64,$C$5)))</f>
        <v>0</v>
      </c>
      <c r="I64" s="2"/>
    </row>
    <row r="65" spans="1:9" x14ac:dyDescent="0.25">
      <c r="A65">
        <f t="shared" ref="A65:A73" si="10">$B$62</f>
        <v>0.02</v>
      </c>
      <c r="B65">
        <v>0.1</v>
      </c>
      <c r="C65" t="str">
        <f>COMPLEX(A65,B65,"j")</f>
        <v>0.02+0.1j</v>
      </c>
      <c r="D65" s="2">
        <f>IMREAL(IMDIV(1,C65))</f>
        <v>1.92307692307692</v>
      </c>
      <c r="E65">
        <f>IMAGINARY(IMDIV(1,C65))</f>
        <v>-9.6153846153846096</v>
      </c>
      <c r="F65" t="str">
        <f t="shared" ref="F65:F76" si="11">COMPLEX(D65,E65,"j")</f>
        <v>1.92307692307692-9.61538461538461j</v>
      </c>
      <c r="G65" s="2">
        <f t="shared" ref="G65:G74" si="12">IMREAL(IMDIV(IMSUB(F65,$C$5),IMSUM(F65,$C$5)))</f>
        <v>-0.86206896551724199</v>
      </c>
      <c r="H65" s="2">
        <f t="shared" ref="H65:H74" si="13">IMAGINARY(IMDIV(IMSUB(F65,$C$5),IMSUM(F65,$C$5)))</f>
        <v>-0.34482758620689702</v>
      </c>
      <c r="I65" s="2"/>
    </row>
    <row r="66" spans="1:9" x14ac:dyDescent="0.25">
      <c r="A66">
        <f t="shared" si="10"/>
        <v>0.02</v>
      </c>
      <c r="B66">
        <v>-0.1</v>
      </c>
      <c r="C66" t="str">
        <f>COMPLEX(A66,B66,"j")</f>
        <v>0.02-0.1j</v>
      </c>
      <c r="D66" s="2">
        <f>IMREAL(IMDIV(1,C66))</f>
        <v>1.92307692307692</v>
      </c>
      <c r="E66">
        <f>IMAGINARY(IMDIV(1,C66))</f>
        <v>9.6153846153846096</v>
      </c>
      <c r="F66" t="str">
        <f t="shared" si="11"/>
        <v>1.92307692307692+9.61538461538461j</v>
      </c>
      <c r="G66" s="2">
        <f t="shared" si="12"/>
        <v>-0.86206896551724199</v>
      </c>
      <c r="H66" s="2">
        <f t="shared" si="13"/>
        <v>0.34482758620689702</v>
      </c>
      <c r="I66" s="2"/>
    </row>
    <row r="67" spans="1:9" x14ac:dyDescent="0.25">
      <c r="A67">
        <f t="shared" si="10"/>
        <v>0.02</v>
      </c>
      <c r="B67">
        <v>0.05</v>
      </c>
      <c r="C67" t="str">
        <f t="shared" ref="C67:C76" si="14">COMPLEX(A67,B67,"j")</f>
        <v>0.02+0.05j</v>
      </c>
      <c r="D67" s="2">
        <f t="shared" ref="D67:D76" si="15">IMREAL(IMDIV(1,C67))</f>
        <v>6.8965517241379297</v>
      </c>
      <c r="E67">
        <f t="shared" ref="E67:E76" si="16">IMAGINARY(IMDIV(1,C67))</f>
        <v>-17.241379310344801</v>
      </c>
      <c r="F67" t="str">
        <f t="shared" si="11"/>
        <v>6.89655172413793-17.2413793103448j</v>
      </c>
      <c r="G67" s="2">
        <f t="shared" si="12"/>
        <v>-0.60975609756097704</v>
      </c>
      <c r="H67" s="2">
        <f t="shared" si="13"/>
        <v>-0.48780487804877998</v>
      </c>
      <c r="I67" s="2"/>
    </row>
    <row r="68" spans="1:9" x14ac:dyDescent="0.25">
      <c r="A68">
        <f t="shared" si="10"/>
        <v>0.02</v>
      </c>
      <c r="B68">
        <v>-0.05</v>
      </c>
      <c r="C68" t="str">
        <f t="shared" si="14"/>
        <v>0.02-0.05j</v>
      </c>
      <c r="D68" s="2">
        <f t="shared" si="15"/>
        <v>6.8965517241379297</v>
      </c>
      <c r="E68">
        <f t="shared" si="16"/>
        <v>17.241379310344801</v>
      </c>
      <c r="F68" t="str">
        <f t="shared" si="11"/>
        <v>6.89655172413793+17.2413793103448j</v>
      </c>
      <c r="G68" s="2">
        <f t="shared" si="12"/>
        <v>-0.60975609756097704</v>
      </c>
      <c r="H68" s="2">
        <f t="shared" si="13"/>
        <v>0.48780487804877998</v>
      </c>
      <c r="I68" s="2"/>
    </row>
    <row r="69" spans="1:9" x14ac:dyDescent="0.25">
      <c r="A69">
        <f t="shared" si="10"/>
        <v>0.02</v>
      </c>
      <c r="B69">
        <v>0.03</v>
      </c>
      <c r="C69" t="str">
        <f t="shared" si="14"/>
        <v>0.02+0.03j</v>
      </c>
      <c r="D69" s="2">
        <f t="shared" si="15"/>
        <v>15.384615384615399</v>
      </c>
      <c r="E69">
        <f t="shared" si="16"/>
        <v>-23.076923076923102</v>
      </c>
      <c r="F69" t="str">
        <f t="shared" si="11"/>
        <v>15.3846153846154-23.0769230769231j</v>
      </c>
      <c r="G69" s="2">
        <f t="shared" si="12"/>
        <v>-0.35999999999999899</v>
      </c>
      <c r="H69" s="2">
        <f t="shared" si="13"/>
        <v>-0.48</v>
      </c>
      <c r="I69" s="2"/>
    </row>
    <row r="70" spans="1:9" x14ac:dyDescent="0.25">
      <c r="A70">
        <f t="shared" si="10"/>
        <v>0.02</v>
      </c>
      <c r="B70">
        <v>-0.03</v>
      </c>
      <c r="C70" t="str">
        <f t="shared" si="14"/>
        <v>0.02-0.03j</v>
      </c>
      <c r="D70" s="2">
        <f t="shared" si="15"/>
        <v>15.384615384615399</v>
      </c>
      <c r="E70">
        <f t="shared" si="16"/>
        <v>23.076923076923102</v>
      </c>
      <c r="F70" t="str">
        <f t="shared" si="11"/>
        <v>15.3846153846154+23.0769230769231j</v>
      </c>
      <c r="G70" s="2">
        <f t="shared" si="12"/>
        <v>-0.35999999999999899</v>
      </c>
      <c r="H70" s="2">
        <f t="shared" si="13"/>
        <v>0.48</v>
      </c>
      <c r="I70" s="2"/>
    </row>
    <row r="71" spans="1:9" x14ac:dyDescent="0.25">
      <c r="A71">
        <f t="shared" si="10"/>
        <v>0.02</v>
      </c>
      <c r="B71">
        <v>0.01</v>
      </c>
      <c r="C71" t="str">
        <f t="shared" si="14"/>
        <v>0.02+0.01j</v>
      </c>
      <c r="D71" s="2">
        <f t="shared" si="15"/>
        <v>40</v>
      </c>
      <c r="E71">
        <f t="shared" si="16"/>
        <v>-20</v>
      </c>
      <c r="F71" t="str">
        <f t="shared" si="11"/>
        <v>40-20j</v>
      </c>
      <c r="G71" s="2">
        <f t="shared" si="12"/>
        <v>-5.8823529411764698E-2</v>
      </c>
      <c r="H71" s="2">
        <f t="shared" si="13"/>
        <v>-0.23529411764705899</v>
      </c>
      <c r="I71" s="2"/>
    </row>
    <row r="72" spans="1:9" x14ac:dyDescent="0.25">
      <c r="A72">
        <f t="shared" si="10"/>
        <v>0.02</v>
      </c>
      <c r="B72">
        <v>-0.01</v>
      </c>
      <c r="C72" t="str">
        <f t="shared" si="14"/>
        <v>0.02-0.01j</v>
      </c>
      <c r="D72" s="2">
        <f t="shared" si="15"/>
        <v>40</v>
      </c>
      <c r="E72">
        <f t="shared" si="16"/>
        <v>20</v>
      </c>
      <c r="F72" t="str">
        <f t="shared" si="11"/>
        <v>40+20j</v>
      </c>
      <c r="G72" s="2">
        <f t="shared" si="12"/>
        <v>-5.8823529411764698E-2</v>
      </c>
      <c r="H72" s="2">
        <f t="shared" si="13"/>
        <v>0.23529411764705899</v>
      </c>
      <c r="I72" s="2"/>
    </row>
    <row r="73" spans="1:9" x14ac:dyDescent="0.25">
      <c r="A73">
        <f t="shared" si="10"/>
        <v>0.02</v>
      </c>
      <c r="B73">
        <v>0.2</v>
      </c>
      <c r="C73" t="str">
        <f t="shared" si="14"/>
        <v>0.02+0.2j</v>
      </c>
      <c r="D73" s="2">
        <f t="shared" si="15"/>
        <v>0.49504950495049499</v>
      </c>
      <c r="E73">
        <f t="shared" si="16"/>
        <v>-4.9504950495049496</v>
      </c>
      <c r="F73" t="str">
        <f t="shared" si="11"/>
        <v>0.495049504950495-4.95049504950495j</v>
      </c>
      <c r="G73" s="2">
        <f t="shared" si="12"/>
        <v>-0.96153846153846101</v>
      </c>
      <c r="H73" s="2">
        <f t="shared" si="13"/>
        <v>-0.19230769230769201</v>
      </c>
      <c r="I73" s="2"/>
    </row>
    <row r="74" spans="1:9" x14ac:dyDescent="0.25">
      <c r="A74">
        <f>$B$62</f>
        <v>0.02</v>
      </c>
      <c r="B74">
        <v>-0.2</v>
      </c>
      <c r="C74" t="str">
        <f t="shared" si="14"/>
        <v>0.02-0.2j</v>
      </c>
      <c r="D74" s="2">
        <f t="shared" si="15"/>
        <v>0.49504950495049499</v>
      </c>
      <c r="E74">
        <f t="shared" si="16"/>
        <v>4.9504950495049496</v>
      </c>
      <c r="F74" t="str">
        <f t="shared" si="11"/>
        <v>0.495049504950495+4.95049504950495j</v>
      </c>
      <c r="G74" s="2">
        <f t="shared" si="12"/>
        <v>-0.96153846153846101</v>
      </c>
      <c r="H74" s="2">
        <f t="shared" si="13"/>
        <v>0.19230769230769201</v>
      </c>
      <c r="I74" s="2"/>
    </row>
    <row r="75" spans="1:9" x14ac:dyDescent="0.25">
      <c r="A75">
        <f t="shared" ref="A75:A76" si="17">$B$62</f>
        <v>0.02</v>
      </c>
      <c r="B75">
        <v>0.5</v>
      </c>
      <c r="C75" t="str">
        <f t="shared" si="14"/>
        <v>0.02+0.5j</v>
      </c>
      <c r="D75" s="2">
        <f t="shared" si="15"/>
        <v>7.9872204472843406E-2</v>
      </c>
      <c r="E75">
        <f t="shared" si="16"/>
        <v>-1.9968051118210901</v>
      </c>
      <c r="F75" t="str">
        <f t="shared" si="11"/>
        <v>0.0798722044728434-1.99680511182109j</v>
      </c>
      <c r="G75" s="2">
        <f t="shared" ref="G75:G76" si="18">IMREAL(IMDIV(IMSUB(F75,$C$5),IMSUM(F75,$C$5)))</f>
        <v>-0.99364069952305401</v>
      </c>
      <c r="H75" s="2">
        <f t="shared" ref="H75:H76" si="19">IMAGINARY(IMDIV(IMSUB(F75,$C$5),IMSUM(F75,$C$5)))</f>
        <v>-7.9491255961844504E-2</v>
      </c>
      <c r="I75" s="2"/>
    </row>
    <row r="76" spans="1:9" x14ac:dyDescent="0.25">
      <c r="A76">
        <f t="shared" si="17"/>
        <v>0.02</v>
      </c>
      <c r="B76">
        <v>-0.5</v>
      </c>
      <c r="C76" t="str">
        <f t="shared" si="14"/>
        <v>0.02-0.5j</v>
      </c>
      <c r="D76" s="2">
        <f t="shared" si="15"/>
        <v>7.9872204472843406E-2</v>
      </c>
      <c r="E76">
        <f t="shared" si="16"/>
        <v>1.9968051118210901</v>
      </c>
      <c r="F76" t="str">
        <f t="shared" si="11"/>
        <v>0.0798722044728434+1.99680511182109j</v>
      </c>
      <c r="G76" s="2">
        <f t="shared" si="18"/>
        <v>-0.99364069952305401</v>
      </c>
      <c r="H76" s="2">
        <f t="shared" si="19"/>
        <v>7.9491255961844504E-2</v>
      </c>
      <c r="I76" s="2"/>
    </row>
  </sheetData>
  <mergeCells count="1">
    <mergeCell ref="E1:L1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A7B4-DDB0-4148-B428-50E0F73F735E}">
  <dimension ref="A1:E365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16</v>
      </c>
      <c r="C1" t="s">
        <v>14</v>
      </c>
    </row>
    <row r="2" spans="1:5" x14ac:dyDescent="0.25">
      <c r="A2" s="6">
        <f>(C2-1)/(C2+1)</f>
        <v>0.33333333333333331</v>
      </c>
      <c r="C2">
        <f>'Z and Y'!E5</f>
        <v>2</v>
      </c>
    </row>
    <row r="4" spans="1:5" ht="18" x14ac:dyDescent="0.4">
      <c r="A4" t="s">
        <v>19</v>
      </c>
      <c r="B4" t="s">
        <v>17</v>
      </c>
      <c r="C4" t="s">
        <v>18</v>
      </c>
      <c r="D4" s="4" t="s">
        <v>15</v>
      </c>
      <c r="E4" t="s">
        <v>14</v>
      </c>
    </row>
    <row r="5" spans="1:5" x14ac:dyDescent="0.25">
      <c r="A5" s="3" cm="1">
        <f t="array" aca="1" ref="A5:A95" ca="1">theta/PI()</f>
        <v>0</v>
      </c>
      <c r="B5" cm="1">
        <f t="array" aca="1" ref="B5:B95" ca="1">_C1R*COS(theta)</f>
        <v>0.33333333333333331</v>
      </c>
      <c r="C5" cm="1">
        <f t="array" aca="1" ref="C5:C95" ca="1">_C1R*SIN(theta)</f>
        <v>0</v>
      </c>
      <c r="D5">
        <f ca="1">SQRT(B5*B5+C5*C5)</f>
        <v>0.33333333333333331</v>
      </c>
      <c r="E5" s="3">
        <f ca="1">(1+D5)/(1-D5)</f>
        <v>1.9999999999999998</v>
      </c>
    </row>
    <row r="6" spans="1:5" x14ac:dyDescent="0.25">
      <c r="A6" s="3">
        <f ca="1"/>
        <v>2.2222222222222223E-2</v>
      </c>
      <c r="B6">
        <f ca="1"/>
        <v>0.33252135008660805</v>
      </c>
      <c r="C6">
        <f ca="1"/>
        <v>2.3252157914708433E-2</v>
      </c>
      <c r="D6">
        <f t="shared" ref="D6:D69" ca="1" si="0">SQRT(B6*B6+C6*C6)</f>
        <v>0.33333333333333331</v>
      </c>
      <c r="E6" s="3">
        <f t="shared" ref="E6:E69" ca="1" si="1">(1+D6)/(1-D6)</f>
        <v>1.9999999999999998</v>
      </c>
    </row>
    <row r="7" spans="1:5" x14ac:dyDescent="0.25">
      <c r="A7" s="3">
        <f ca="1"/>
        <v>4.4444444444444446E-2</v>
      </c>
      <c r="B7">
        <f ca="1"/>
        <v>0.3300893562471901</v>
      </c>
      <c r="C7">
        <f ca="1"/>
        <v>4.6391033653355146E-2</v>
      </c>
      <c r="D7">
        <f t="shared" ca="1" si="0"/>
        <v>0.33333333333333337</v>
      </c>
      <c r="E7" s="3">
        <f t="shared" ca="1" si="1"/>
        <v>2.0000000000000004</v>
      </c>
    </row>
    <row r="8" spans="1:5" x14ac:dyDescent="0.25">
      <c r="A8" s="3">
        <f ca="1"/>
        <v>6.6666666666666666E-2</v>
      </c>
      <c r="B8">
        <f ca="1"/>
        <v>0.32604920024460188</v>
      </c>
      <c r="C8">
        <f ca="1"/>
        <v>6.9303896939253096E-2</v>
      </c>
      <c r="D8">
        <f t="shared" ca="1" si="0"/>
        <v>0.33333333333333331</v>
      </c>
      <c r="E8" s="3">
        <f t="shared" ca="1" si="1"/>
        <v>1.9999999999999998</v>
      </c>
    </row>
    <row r="9" spans="1:5" x14ac:dyDescent="0.25">
      <c r="A9" s="3">
        <f ca="1"/>
        <v>8.8888888888888892E-2</v>
      </c>
      <c r="B9">
        <f ca="1"/>
        <v>0.32042056531277296</v>
      </c>
      <c r="C9">
        <f ca="1"/>
        <v>9.1879118605666388E-2</v>
      </c>
      <c r="D9">
        <f t="shared" ca="1" si="0"/>
        <v>0.33333333333333337</v>
      </c>
      <c r="E9" s="3">
        <f t="shared" ca="1" si="1"/>
        <v>2.0000000000000004</v>
      </c>
    </row>
    <row r="10" spans="1:5" x14ac:dyDescent="0.25">
      <c r="A10" s="3">
        <f ca="1"/>
        <v>0.1111111111111111</v>
      </c>
      <c r="B10">
        <f ca="1"/>
        <v>0.31323087359530277</v>
      </c>
      <c r="C10">
        <f ca="1"/>
        <v>0.11400671444188956</v>
      </c>
      <c r="D10">
        <f t="shared" ca="1" si="0"/>
        <v>0.33333333333333331</v>
      </c>
      <c r="E10" s="3">
        <f t="shared" ca="1" si="1"/>
        <v>1.9999999999999998</v>
      </c>
    </row>
    <row r="11" spans="1:5" x14ac:dyDescent="0.25">
      <c r="A11" s="3">
        <f ca="1"/>
        <v>0.13333333333333333</v>
      </c>
      <c r="B11">
        <f ca="1"/>
        <v>0.30451515254753359</v>
      </c>
      <c r="C11">
        <f ca="1"/>
        <v>0.13557888102526672</v>
      </c>
      <c r="D11">
        <f t="shared" ca="1" si="0"/>
        <v>0.33333333333333326</v>
      </c>
      <c r="E11" s="3">
        <f t="shared" ca="1" si="1"/>
        <v>1.9999999999999998</v>
      </c>
    </row>
    <row r="12" spans="1:5" x14ac:dyDescent="0.25">
      <c r="A12" s="3">
        <f ca="1"/>
        <v>0.15555555555555556</v>
      </c>
      <c r="B12">
        <f ca="1"/>
        <v>0.29431586428630896</v>
      </c>
      <c r="C12">
        <f ca="1"/>
        <v>0.15649052092863025</v>
      </c>
      <c r="D12">
        <f t="shared" ca="1" si="0"/>
        <v>0.33333333333333331</v>
      </c>
      <c r="E12" s="3">
        <f t="shared" ca="1" si="1"/>
        <v>1.9999999999999998</v>
      </c>
    </row>
    <row r="13" spans="1:5" x14ac:dyDescent="0.25">
      <c r="A13" s="3">
        <f ca="1"/>
        <v>0.17777777777777778</v>
      </c>
      <c r="B13">
        <f ca="1"/>
        <v>0.28268269871880863</v>
      </c>
      <c r="C13">
        <f ca="1"/>
        <v>0.17663975474440163</v>
      </c>
      <c r="D13">
        <f t="shared" ca="1" si="0"/>
        <v>0.33333333333333331</v>
      </c>
      <c r="E13" s="3">
        <f t="shared" ca="1" si="1"/>
        <v>1.9999999999999998</v>
      </c>
    </row>
    <row r="14" spans="1:5" x14ac:dyDescent="0.25">
      <c r="A14" s="3">
        <f ca="1"/>
        <v>0.2</v>
      </c>
      <c r="B14">
        <f ca="1"/>
        <v>0.26967233145831582</v>
      </c>
      <c r="C14">
        <f ca="1"/>
        <v>0.19592841743082437</v>
      </c>
      <c r="D14">
        <f t="shared" ca="1" si="0"/>
        <v>0.33333333333333331</v>
      </c>
      <c r="E14" s="3">
        <f t="shared" ca="1" si="1"/>
        <v>1.9999999999999998</v>
      </c>
    </row>
    <row r="15" spans="1:5" x14ac:dyDescent="0.25">
      <c r="A15" s="3">
        <f ca="1"/>
        <v>0.22222222222222221</v>
      </c>
      <c r="B15">
        <f ca="1"/>
        <v>0.25534814770632597</v>
      </c>
      <c r="C15">
        <f ca="1"/>
        <v>0.21426253656217975</v>
      </c>
      <c r="D15">
        <f t="shared" ca="1" si="0"/>
        <v>0.33333333333333326</v>
      </c>
      <c r="E15" s="3">
        <f t="shared" ca="1" si="1"/>
        <v>1.9999999999999998</v>
      </c>
    </row>
    <row r="16" spans="1:5" x14ac:dyDescent="0.25">
      <c r="A16" s="3">
        <f ca="1"/>
        <v>0.24444444444444444</v>
      </c>
      <c r="B16">
        <f ca="1"/>
        <v>0.23977993344621706</v>
      </c>
      <c r="C16">
        <f ca="1"/>
        <v>0.23155279015299907</v>
      </c>
      <c r="D16">
        <f t="shared" ca="1" si="0"/>
        <v>0.33333333333333331</v>
      </c>
      <c r="E16" s="3">
        <f t="shared" ca="1" si="1"/>
        <v>1.9999999999999998</v>
      </c>
    </row>
    <row r="17" spans="1:5" x14ac:dyDescent="0.25">
      <c r="A17" s="3">
        <f ca="1"/>
        <v>0.26666666666666666</v>
      </c>
      <c r="B17">
        <f ca="1"/>
        <v>0.22304353545295275</v>
      </c>
      <c r="C17">
        <f ca="1"/>
        <v>0.24771494182579804</v>
      </c>
      <c r="D17">
        <f t="shared" ca="1" si="0"/>
        <v>0.33333333333333331</v>
      </c>
      <c r="E17" s="3">
        <f t="shared" ca="1" si="1"/>
        <v>1.9999999999999998</v>
      </c>
    </row>
    <row r="18" spans="1:5" x14ac:dyDescent="0.25">
      <c r="A18" s="3">
        <f ca="1"/>
        <v>0.28888888888888892</v>
      </c>
      <c r="B18">
        <f ca="1"/>
        <v>0.20522049177521942</v>
      </c>
      <c r="C18">
        <f ca="1"/>
        <v>0.26267025120224063</v>
      </c>
      <c r="D18">
        <f t="shared" ca="1" si="0"/>
        <v>0.33333333333333331</v>
      </c>
      <c r="E18" s="3">
        <f t="shared" ca="1" si="1"/>
        <v>1.9999999999999998</v>
      </c>
    </row>
    <row r="19" spans="1:5" x14ac:dyDescent="0.25">
      <c r="A19" s="3">
        <f ca="1"/>
        <v>0.31111111111111112</v>
      </c>
      <c r="B19">
        <f ca="1"/>
        <v>0.18639763449024893</v>
      </c>
      <c r="C19">
        <f ca="1"/>
        <v>0.27634585751834723</v>
      </c>
      <c r="D19">
        <f t="shared" ca="1" si="0"/>
        <v>0.33333333333333331</v>
      </c>
      <c r="E19" s="3">
        <f t="shared" ca="1" si="1"/>
        <v>1.9999999999999998</v>
      </c>
    </row>
    <row r="20" spans="1:5" x14ac:dyDescent="0.25">
      <c r="A20" s="3">
        <f ca="1"/>
        <v>0.33333333333333331</v>
      </c>
      <c r="B20">
        <f ca="1"/>
        <v>0.16666666666666669</v>
      </c>
      <c r="C20">
        <f ca="1"/>
        <v>0.28867513459481287</v>
      </c>
      <c r="D20">
        <f t="shared" ca="1" si="0"/>
        <v>0.33333333333333331</v>
      </c>
      <c r="E20" s="3">
        <f t="shared" ca="1" si="1"/>
        <v>1.9999999999999998</v>
      </c>
    </row>
    <row r="21" spans="1:5" x14ac:dyDescent="0.25">
      <c r="A21" s="3">
        <f ca="1"/>
        <v>0.35555555555555557</v>
      </c>
      <c r="B21">
        <f ca="1"/>
        <v>0.14612371559635914</v>
      </c>
      <c r="C21">
        <f ca="1"/>
        <v>0.29959801543305564</v>
      </c>
      <c r="D21">
        <f t="shared" ca="1" si="0"/>
        <v>0.33333333333333331</v>
      </c>
      <c r="E21" s="3">
        <f t="shared" ca="1" si="1"/>
        <v>1.9999999999999998</v>
      </c>
    </row>
    <row r="22" spans="1:5" x14ac:dyDescent="0.25">
      <c r="A22" s="3">
        <f ca="1"/>
        <v>0.37777777777777782</v>
      </c>
      <c r="B22">
        <f ca="1"/>
        <v>0.12486886447197065</v>
      </c>
      <c r="C22">
        <f ca="1"/>
        <v>0.30906128485559581</v>
      </c>
      <c r="D22">
        <f t="shared" ca="1" si="0"/>
        <v>0.33333333333333337</v>
      </c>
      <c r="E22" s="3">
        <f t="shared" ca="1" si="1"/>
        <v>2.0000000000000004</v>
      </c>
    </row>
    <row r="23" spans="1:5" x14ac:dyDescent="0.25">
      <c r="A23" s="3">
        <f ca="1"/>
        <v>0.4</v>
      </c>
      <c r="B23">
        <f ca="1"/>
        <v>0.10300566479164915</v>
      </c>
      <c r="C23">
        <f ca="1"/>
        <v>0.31701883876505116</v>
      </c>
      <c r="D23">
        <f t="shared" ca="1" si="0"/>
        <v>0.33333333333333331</v>
      </c>
      <c r="E23" s="3">
        <f t="shared" ca="1" si="1"/>
        <v>1.9999999999999998</v>
      </c>
    </row>
    <row r="24" spans="1:5" x14ac:dyDescent="0.25">
      <c r="A24" s="3">
        <f ca="1"/>
        <v>0.42222222222222217</v>
      </c>
      <c r="B24">
        <f ca="1"/>
        <v>8.0640631866555956E-2</v>
      </c>
      <c r="C24">
        <f ca="1"/>
        <v>0.32343190875866545</v>
      </c>
      <c r="D24">
        <f t="shared" ca="1" si="0"/>
        <v>0.33333333333333331</v>
      </c>
      <c r="E24" s="3">
        <f t="shared" ca="1" si="1"/>
        <v>1.9999999999999998</v>
      </c>
    </row>
    <row r="25" spans="1:5" x14ac:dyDescent="0.25">
      <c r="A25" s="3">
        <f ca="1"/>
        <v>0.44444444444444442</v>
      </c>
      <c r="B25">
        <f ca="1"/>
        <v>5.7882725888976805E-2</v>
      </c>
      <c r="C25">
        <f ca="1"/>
        <v>0.32826925100406934</v>
      </c>
      <c r="D25">
        <f t="shared" ca="1" si="0"/>
        <v>0.33333333333333331</v>
      </c>
      <c r="E25" s="3">
        <f t="shared" ca="1" si="1"/>
        <v>1.9999999999999998</v>
      </c>
    </row>
    <row r="26" spans="1:5" x14ac:dyDescent="0.25">
      <c r="A26" s="3">
        <f ca="1"/>
        <v>0.46666666666666667</v>
      </c>
      <c r="B26">
        <f ca="1"/>
        <v>3.4842821089217817E-2</v>
      </c>
      <c r="C26">
        <f ca="1"/>
        <v>0.33150729845609106</v>
      </c>
      <c r="D26">
        <f t="shared" ca="1" si="0"/>
        <v>0.33333333333333326</v>
      </c>
      <c r="E26" s="3">
        <f t="shared" ca="1" si="1"/>
        <v>1.9999999999999998</v>
      </c>
    </row>
    <row r="27" spans="1:5" x14ac:dyDescent="0.25">
      <c r="A27" s="3">
        <f ca="1"/>
        <v>0.48888888888888887</v>
      </c>
      <c r="B27">
        <f ca="1"/>
        <v>1.163316556750036E-2</v>
      </c>
      <c r="C27">
        <f ca="1"/>
        <v>0.33313027567303188</v>
      </c>
      <c r="D27">
        <f t="shared" ca="1" si="0"/>
        <v>0.33333333333333331</v>
      </c>
      <c r="E27" s="3">
        <f t="shared" ca="1" si="1"/>
        <v>1.9999999999999998</v>
      </c>
    </row>
    <row r="28" spans="1:5" x14ac:dyDescent="0.25">
      <c r="A28" s="3">
        <f ca="1"/>
        <v>0.51111111111111107</v>
      </c>
      <c r="B28">
        <f ca="1"/>
        <v>-1.1633165567500244E-2</v>
      </c>
      <c r="C28">
        <f ca="1"/>
        <v>0.33313027567303188</v>
      </c>
      <c r="D28">
        <f t="shared" ca="1" si="0"/>
        <v>0.33333333333333331</v>
      </c>
      <c r="E28" s="3">
        <f t="shared" ca="1" si="1"/>
        <v>1.9999999999999998</v>
      </c>
    </row>
    <row r="29" spans="1:5" x14ac:dyDescent="0.25">
      <c r="A29" s="3">
        <f ca="1"/>
        <v>0.53333333333333333</v>
      </c>
      <c r="B29">
        <f ca="1"/>
        <v>-3.4842821089217775E-2</v>
      </c>
      <c r="C29">
        <f ca="1"/>
        <v>0.33150729845609112</v>
      </c>
      <c r="D29">
        <f t="shared" ca="1" si="0"/>
        <v>0.33333333333333331</v>
      </c>
      <c r="E29" s="3">
        <f t="shared" ca="1" si="1"/>
        <v>1.9999999999999998</v>
      </c>
    </row>
    <row r="30" spans="1:5" x14ac:dyDescent="0.25">
      <c r="A30" s="3">
        <f ca="1"/>
        <v>0.55555555555555558</v>
      </c>
      <c r="B30">
        <f ca="1"/>
        <v>-5.7882725888976763E-2</v>
      </c>
      <c r="C30">
        <f ca="1"/>
        <v>0.32826925100406934</v>
      </c>
      <c r="D30">
        <f t="shared" ca="1" si="0"/>
        <v>0.33333333333333331</v>
      </c>
      <c r="E30" s="3">
        <f t="shared" ca="1" si="1"/>
        <v>1.9999999999999998</v>
      </c>
    </row>
    <row r="31" spans="1:5" x14ac:dyDescent="0.25">
      <c r="A31" s="3">
        <f ca="1"/>
        <v>0.57777777777777783</v>
      </c>
      <c r="B31">
        <f ca="1"/>
        <v>-8.0640631866555929E-2</v>
      </c>
      <c r="C31">
        <f ca="1"/>
        <v>0.32343190875866545</v>
      </c>
      <c r="D31">
        <f t="shared" ca="1" si="0"/>
        <v>0.33333333333333331</v>
      </c>
      <c r="E31" s="3">
        <f t="shared" ca="1" si="1"/>
        <v>1.9999999999999998</v>
      </c>
    </row>
    <row r="32" spans="1:5" x14ac:dyDescent="0.25">
      <c r="A32" s="3">
        <f ca="1"/>
        <v>0.6</v>
      </c>
      <c r="B32">
        <f ca="1"/>
        <v>-0.1030056647916491</v>
      </c>
      <c r="C32">
        <f ca="1"/>
        <v>0.31701883876505121</v>
      </c>
      <c r="D32">
        <f t="shared" ca="1" si="0"/>
        <v>0.33333333333333337</v>
      </c>
      <c r="E32" s="3">
        <f t="shared" ca="1" si="1"/>
        <v>2.0000000000000004</v>
      </c>
    </row>
    <row r="33" spans="1:5" x14ac:dyDescent="0.25">
      <c r="A33" s="3">
        <f ca="1"/>
        <v>0.62222222222222223</v>
      </c>
      <c r="B33">
        <f ca="1"/>
        <v>-0.12486886447197068</v>
      </c>
      <c r="C33">
        <f ca="1"/>
        <v>0.30906128485559581</v>
      </c>
      <c r="D33">
        <f t="shared" ca="1" si="0"/>
        <v>0.33333333333333337</v>
      </c>
      <c r="E33" s="3">
        <f t="shared" ca="1" si="1"/>
        <v>2.0000000000000004</v>
      </c>
    </row>
    <row r="34" spans="1:5" x14ac:dyDescent="0.25">
      <c r="A34" s="3">
        <f ca="1"/>
        <v>0.64444444444444449</v>
      </c>
      <c r="B34">
        <f ca="1"/>
        <v>-0.14612371559635917</v>
      </c>
      <c r="C34">
        <f ca="1"/>
        <v>0.29959801543305564</v>
      </c>
      <c r="D34">
        <f t="shared" ca="1" si="0"/>
        <v>0.33333333333333331</v>
      </c>
      <c r="E34" s="3">
        <f t="shared" ca="1" si="1"/>
        <v>1.9999999999999998</v>
      </c>
    </row>
    <row r="35" spans="1:5" x14ac:dyDescent="0.25">
      <c r="A35" s="3">
        <f ca="1"/>
        <v>0.66666666666666663</v>
      </c>
      <c r="B35">
        <f ca="1"/>
        <v>-0.16666666666666657</v>
      </c>
      <c r="C35">
        <f ca="1"/>
        <v>0.28867513459481287</v>
      </c>
      <c r="D35">
        <f t="shared" ca="1" si="0"/>
        <v>0.33333333333333326</v>
      </c>
      <c r="E35" s="3">
        <f t="shared" ca="1" si="1"/>
        <v>1.9999999999999998</v>
      </c>
    </row>
    <row r="36" spans="1:5" x14ac:dyDescent="0.25">
      <c r="A36" s="3">
        <f ca="1"/>
        <v>0.68888888888888888</v>
      </c>
      <c r="B36">
        <f ca="1"/>
        <v>-0.18639763449024888</v>
      </c>
      <c r="C36">
        <f ca="1"/>
        <v>0.27634585751834723</v>
      </c>
      <c r="D36">
        <f t="shared" ca="1" si="0"/>
        <v>0.33333333333333326</v>
      </c>
      <c r="E36" s="3">
        <f t="shared" ca="1" si="1"/>
        <v>1.9999999999999998</v>
      </c>
    </row>
    <row r="37" spans="1:5" x14ac:dyDescent="0.25">
      <c r="A37" s="3">
        <f ca="1"/>
        <v>0.71111111111111114</v>
      </c>
      <c r="B37">
        <f ca="1"/>
        <v>-0.20522049177521942</v>
      </c>
      <c r="C37">
        <f ca="1"/>
        <v>0.26267025120224063</v>
      </c>
      <c r="D37">
        <f t="shared" ca="1" si="0"/>
        <v>0.33333333333333331</v>
      </c>
      <c r="E37" s="3">
        <f t="shared" ca="1" si="1"/>
        <v>1.9999999999999998</v>
      </c>
    </row>
    <row r="38" spans="1:5" x14ac:dyDescent="0.25">
      <c r="A38" s="3">
        <f ca="1"/>
        <v>0.73333333333333339</v>
      </c>
      <c r="B38">
        <f ca="1"/>
        <v>-0.22304353545295275</v>
      </c>
      <c r="C38">
        <f ca="1"/>
        <v>0.24771494182579806</v>
      </c>
      <c r="D38">
        <f t="shared" ca="1" si="0"/>
        <v>0.33333333333333331</v>
      </c>
      <c r="E38" s="3">
        <f t="shared" ca="1" si="1"/>
        <v>1.9999999999999998</v>
      </c>
    </row>
    <row r="39" spans="1:5" x14ac:dyDescent="0.25">
      <c r="A39" s="3">
        <f ca="1"/>
        <v>0.75555555555555565</v>
      </c>
      <c r="B39">
        <f ca="1"/>
        <v>-0.23977993344621706</v>
      </c>
      <c r="C39">
        <f ca="1"/>
        <v>0.23155279015299904</v>
      </c>
      <c r="D39">
        <f t="shared" ca="1" si="0"/>
        <v>0.33333333333333331</v>
      </c>
      <c r="E39" s="3">
        <f t="shared" ca="1" si="1"/>
        <v>1.9999999999999998</v>
      </c>
    </row>
    <row r="40" spans="1:5" x14ac:dyDescent="0.25">
      <c r="A40" s="3">
        <f ca="1"/>
        <v>0.77777777777777779</v>
      </c>
      <c r="B40">
        <f ca="1"/>
        <v>-0.25534814770632597</v>
      </c>
      <c r="C40">
        <f ca="1"/>
        <v>0.21426253656217981</v>
      </c>
      <c r="D40">
        <f t="shared" ca="1" si="0"/>
        <v>0.33333333333333331</v>
      </c>
      <c r="E40" s="3">
        <f t="shared" ca="1" si="1"/>
        <v>1.9999999999999998</v>
      </c>
    </row>
    <row r="41" spans="1:5" x14ac:dyDescent="0.25">
      <c r="A41" s="3">
        <f ca="1"/>
        <v>0.8</v>
      </c>
      <c r="B41">
        <f ca="1"/>
        <v>-0.26967233145831576</v>
      </c>
      <c r="C41">
        <f ca="1"/>
        <v>0.1959284174308244</v>
      </c>
      <c r="D41">
        <f t="shared" ca="1" si="0"/>
        <v>0.33333333333333331</v>
      </c>
      <c r="E41" s="3">
        <f t="shared" ca="1" si="1"/>
        <v>1.9999999999999998</v>
      </c>
    </row>
    <row r="42" spans="1:5" x14ac:dyDescent="0.25">
      <c r="A42" s="3">
        <f ca="1"/>
        <v>0.8222222222222223</v>
      </c>
      <c r="B42">
        <f ca="1"/>
        <v>-0.28268269871880863</v>
      </c>
      <c r="C42">
        <f ca="1"/>
        <v>0.17663975474440163</v>
      </c>
      <c r="D42">
        <f t="shared" ca="1" si="0"/>
        <v>0.33333333333333331</v>
      </c>
      <c r="E42" s="3">
        <f t="shared" ca="1" si="1"/>
        <v>1.9999999999999998</v>
      </c>
    </row>
    <row r="43" spans="1:5" x14ac:dyDescent="0.25">
      <c r="A43" s="3">
        <f ca="1"/>
        <v>0.84444444444444433</v>
      </c>
      <c r="B43">
        <f ca="1"/>
        <v>-0.2943158642863089</v>
      </c>
      <c r="C43">
        <f ca="1"/>
        <v>0.15649052092863036</v>
      </c>
      <c r="D43">
        <f t="shared" ca="1" si="0"/>
        <v>0.33333333333333331</v>
      </c>
      <c r="E43" s="3">
        <f t="shared" ca="1" si="1"/>
        <v>1.9999999999999998</v>
      </c>
    </row>
    <row r="44" spans="1:5" x14ac:dyDescent="0.25">
      <c r="A44" s="3">
        <f ca="1"/>
        <v>0.86666666666666659</v>
      </c>
      <c r="B44">
        <f ca="1"/>
        <v>-0.30451515254753359</v>
      </c>
      <c r="C44">
        <f ca="1"/>
        <v>0.1355788810252668</v>
      </c>
      <c r="D44">
        <f t="shared" ca="1" si="0"/>
        <v>0.33333333333333331</v>
      </c>
      <c r="E44" s="3">
        <f t="shared" ca="1" si="1"/>
        <v>1.9999999999999998</v>
      </c>
    </row>
    <row r="45" spans="1:5" x14ac:dyDescent="0.25">
      <c r="A45" s="3">
        <f ca="1"/>
        <v>0.88888888888888884</v>
      </c>
      <c r="B45">
        <f ca="1"/>
        <v>-0.31323087359530277</v>
      </c>
      <c r="C45">
        <f ca="1"/>
        <v>0.11400671444188962</v>
      </c>
      <c r="D45">
        <f t="shared" ca="1" si="0"/>
        <v>0.33333333333333331</v>
      </c>
      <c r="E45" s="3">
        <f t="shared" ca="1" si="1"/>
        <v>1.9999999999999998</v>
      </c>
    </row>
    <row r="46" spans="1:5" x14ac:dyDescent="0.25">
      <c r="A46" s="3">
        <f ca="1"/>
        <v>0.91111111111111098</v>
      </c>
      <c r="B46">
        <f ca="1"/>
        <v>-0.32042056531277285</v>
      </c>
      <c r="C46">
        <f ca="1"/>
        <v>9.1879118605666554E-2</v>
      </c>
      <c r="D46">
        <f t="shared" ca="1" si="0"/>
        <v>0.33333333333333326</v>
      </c>
      <c r="E46" s="3">
        <f t="shared" ca="1" si="1"/>
        <v>1.9999999999999998</v>
      </c>
    </row>
    <row r="47" spans="1:5" x14ac:dyDescent="0.25">
      <c r="A47" s="3">
        <f ca="1"/>
        <v>0.93333333333333335</v>
      </c>
      <c r="B47">
        <f ca="1"/>
        <v>-0.32604920024460188</v>
      </c>
      <c r="C47">
        <f ca="1"/>
        <v>6.9303896939253096E-2</v>
      </c>
      <c r="D47">
        <f t="shared" ca="1" si="0"/>
        <v>0.33333333333333331</v>
      </c>
      <c r="E47" s="3">
        <f t="shared" ca="1" si="1"/>
        <v>1.9999999999999998</v>
      </c>
    </row>
    <row r="48" spans="1:5" x14ac:dyDescent="0.25">
      <c r="A48" s="3">
        <f ca="1"/>
        <v>0.95555555555555549</v>
      </c>
      <c r="B48">
        <f ca="1"/>
        <v>-0.33008935624719005</v>
      </c>
      <c r="C48">
        <f ca="1"/>
        <v>4.6391033653355243E-2</v>
      </c>
      <c r="D48">
        <f t="shared" ca="1" si="0"/>
        <v>0.33333333333333326</v>
      </c>
      <c r="E48" s="3">
        <f t="shared" ca="1" si="1"/>
        <v>1.9999999999999998</v>
      </c>
    </row>
    <row r="49" spans="1:5" x14ac:dyDescent="0.25">
      <c r="A49" s="3">
        <f ca="1"/>
        <v>0.97777777777777775</v>
      </c>
      <c r="B49">
        <f ca="1"/>
        <v>-0.33252135008660805</v>
      </c>
      <c r="C49">
        <f ca="1"/>
        <v>2.3252157914708506E-2</v>
      </c>
      <c r="D49">
        <f t="shared" ca="1" si="0"/>
        <v>0.33333333333333331</v>
      </c>
      <c r="E49" s="3">
        <f t="shared" ca="1" si="1"/>
        <v>1.9999999999999998</v>
      </c>
    </row>
    <row r="50" spans="1:5" x14ac:dyDescent="0.25">
      <c r="A50" s="3">
        <f ca="1"/>
        <v>1</v>
      </c>
      <c r="B50">
        <f ca="1"/>
        <v>-0.33333333333333331</v>
      </c>
      <c r="C50">
        <f ca="1"/>
        <v>4.083828183028733E-17</v>
      </c>
      <c r="D50">
        <f t="shared" ca="1" si="0"/>
        <v>0.33333333333333331</v>
      </c>
      <c r="E50" s="3">
        <f t="shared" ca="1" si="1"/>
        <v>1.9999999999999998</v>
      </c>
    </row>
    <row r="51" spans="1:5" x14ac:dyDescent="0.25">
      <c r="A51" s="3">
        <f ca="1"/>
        <v>1.0222222222222221</v>
      </c>
      <c r="B51">
        <f ca="1"/>
        <v>-0.3325213500866081</v>
      </c>
      <c r="C51">
        <f ca="1"/>
        <v>-2.3252157914708277E-2</v>
      </c>
      <c r="D51">
        <f t="shared" ca="1" si="0"/>
        <v>0.33333333333333337</v>
      </c>
      <c r="E51" s="3">
        <f t="shared" ca="1" si="1"/>
        <v>2.0000000000000004</v>
      </c>
    </row>
    <row r="52" spans="1:5" x14ac:dyDescent="0.25">
      <c r="A52" s="3">
        <f ca="1"/>
        <v>1.0444444444444445</v>
      </c>
      <c r="B52">
        <f ca="1"/>
        <v>-0.33008935624719005</v>
      </c>
      <c r="C52">
        <f ca="1"/>
        <v>-4.6391033653355174E-2</v>
      </c>
      <c r="D52">
        <f t="shared" ca="1" si="0"/>
        <v>0.33333333333333326</v>
      </c>
      <c r="E52" s="3">
        <f t="shared" ca="1" si="1"/>
        <v>1.9999999999999998</v>
      </c>
    </row>
    <row r="53" spans="1:5" x14ac:dyDescent="0.25">
      <c r="A53" s="3">
        <f ca="1"/>
        <v>1.0666666666666667</v>
      </c>
      <c r="B53">
        <f ca="1"/>
        <v>-0.32604920024460188</v>
      </c>
      <c r="C53">
        <f ca="1"/>
        <v>-6.9303896939253012E-2</v>
      </c>
      <c r="D53">
        <f t="shared" ca="1" si="0"/>
        <v>0.33333333333333331</v>
      </c>
      <c r="E53" s="3">
        <f t="shared" ca="1" si="1"/>
        <v>1.9999999999999998</v>
      </c>
    </row>
    <row r="54" spans="1:5" x14ac:dyDescent="0.25">
      <c r="A54" s="3">
        <f ca="1"/>
        <v>1.0888888888888888</v>
      </c>
      <c r="B54">
        <f ca="1"/>
        <v>-0.32042056531277296</v>
      </c>
      <c r="C54">
        <f ca="1"/>
        <v>-9.1879118605666332E-2</v>
      </c>
      <c r="D54">
        <f t="shared" ca="1" si="0"/>
        <v>0.33333333333333331</v>
      </c>
      <c r="E54" s="3">
        <f t="shared" ca="1" si="1"/>
        <v>1.9999999999999998</v>
      </c>
    </row>
    <row r="55" spans="1:5" x14ac:dyDescent="0.25">
      <c r="A55" s="3">
        <f ca="1"/>
        <v>1.1111111111111112</v>
      </c>
      <c r="B55">
        <f ca="1"/>
        <v>-0.31323087359530277</v>
      </c>
      <c r="C55">
        <f ca="1"/>
        <v>-0.11400671444188955</v>
      </c>
      <c r="D55">
        <f t="shared" ca="1" si="0"/>
        <v>0.33333333333333326</v>
      </c>
      <c r="E55" s="3">
        <f t="shared" ca="1" si="1"/>
        <v>1.9999999999999998</v>
      </c>
    </row>
    <row r="56" spans="1:5" x14ac:dyDescent="0.25">
      <c r="A56" s="3">
        <f ca="1"/>
        <v>1.1333333333333333</v>
      </c>
      <c r="B56">
        <f ca="1"/>
        <v>-0.3045151525475337</v>
      </c>
      <c r="C56">
        <f ca="1"/>
        <v>-0.13557888102526661</v>
      </c>
      <c r="D56">
        <f t="shared" ca="1" si="0"/>
        <v>0.33333333333333337</v>
      </c>
      <c r="E56" s="3">
        <f t="shared" ca="1" si="1"/>
        <v>2.0000000000000004</v>
      </c>
    </row>
    <row r="57" spans="1:5" x14ac:dyDescent="0.25">
      <c r="A57" s="3">
        <f ca="1"/>
        <v>1.1555555555555557</v>
      </c>
      <c r="B57">
        <f ca="1"/>
        <v>-0.29431586428630896</v>
      </c>
      <c r="C57">
        <f ca="1"/>
        <v>-0.15649052092863028</v>
      </c>
      <c r="D57">
        <f t="shared" ca="1" si="0"/>
        <v>0.33333333333333331</v>
      </c>
      <c r="E57" s="3">
        <f t="shared" ca="1" si="1"/>
        <v>1.9999999999999998</v>
      </c>
    </row>
    <row r="58" spans="1:5" x14ac:dyDescent="0.25">
      <c r="A58" s="3">
        <f ca="1"/>
        <v>1.1777777777777778</v>
      </c>
      <c r="B58">
        <f ca="1"/>
        <v>-0.28268269871880869</v>
      </c>
      <c r="C58">
        <f ca="1"/>
        <v>-0.17663975474440158</v>
      </c>
      <c r="D58">
        <f t="shared" ca="1" si="0"/>
        <v>0.33333333333333331</v>
      </c>
      <c r="E58" s="3">
        <f t="shared" ca="1" si="1"/>
        <v>1.9999999999999998</v>
      </c>
    </row>
    <row r="59" spans="1:5" x14ac:dyDescent="0.25">
      <c r="A59" s="3">
        <f ca="1"/>
        <v>1.2</v>
      </c>
      <c r="B59">
        <f ca="1"/>
        <v>-0.26967233145831582</v>
      </c>
      <c r="C59">
        <f ca="1"/>
        <v>-0.19592841743082434</v>
      </c>
      <c r="D59">
        <f t="shared" ca="1" si="0"/>
        <v>0.33333333333333331</v>
      </c>
      <c r="E59" s="3">
        <f t="shared" ca="1" si="1"/>
        <v>1.9999999999999998</v>
      </c>
    </row>
    <row r="60" spans="1:5" x14ac:dyDescent="0.25">
      <c r="A60" s="3">
        <f ca="1"/>
        <v>1.2222222222222223</v>
      </c>
      <c r="B60">
        <f ca="1"/>
        <v>-0.25534814770632597</v>
      </c>
      <c r="C60">
        <f ca="1"/>
        <v>-0.21426253656217975</v>
      </c>
      <c r="D60">
        <f t="shared" ca="1" si="0"/>
        <v>0.33333333333333326</v>
      </c>
      <c r="E60" s="3">
        <f t="shared" ca="1" si="1"/>
        <v>1.9999999999999998</v>
      </c>
    </row>
    <row r="61" spans="1:5" x14ac:dyDescent="0.25">
      <c r="A61" s="3">
        <f ca="1"/>
        <v>1.2444444444444445</v>
      </c>
      <c r="B61">
        <f ca="1"/>
        <v>-0.23977993344621701</v>
      </c>
      <c r="C61">
        <f ca="1"/>
        <v>-0.23155279015299912</v>
      </c>
      <c r="D61">
        <f t="shared" ca="1" si="0"/>
        <v>0.33333333333333331</v>
      </c>
      <c r="E61" s="3">
        <f t="shared" ca="1" si="1"/>
        <v>1.9999999999999998</v>
      </c>
    </row>
    <row r="62" spans="1:5" x14ac:dyDescent="0.25">
      <c r="A62" s="3">
        <f ca="1"/>
        <v>1.2666666666666666</v>
      </c>
      <c r="B62">
        <f ca="1"/>
        <v>-0.2230435354529528</v>
      </c>
      <c r="C62">
        <f ca="1"/>
        <v>-0.24771494182579801</v>
      </c>
      <c r="D62">
        <f t="shared" ca="1" si="0"/>
        <v>0.33333333333333331</v>
      </c>
      <c r="E62" s="3">
        <f t="shared" ca="1" si="1"/>
        <v>1.9999999999999998</v>
      </c>
    </row>
    <row r="63" spans="1:5" x14ac:dyDescent="0.25">
      <c r="A63" s="3">
        <f ca="1"/>
        <v>1.288888888888889</v>
      </c>
      <c r="B63">
        <f ca="1"/>
        <v>-0.20522049177521934</v>
      </c>
      <c r="C63">
        <f ca="1"/>
        <v>-0.26267025120224069</v>
      </c>
      <c r="D63">
        <f t="shared" ca="1" si="0"/>
        <v>0.33333333333333331</v>
      </c>
      <c r="E63" s="3">
        <f t="shared" ca="1" si="1"/>
        <v>1.9999999999999998</v>
      </c>
    </row>
    <row r="64" spans="1:5" x14ac:dyDescent="0.25">
      <c r="A64" s="3">
        <f ca="1"/>
        <v>1.3111111111111109</v>
      </c>
      <c r="B64">
        <f ca="1"/>
        <v>-0.18639763449024907</v>
      </c>
      <c r="C64">
        <f ca="1"/>
        <v>-0.27634585751834712</v>
      </c>
      <c r="D64">
        <f t="shared" ca="1" si="0"/>
        <v>0.33333333333333331</v>
      </c>
      <c r="E64" s="3">
        <f t="shared" ca="1" si="1"/>
        <v>1.9999999999999998</v>
      </c>
    </row>
    <row r="65" spans="1:5" x14ac:dyDescent="0.25">
      <c r="A65" s="3">
        <f ca="1"/>
        <v>1.3333333333333333</v>
      </c>
      <c r="B65">
        <f ca="1"/>
        <v>-0.1666666666666668</v>
      </c>
      <c r="C65">
        <f ca="1"/>
        <v>-0.28867513459481275</v>
      </c>
      <c r="D65">
        <f t="shared" ca="1" si="0"/>
        <v>0.33333333333333326</v>
      </c>
      <c r="E65" s="3">
        <f t="shared" ca="1" si="1"/>
        <v>1.9999999999999998</v>
      </c>
    </row>
    <row r="66" spans="1:5" x14ac:dyDescent="0.25">
      <c r="A66" s="3">
        <f ca="1"/>
        <v>1.3555555555555554</v>
      </c>
      <c r="B66">
        <f ca="1"/>
        <v>-0.14612371559635923</v>
      </c>
      <c r="C66">
        <f ca="1"/>
        <v>-0.29959801543305559</v>
      </c>
      <c r="D66">
        <f t="shared" ca="1" si="0"/>
        <v>0.33333333333333331</v>
      </c>
      <c r="E66" s="3">
        <f t="shared" ca="1" si="1"/>
        <v>1.9999999999999998</v>
      </c>
    </row>
    <row r="67" spans="1:5" x14ac:dyDescent="0.25">
      <c r="A67" s="3">
        <f ca="1"/>
        <v>1.3777777777777778</v>
      </c>
      <c r="B67">
        <f ca="1"/>
        <v>-0.12486886447197076</v>
      </c>
      <c r="C67">
        <f ca="1"/>
        <v>-0.30906128485559575</v>
      </c>
      <c r="D67">
        <f t="shared" ca="1" si="0"/>
        <v>0.33333333333333331</v>
      </c>
      <c r="E67" s="3">
        <f t="shared" ca="1" si="1"/>
        <v>1.9999999999999998</v>
      </c>
    </row>
    <row r="68" spans="1:5" x14ac:dyDescent="0.25">
      <c r="A68" s="3">
        <f ca="1"/>
        <v>1.4</v>
      </c>
      <c r="B68">
        <f ca="1"/>
        <v>-0.10300566479164919</v>
      </c>
      <c r="C68">
        <f ca="1"/>
        <v>-0.31701883876505116</v>
      </c>
      <c r="D68">
        <f t="shared" ca="1" si="0"/>
        <v>0.33333333333333331</v>
      </c>
      <c r="E68" s="3">
        <f t="shared" ca="1" si="1"/>
        <v>1.9999999999999998</v>
      </c>
    </row>
    <row r="69" spans="1:5" x14ac:dyDescent="0.25">
      <c r="A69" s="3">
        <f ca="1"/>
        <v>1.4222222222222223</v>
      </c>
      <c r="B69">
        <f ca="1"/>
        <v>-8.0640631866555929E-2</v>
      </c>
      <c r="C69">
        <f ca="1"/>
        <v>-0.32343190875866545</v>
      </c>
      <c r="D69">
        <f t="shared" ca="1" si="0"/>
        <v>0.33333333333333331</v>
      </c>
      <c r="E69" s="3">
        <f t="shared" ca="1" si="1"/>
        <v>1.9999999999999998</v>
      </c>
    </row>
    <row r="70" spans="1:5" x14ac:dyDescent="0.25">
      <c r="A70" s="3">
        <f ca="1"/>
        <v>1.4444444444444444</v>
      </c>
      <c r="B70">
        <f ca="1"/>
        <v>-5.7882725888976777E-2</v>
      </c>
      <c r="C70">
        <f ca="1"/>
        <v>-0.32826925100406934</v>
      </c>
      <c r="D70">
        <f t="shared" ref="D70:D94" ca="1" si="2">SQRT(B70*B70+C70*C70)</f>
        <v>0.33333333333333331</v>
      </c>
      <c r="E70" s="3">
        <f t="shared" ref="E70:E95" ca="1" si="3">(1+D70)/(1-D70)</f>
        <v>1.9999999999999998</v>
      </c>
    </row>
    <row r="71" spans="1:5" x14ac:dyDescent="0.25">
      <c r="A71" s="3">
        <f ca="1"/>
        <v>1.4666666666666668</v>
      </c>
      <c r="B71">
        <f ca="1"/>
        <v>-3.4842821089217782E-2</v>
      </c>
      <c r="C71">
        <f ca="1"/>
        <v>-0.33150729845609112</v>
      </c>
      <c r="D71">
        <f t="shared" ca="1" si="2"/>
        <v>0.33333333333333331</v>
      </c>
      <c r="E71" s="3">
        <f t="shared" ca="1" si="3"/>
        <v>1.9999999999999998</v>
      </c>
    </row>
    <row r="72" spans="1:5" x14ac:dyDescent="0.25">
      <c r="A72" s="3">
        <f ca="1"/>
        <v>1.4888888888888887</v>
      </c>
      <c r="B72">
        <f ca="1"/>
        <v>-1.1633165567500549E-2</v>
      </c>
      <c r="C72">
        <f ca="1"/>
        <v>-0.33313027567303188</v>
      </c>
      <c r="D72">
        <f t="shared" ca="1" si="2"/>
        <v>0.33333333333333331</v>
      </c>
      <c r="E72" s="3">
        <f t="shared" ca="1" si="3"/>
        <v>1.9999999999999998</v>
      </c>
    </row>
    <row r="73" spans="1:5" x14ac:dyDescent="0.25">
      <c r="A73" s="3">
        <f ca="1"/>
        <v>1.5111111111111113</v>
      </c>
      <c r="B73">
        <f ca="1"/>
        <v>1.1633165567500426E-2</v>
      </c>
      <c r="C73">
        <f ca="1"/>
        <v>-0.33313027567303188</v>
      </c>
      <c r="D73">
        <f t="shared" ca="1" si="2"/>
        <v>0.33333333333333331</v>
      </c>
      <c r="E73" s="3">
        <f t="shared" ca="1" si="3"/>
        <v>1.9999999999999998</v>
      </c>
    </row>
    <row r="74" spans="1:5" x14ac:dyDescent="0.25">
      <c r="A74" s="3">
        <f ca="1"/>
        <v>1.5333333333333332</v>
      </c>
      <c r="B74">
        <f ca="1"/>
        <v>3.4842821089217657E-2</v>
      </c>
      <c r="C74">
        <f ca="1"/>
        <v>-0.33150729845609112</v>
      </c>
      <c r="D74">
        <f t="shared" ca="1" si="2"/>
        <v>0.33333333333333331</v>
      </c>
      <c r="E74" s="3">
        <f t="shared" ca="1" si="3"/>
        <v>1.9999999999999998</v>
      </c>
    </row>
    <row r="75" spans="1:5" x14ac:dyDescent="0.25">
      <c r="A75" s="3">
        <f ca="1"/>
        <v>1.5555555555555556</v>
      </c>
      <c r="B75">
        <f ca="1"/>
        <v>5.7882725888976652E-2</v>
      </c>
      <c r="C75">
        <f ca="1"/>
        <v>-0.32826925100406934</v>
      </c>
      <c r="D75">
        <f t="shared" ca="1" si="2"/>
        <v>0.33333333333333331</v>
      </c>
      <c r="E75" s="3">
        <f t="shared" ca="1" si="3"/>
        <v>1.9999999999999998</v>
      </c>
    </row>
    <row r="76" spans="1:5" x14ac:dyDescent="0.25">
      <c r="A76" s="3">
        <f ca="1"/>
        <v>1.5777777777777777</v>
      </c>
      <c r="B76">
        <f ca="1"/>
        <v>8.0640631866555817E-2</v>
      </c>
      <c r="C76">
        <f ca="1"/>
        <v>-0.32343190875866551</v>
      </c>
      <c r="D76">
        <f t="shared" ca="1" si="2"/>
        <v>0.33333333333333337</v>
      </c>
      <c r="E76" s="3">
        <f t="shared" ca="1" si="3"/>
        <v>2.0000000000000004</v>
      </c>
    </row>
    <row r="77" spans="1:5" x14ac:dyDescent="0.25">
      <c r="A77" s="3">
        <f ca="1"/>
        <v>1.6</v>
      </c>
      <c r="B77">
        <f ca="1"/>
        <v>0.10300566479164908</v>
      </c>
      <c r="C77">
        <f ca="1"/>
        <v>-0.31701883876505121</v>
      </c>
      <c r="D77">
        <f t="shared" ca="1" si="2"/>
        <v>0.33333333333333331</v>
      </c>
      <c r="E77" s="3">
        <f t="shared" ca="1" si="3"/>
        <v>1.9999999999999998</v>
      </c>
    </row>
    <row r="78" spans="1:5" x14ac:dyDescent="0.25">
      <c r="A78" s="3">
        <f ca="1"/>
        <v>1.6222222222222222</v>
      </c>
      <c r="B78">
        <f ca="1"/>
        <v>0.12486886447197065</v>
      </c>
      <c r="C78">
        <f ca="1"/>
        <v>-0.30906128485559581</v>
      </c>
      <c r="D78">
        <f t="shared" ca="1" si="2"/>
        <v>0.33333333333333337</v>
      </c>
      <c r="E78" s="3">
        <f t="shared" ca="1" si="3"/>
        <v>2.0000000000000004</v>
      </c>
    </row>
    <row r="79" spans="1:5" x14ac:dyDescent="0.25">
      <c r="A79" s="3">
        <f ca="1"/>
        <v>1.6444444444444446</v>
      </c>
      <c r="B79">
        <f ca="1"/>
        <v>0.14612371559635912</v>
      </c>
      <c r="C79">
        <f ca="1"/>
        <v>-0.29959801543305564</v>
      </c>
      <c r="D79">
        <f t="shared" ca="1" si="2"/>
        <v>0.33333333333333331</v>
      </c>
      <c r="E79" s="3">
        <f t="shared" ca="1" si="3"/>
        <v>1.9999999999999998</v>
      </c>
    </row>
    <row r="80" spans="1:5" x14ac:dyDescent="0.25">
      <c r="A80" s="3">
        <f ca="1"/>
        <v>1.6666666666666667</v>
      </c>
      <c r="B80">
        <f ca="1"/>
        <v>0.16666666666666669</v>
      </c>
      <c r="C80">
        <f ca="1"/>
        <v>-0.28867513459481287</v>
      </c>
      <c r="D80">
        <f t="shared" ca="1" si="2"/>
        <v>0.33333333333333331</v>
      </c>
      <c r="E80" s="3">
        <f t="shared" ca="1" si="3"/>
        <v>1.9999999999999998</v>
      </c>
    </row>
    <row r="81" spans="1:5" x14ac:dyDescent="0.25">
      <c r="A81" s="3">
        <f ca="1"/>
        <v>1.6888888888888887</v>
      </c>
      <c r="B81">
        <f ca="1"/>
        <v>0.18639763449024874</v>
      </c>
      <c r="C81">
        <f ca="1"/>
        <v>-0.27634585751834734</v>
      </c>
      <c r="D81">
        <f t="shared" ca="1" si="2"/>
        <v>0.33333333333333326</v>
      </c>
      <c r="E81" s="3">
        <f t="shared" ca="1" si="3"/>
        <v>1.9999999999999998</v>
      </c>
    </row>
    <row r="82" spans="1:5" x14ac:dyDescent="0.25">
      <c r="A82" s="3">
        <f ca="1"/>
        <v>1.7111111111111112</v>
      </c>
      <c r="B82">
        <f ca="1"/>
        <v>0.2052204917752195</v>
      </c>
      <c r="C82">
        <f ca="1"/>
        <v>-0.26267025120224058</v>
      </c>
      <c r="D82">
        <f t="shared" ca="1" si="2"/>
        <v>0.33333333333333331</v>
      </c>
      <c r="E82" s="3">
        <f t="shared" ca="1" si="3"/>
        <v>1.9999999999999998</v>
      </c>
    </row>
    <row r="83" spans="1:5" x14ac:dyDescent="0.25">
      <c r="A83" s="3">
        <f ca="1"/>
        <v>1.7333333333333332</v>
      </c>
      <c r="B83">
        <f ca="1"/>
        <v>0.22304353545295258</v>
      </c>
      <c r="C83">
        <f ca="1"/>
        <v>-0.24771494182579817</v>
      </c>
      <c r="D83">
        <f t="shared" ca="1" si="2"/>
        <v>0.33333333333333326</v>
      </c>
      <c r="E83" s="3">
        <f t="shared" ca="1" si="3"/>
        <v>1.9999999999999998</v>
      </c>
    </row>
    <row r="84" spans="1:5" x14ac:dyDescent="0.25">
      <c r="A84" s="3">
        <f ca="1"/>
        <v>1.7555555555555555</v>
      </c>
      <c r="B84">
        <f ca="1"/>
        <v>0.23977993344621695</v>
      </c>
      <c r="C84">
        <f ca="1"/>
        <v>-0.23155279015299918</v>
      </c>
      <c r="D84">
        <f t="shared" ca="1" si="2"/>
        <v>0.33333333333333331</v>
      </c>
      <c r="E84" s="3">
        <f t="shared" ca="1" si="3"/>
        <v>1.9999999999999998</v>
      </c>
    </row>
    <row r="85" spans="1:5" x14ac:dyDescent="0.25">
      <c r="A85" s="3">
        <f ca="1"/>
        <v>1.7777777777777777</v>
      </c>
      <c r="B85">
        <f ca="1"/>
        <v>0.25534814770632591</v>
      </c>
      <c r="C85">
        <f ca="1"/>
        <v>-0.21426253656217986</v>
      </c>
      <c r="D85">
        <f t="shared" ca="1" si="2"/>
        <v>0.33333333333333331</v>
      </c>
      <c r="E85" s="3">
        <f t="shared" ca="1" si="3"/>
        <v>1.9999999999999998</v>
      </c>
    </row>
    <row r="86" spans="1:5" x14ac:dyDescent="0.25">
      <c r="A86" s="3">
        <f ca="1"/>
        <v>1.8</v>
      </c>
      <c r="B86">
        <f ca="1"/>
        <v>0.26967233145831576</v>
      </c>
      <c r="C86">
        <f ca="1"/>
        <v>-0.19592841743082445</v>
      </c>
      <c r="D86">
        <f t="shared" ca="1" si="2"/>
        <v>0.33333333333333331</v>
      </c>
      <c r="E86" s="3">
        <f t="shared" ca="1" si="3"/>
        <v>1.9999999999999998</v>
      </c>
    </row>
    <row r="87" spans="1:5" x14ac:dyDescent="0.25">
      <c r="A87" s="3">
        <f ca="1"/>
        <v>1.822222222222222</v>
      </c>
      <c r="B87">
        <f ca="1"/>
        <v>0.28268269871880847</v>
      </c>
      <c r="C87">
        <f ca="1"/>
        <v>-0.17663975474440191</v>
      </c>
      <c r="D87">
        <f t="shared" ca="1" si="2"/>
        <v>0.33333333333333331</v>
      </c>
      <c r="E87" s="3">
        <f t="shared" ca="1" si="3"/>
        <v>1.9999999999999998</v>
      </c>
    </row>
    <row r="88" spans="1:5" x14ac:dyDescent="0.25">
      <c r="A88" s="3">
        <f ca="1"/>
        <v>1.8444444444444446</v>
      </c>
      <c r="B88">
        <f ca="1"/>
        <v>0.29431586428630896</v>
      </c>
      <c r="C88">
        <f ca="1"/>
        <v>-0.15649052092863025</v>
      </c>
      <c r="D88">
        <f t="shared" ca="1" si="2"/>
        <v>0.33333333333333331</v>
      </c>
      <c r="E88" s="3">
        <f t="shared" ca="1" si="3"/>
        <v>1.9999999999999998</v>
      </c>
    </row>
    <row r="89" spans="1:5" x14ac:dyDescent="0.25">
      <c r="A89" s="3">
        <f ca="1"/>
        <v>1.8666666666666667</v>
      </c>
      <c r="B89">
        <f ca="1"/>
        <v>0.30451515254753364</v>
      </c>
      <c r="C89">
        <f ca="1"/>
        <v>-0.13557888102526672</v>
      </c>
      <c r="D89">
        <f t="shared" ca="1" si="2"/>
        <v>0.33333333333333337</v>
      </c>
      <c r="E89" s="3">
        <f t="shared" ca="1" si="3"/>
        <v>2.0000000000000004</v>
      </c>
    </row>
    <row r="90" spans="1:5" x14ac:dyDescent="0.25">
      <c r="A90" s="3">
        <f ca="1"/>
        <v>1.8888888888888891</v>
      </c>
      <c r="B90">
        <f ca="1"/>
        <v>0.31323087359530277</v>
      </c>
      <c r="C90">
        <f ca="1"/>
        <v>-0.11400671444188953</v>
      </c>
      <c r="D90">
        <f t="shared" ca="1" si="2"/>
        <v>0.33333333333333326</v>
      </c>
      <c r="E90" s="3">
        <f t="shared" ca="1" si="3"/>
        <v>1.9999999999999998</v>
      </c>
    </row>
    <row r="91" spans="1:5" x14ac:dyDescent="0.25">
      <c r="A91" s="3">
        <f ca="1"/>
        <v>1.911111111111111</v>
      </c>
      <c r="B91">
        <f ca="1"/>
        <v>0.32042056531277285</v>
      </c>
      <c r="C91">
        <f ca="1"/>
        <v>-9.1879118605666582E-2</v>
      </c>
      <c r="D91">
        <f t="shared" ca="1" si="2"/>
        <v>0.33333333333333326</v>
      </c>
      <c r="E91" s="3">
        <f t="shared" ca="1" si="3"/>
        <v>1.9999999999999998</v>
      </c>
    </row>
    <row r="92" spans="1:5" x14ac:dyDescent="0.25">
      <c r="A92" s="3">
        <f ca="1"/>
        <v>1.9333333333333333</v>
      </c>
      <c r="B92">
        <f ca="1"/>
        <v>0.32604920024460182</v>
      </c>
      <c r="C92">
        <f ca="1"/>
        <v>-6.930389693925329E-2</v>
      </c>
      <c r="D92">
        <f t="shared" ca="1" si="2"/>
        <v>0.33333333333333331</v>
      </c>
      <c r="E92" s="3">
        <f t="shared" ca="1" si="3"/>
        <v>1.9999999999999998</v>
      </c>
    </row>
    <row r="93" spans="1:5" x14ac:dyDescent="0.25">
      <c r="A93" s="3">
        <f ca="1"/>
        <v>1.9555555555555555</v>
      </c>
      <c r="B93">
        <f ca="1"/>
        <v>0.33008935624719005</v>
      </c>
      <c r="C93">
        <f ca="1"/>
        <v>-4.6391033653355292E-2</v>
      </c>
      <c r="D93">
        <f t="shared" ca="1" si="2"/>
        <v>0.33333333333333331</v>
      </c>
      <c r="E93" s="3">
        <f t="shared" ca="1" si="3"/>
        <v>1.9999999999999998</v>
      </c>
    </row>
    <row r="94" spans="1:5" x14ac:dyDescent="0.25">
      <c r="A94" s="3">
        <f ca="1"/>
        <v>1.9777777777777781</v>
      </c>
      <c r="B94">
        <f ca="1"/>
        <v>0.3325213500866081</v>
      </c>
      <c r="C94">
        <f ca="1"/>
        <v>-2.3252157914708253E-2</v>
      </c>
      <c r="D94">
        <f t="shared" ca="1" si="2"/>
        <v>0.33333333333333337</v>
      </c>
      <c r="E94" s="3">
        <f t="shared" ca="1" si="3"/>
        <v>2.0000000000000004</v>
      </c>
    </row>
    <row r="95" spans="1:5" x14ac:dyDescent="0.25">
      <c r="A95" s="3">
        <f ca="1"/>
        <v>2</v>
      </c>
      <c r="B95">
        <f ca="1"/>
        <v>0.33333333333333331</v>
      </c>
      <c r="C95">
        <f ca="1"/>
        <v>-8.1676563660574659E-17</v>
      </c>
      <c r="D95">
        <f t="shared" ref="D95" ca="1" si="4">SQRT(B95*B95+C95*C95)</f>
        <v>0.33333333333333331</v>
      </c>
      <c r="E95" s="3">
        <f t="shared" ca="1" si="3"/>
        <v>1.9999999999999998</v>
      </c>
    </row>
    <row r="96" spans="1:5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Z and Y</vt:lpstr>
      <vt:lpstr>SWR</vt:lpstr>
      <vt:lpstr>SWR!_C1R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Koellen AI6XG</dc:creator>
  <cp:lastModifiedBy>Dan Koellen</cp:lastModifiedBy>
  <dcterms:created xsi:type="dcterms:W3CDTF">2020-12-21T02:25:46Z</dcterms:created>
  <dcterms:modified xsi:type="dcterms:W3CDTF">2021-06-15T23:27:16Z</dcterms:modified>
</cp:coreProperties>
</file>