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8a6acd3dade26/magnetics/2port 6 socket/"/>
    </mc:Choice>
  </mc:AlternateContent>
  <xr:revisionPtr revIDLastSave="1" documentId="8_{E78B0402-7B4B-4EC7-95EF-0AD142E75C56}" xr6:coauthVersionLast="47" xr6:coauthVersionMax="47" xr10:uidLastSave="{BF595D71-0389-4C0E-989F-D4D802823C27}"/>
  <bookViews>
    <workbookView xWindow="2730" yWindow="360" windowWidth="25575" windowHeight="15840" activeTab="2" xr2:uid="{0D282EE7-7325-4326-99C2-BD26CE096F0D}"/>
  </bookViews>
  <sheets>
    <sheet name="2xFT240_43 2_14 autonocap jan22" sheetId="1" r:id="rId1"/>
    <sheet name="2xFT240_43 2_14 auto100pf jan22" sheetId="2" r:id="rId2"/>
    <sheet name="2k4 cal jan22" sheetId="3" r:id="rId3"/>
  </sheets>
  <definedNames>
    <definedName name="ExternalData_1" localSheetId="1" hidden="1">'2xFT240_43 2_14 auto100pf jan22'!$A$3:$A$106</definedName>
    <definedName name="ExternalData_2" localSheetId="0" hidden="1">'2xFT240_43 2_14 autonocap jan22'!$A$3:$A$105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29" i="1"/>
  <c r="H41" i="1"/>
  <c r="H53" i="1"/>
  <c r="H65" i="1"/>
  <c r="H77" i="1"/>
  <c r="H89" i="1"/>
  <c r="H101" i="1"/>
  <c r="H13" i="2"/>
  <c r="I13" i="2" s="1"/>
  <c r="H37" i="2"/>
  <c r="J37" i="2" s="1"/>
  <c r="H49" i="2"/>
  <c r="J49" i="2" s="1"/>
  <c r="H61" i="2"/>
  <c r="I61" i="2" s="1"/>
  <c r="H73" i="2"/>
  <c r="I73" i="2" s="1"/>
  <c r="H85" i="2"/>
  <c r="J85" i="2" s="1"/>
  <c r="H97" i="2"/>
  <c r="I97" i="2" s="1"/>
  <c r="J105" i="3"/>
  <c r="I105" i="3"/>
  <c r="K105" i="3" s="1"/>
  <c r="H105" i="3"/>
  <c r="G105" i="3"/>
  <c r="F105" i="3"/>
  <c r="H105" i="1" s="1"/>
  <c r="J104" i="3"/>
  <c r="I104" i="3"/>
  <c r="K104" i="3" s="1"/>
  <c r="H104" i="3"/>
  <c r="G104" i="3"/>
  <c r="N104" i="3" s="1"/>
  <c r="F104" i="3"/>
  <c r="H104" i="1" s="1"/>
  <c r="J103" i="3"/>
  <c r="I103" i="3"/>
  <c r="H103" i="3"/>
  <c r="N103" i="3" s="1"/>
  <c r="R103" i="3" s="1"/>
  <c r="G103" i="3"/>
  <c r="L103" i="3" s="1"/>
  <c r="F103" i="3"/>
  <c r="H103" i="1" s="1"/>
  <c r="J102" i="3"/>
  <c r="I102" i="3"/>
  <c r="H102" i="3"/>
  <c r="G102" i="3"/>
  <c r="F102" i="3"/>
  <c r="H102" i="1" s="1"/>
  <c r="J101" i="3"/>
  <c r="I101" i="3"/>
  <c r="H101" i="3"/>
  <c r="G101" i="3"/>
  <c r="M101" i="3" s="1"/>
  <c r="F101" i="3"/>
  <c r="H101" i="2" s="1"/>
  <c r="J100" i="3"/>
  <c r="I100" i="3"/>
  <c r="K100" i="3" s="1"/>
  <c r="H100" i="3"/>
  <c r="G100" i="3"/>
  <c r="F100" i="3"/>
  <c r="H100" i="2" s="1"/>
  <c r="J99" i="3"/>
  <c r="I99" i="3"/>
  <c r="K99" i="3" s="1"/>
  <c r="H99" i="3"/>
  <c r="M99" i="3" s="1"/>
  <c r="G99" i="3"/>
  <c r="F99" i="3"/>
  <c r="H99" i="2" s="1"/>
  <c r="L98" i="3"/>
  <c r="J98" i="3"/>
  <c r="I98" i="3"/>
  <c r="K98" i="3" s="1"/>
  <c r="H98" i="3"/>
  <c r="G98" i="3"/>
  <c r="F98" i="3"/>
  <c r="H98" i="2" s="1"/>
  <c r="N97" i="3"/>
  <c r="R97" i="3" s="1"/>
  <c r="J97" i="3"/>
  <c r="I97" i="3"/>
  <c r="K97" i="3" s="1"/>
  <c r="H97" i="3"/>
  <c r="G97" i="3"/>
  <c r="L97" i="3" s="1"/>
  <c r="F97" i="3"/>
  <c r="H97" i="1" s="1"/>
  <c r="J96" i="3"/>
  <c r="I96" i="3"/>
  <c r="K96" i="3" s="1"/>
  <c r="H96" i="3"/>
  <c r="G96" i="3"/>
  <c r="F96" i="3"/>
  <c r="H96" i="1" s="1"/>
  <c r="N95" i="3"/>
  <c r="R95" i="3" s="1"/>
  <c r="J95" i="3"/>
  <c r="I95" i="3"/>
  <c r="H95" i="3"/>
  <c r="G95" i="3"/>
  <c r="M95" i="3" s="1"/>
  <c r="O95" i="3" s="1"/>
  <c r="F95" i="3"/>
  <c r="H95" i="1" s="1"/>
  <c r="K94" i="3"/>
  <c r="J94" i="3"/>
  <c r="I94" i="3"/>
  <c r="H94" i="3"/>
  <c r="N94" i="3" s="1"/>
  <c r="Q94" i="3" s="1"/>
  <c r="G94" i="3"/>
  <c r="F94" i="3"/>
  <c r="H94" i="1" s="1"/>
  <c r="J93" i="3"/>
  <c r="I93" i="3"/>
  <c r="H93" i="3"/>
  <c r="G93" i="3"/>
  <c r="F93" i="3"/>
  <c r="H93" i="1" s="1"/>
  <c r="K92" i="3"/>
  <c r="J92" i="3"/>
  <c r="I92" i="3"/>
  <c r="L92" i="3" s="1"/>
  <c r="H92" i="3"/>
  <c r="G92" i="3"/>
  <c r="F92" i="3"/>
  <c r="H92" i="1" s="1"/>
  <c r="J91" i="3"/>
  <c r="I91" i="3"/>
  <c r="K91" i="3" s="1"/>
  <c r="H91" i="3"/>
  <c r="G91" i="3"/>
  <c r="N91" i="3" s="1"/>
  <c r="R91" i="3" s="1"/>
  <c r="F91" i="3"/>
  <c r="H91" i="1" s="1"/>
  <c r="J90" i="3"/>
  <c r="I90" i="3"/>
  <c r="H90" i="3"/>
  <c r="G90" i="3"/>
  <c r="N90" i="3" s="1"/>
  <c r="F90" i="3"/>
  <c r="H90" i="1" s="1"/>
  <c r="J89" i="3"/>
  <c r="I89" i="3"/>
  <c r="H89" i="3"/>
  <c r="N89" i="3" s="1"/>
  <c r="G89" i="3"/>
  <c r="F89" i="3"/>
  <c r="H89" i="2" s="1"/>
  <c r="J88" i="3"/>
  <c r="I88" i="3"/>
  <c r="K88" i="3" s="1"/>
  <c r="H88" i="3"/>
  <c r="G88" i="3"/>
  <c r="F88" i="3"/>
  <c r="H88" i="2" s="1"/>
  <c r="J87" i="3"/>
  <c r="I87" i="3"/>
  <c r="K87" i="3" s="1"/>
  <c r="H87" i="3"/>
  <c r="G87" i="3"/>
  <c r="N87" i="3" s="1"/>
  <c r="F87" i="3"/>
  <c r="H87" i="2" s="1"/>
  <c r="K86" i="3"/>
  <c r="J86" i="3"/>
  <c r="I86" i="3"/>
  <c r="H86" i="3"/>
  <c r="G86" i="3"/>
  <c r="N86" i="3" s="1"/>
  <c r="F86" i="3"/>
  <c r="H86" i="2" s="1"/>
  <c r="N85" i="3"/>
  <c r="R85" i="3" s="1"/>
  <c r="K85" i="3"/>
  <c r="J85" i="3"/>
  <c r="I85" i="3"/>
  <c r="H85" i="3"/>
  <c r="M85" i="3" s="1"/>
  <c r="G85" i="3"/>
  <c r="L85" i="3" s="1"/>
  <c r="F85" i="3"/>
  <c r="H85" i="1" s="1"/>
  <c r="J84" i="3"/>
  <c r="I84" i="3"/>
  <c r="H84" i="3"/>
  <c r="G84" i="3"/>
  <c r="N84" i="3" s="1"/>
  <c r="F84" i="3"/>
  <c r="H84" i="1" s="1"/>
  <c r="J83" i="3"/>
  <c r="I83" i="3"/>
  <c r="H83" i="3"/>
  <c r="G83" i="3"/>
  <c r="M83" i="3" s="1"/>
  <c r="F83" i="3"/>
  <c r="H83" i="1" s="1"/>
  <c r="J82" i="3"/>
  <c r="I82" i="3"/>
  <c r="K82" i="3" s="1"/>
  <c r="H82" i="3"/>
  <c r="G82" i="3"/>
  <c r="M82" i="3" s="1"/>
  <c r="F82" i="3"/>
  <c r="H82" i="1" s="1"/>
  <c r="J81" i="3"/>
  <c r="I81" i="3"/>
  <c r="K81" i="3" s="1"/>
  <c r="H81" i="3"/>
  <c r="M81" i="3" s="1"/>
  <c r="G81" i="3"/>
  <c r="F81" i="3"/>
  <c r="H81" i="1" s="1"/>
  <c r="J80" i="3"/>
  <c r="I80" i="3"/>
  <c r="K80" i="3" s="1"/>
  <c r="H80" i="3"/>
  <c r="G80" i="3"/>
  <c r="N80" i="3" s="1"/>
  <c r="F80" i="3"/>
  <c r="H80" i="1" s="1"/>
  <c r="L79" i="3"/>
  <c r="J79" i="3"/>
  <c r="I79" i="3"/>
  <c r="H79" i="3"/>
  <c r="M79" i="3" s="1"/>
  <c r="G79" i="3"/>
  <c r="F79" i="3"/>
  <c r="H79" i="1" s="1"/>
  <c r="N78" i="3"/>
  <c r="J78" i="3"/>
  <c r="I78" i="3"/>
  <c r="K78" i="3" s="1"/>
  <c r="H78" i="3"/>
  <c r="G78" i="3"/>
  <c r="F78" i="3"/>
  <c r="H78" i="1" s="1"/>
  <c r="J77" i="3"/>
  <c r="I77" i="3"/>
  <c r="H77" i="3"/>
  <c r="G77" i="3"/>
  <c r="M77" i="3" s="1"/>
  <c r="F77" i="3"/>
  <c r="H77" i="2" s="1"/>
  <c r="K76" i="3"/>
  <c r="J76" i="3"/>
  <c r="I76" i="3"/>
  <c r="H76" i="3"/>
  <c r="N76" i="3" s="1"/>
  <c r="Q76" i="3" s="1"/>
  <c r="G76" i="3"/>
  <c r="F76" i="3"/>
  <c r="H76" i="2" s="1"/>
  <c r="J75" i="3"/>
  <c r="I75" i="3"/>
  <c r="H75" i="3"/>
  <c r="G75" i="3"/>
  <c r="M75" i="3" s="1"/>
  <c r="F75" i="3"/>
  <c r="H75" i="2" s="1"/>
  <c r="J74" i="3"/>
  <c r="I74" i="3"/>
  <c r="L74" i="3" s="1"/>
  <c r="H74" i="3"/>
  <c r="G74" i="3"/>
  <c r="F74" i="3"/>
  <c r="H74" i="2" s="1"/>
  <c r="J73" i="3"/>
  <c r="I73" i="3"/>
  <c r="H73" i="3"/>
  <c r="G73" i="3"/>
  <c r="M73" i="3" s="1"/>
  <c r="F73" i="3"/>
  <c r="H73" i="1" s="1"/>
  <c r="J72" i="3"/>
  <c r="I72" i="3"/>
  <c r="H72" i="3"/>
  <c r="G72" i="3"/>
  <c r="N72" i="3" s="1"/>
  <c r="F72" i="3"/>
  <c r="H72" i="1" s="1"/>
  <c r="J71" i="3"/>
  <c r="I71" i="3"/>
  <c r="H71" i="3"/>
  <c r="G71" i="3"/>
  <c r="F71" i="3"/>
  <c r="H71" i="1" s="1"/>
  <c r="J70" i="3"/>
  <c r="I70" i="3"/>
  <c r="K70" i="3" s="1"/>
  <c r="H70" i="3"/>
  <c r="N70" i="3" s="1"/>
  <c r="Q70" i="3" s="1"/>
  <c r="G70" i="3"/>
  <c r="F70" i="3"/>
  <c r="H70" i="1" s="1"/>
  <c r="J69" i="3"/>
  <c r="I69" i="3"/>
  <c r="H69" i="3"/>
  <c r="G69" i="3"/>
  <c r="F69" i="3"/>
  <c r="H69" i="1" s="1"/>
  <c r="M68" i="3"/>
  <c r="J68" i="3"/>
  <c r="I68" i="3"/>
  <c r="L68" i="3" s="1"/>
  <c r="H68" i="3"/>
  <c r="G68" i="3"/>
  <c r="N68" i="3" s="1"/>
  <c r="F68" i="3"/>
  <c r="H68" i="1" s="1"/>
  <c r="L67" i="3"/>
  <c r="J67" i="3"/>
  <c r="I67" i="3"/>
  <c r="H67" i="3"/>
  <c r="N67" i="3" s="1"/>
  <c r="G67" i="3"/>
  <c r="F67" i="3"/>
  <c r="H67" i="1" s="1"/>
  <c r="J66" i="3"/>
  <c r="I66" i="3"/>
  <c r="K66" i="3" s="1"/>
  <c r="H66" i="3"/>
  <c r="N66" i="3" s="1"/>
  <c r="G66" i="3"/>
  <c r="F66" i="3"/>
  <c r="H66" i="1" s="1"/>
  <c r="J65" i="3"/>
  <c r="I65" i="3"/>
  <c r="H65" i="3"/>
  <c r="G65" i="3"/>
  <c r="F65" i="3"/>
  <c r="H65" i="2" s="1"/>
  <c r="K64" i="3"/>
  <c r="J64" i="3"/>
  <c r="I64" i="3"/>
  <c r="H64" i="3"/>
  <c r="G64" i="3"/>
  <c r="L64" i="3" s="1"/>
  <c r="F64" i="3"/>
  <c r="H64" i="2" s="1"/>
  <c r="J64" i="2" s="1"/>
  <c r="J63" i="3"/>
  <c r="I63" i="3"/>
  <c r="K63" i="3" s="1"/>
  <c r="H63" i="3"/>
  <c r="G63" i="3"/>
  <c r="F63" i="3"/>
  <c r="H63" i="2" s="1"/>
  <c r="J62" i="3"/>
  <c r="I62" i="3"/>
  <c r="H62" i="3"/>
  <c r="G62" i="3"/>
  <c r="N62" i="3" s="1"/>
  <c r="F62" i="3"/>
  <c r="H62" i="2" s="1"/>
  <c r="N61" i="3"/>
  <c r="R61" i="3" s="1"/>
  <c r="J61" i="3"/>
  <c r="I61" i="3"/>
  <c r="H61" i="3"/>
  <c r="G61" i="3"/>
  <c r="M61" i="3" s="1"/>
  <c r="F61" i="3"/>
  <c r="H61" i="1" s="1"/>
  <c r="J60" i="3"/>
  <c r="I60" i="3"/>
  <c r="K60" i="3" s="1"/>
  <c r="H60" i="3"/>
  <c r="G60" i="3"/>
  <c r="N60" i="3" s="1"/>
  <c r="F60" i="3"/>
  <c r="H60" i="1" s="1"/>
  <c r="J59" i="3"/>
  <c r="I59" i="3"/>
  <c r="H59" i="3"/>
  <c r="G59" i="3"/>
  <c r="F59" i="3"/>
  <c r="H59" i="1" s="1"/>
  <c r="J58" i="3"/>
  <c r="I58" i="3"/>
  <c r="K58" i="3" s="1"/>
  <c r="H58" i="3"/>
  <c r="G58" i="3"/>
  <c r="F58" i="3"/>
  <c r="H58" i="1" s="1"/>
  <c r="M57" i="3"/>
  <c r="J57" i="3"/>
  <c r="I57" i="3"/>
  <c r="K57" i="3" s="1"/>
  <c r="H57" i="3"/>
  <c r="G57" i="3"/>
  <c r="F57" i="3"/>
  <c r="H57" i="1" s="1"/>
  <c r="J56" i="3"/>
  <c r="I56" i="3"/>
  <c r="H56" i="3"/>
  <c r="G56" i="3"/>
  <c r="N56" i="3" s="1"/>
  <c r="F56" i="3"/>
  <c r="H56" i="1" s="1"/>
  <c r="N55" i="3"/>
  <c r="R55" i="3" s="1"/>
  <c r="J55" i="3"/>
  <c r="I55" i="3"/>
  <c r="L55" i="3" s="1"/>
  <c r="H55" i="3"/>
  <c r="G55" i="3"/>
  <c r="F55" i="3"/>
  <c r="H55" i="1" s="1"/>
  <c r="J54" i="3"/>
  <c r="I54" i="3"/>
  <c r="H54" i="3"/>
  <c r="N54" i="3" s="1"/>
  <c r="G54" i="3"/>
  <c r="F54" i="3"/>
  <c r="H54" i="1" s="1"/>
  <c r="J53" i="3"/>
  <c r="I53" i="3"/>
  <c r="L53" i="3" s="1"/>
  <c r="H53" i="3"/>
  <c r="G53" i="3"/>
  <c r="F53" i="3"/>
  <c r="H53" i="2" s="1"/>
  <c r="J52" i="3"/>
  <c r="I52" i="3"/>
  <c r="K52" i="3" s="1"/>
  <c r="H52" i="3"/>
  <c r="N52" i="3" s="1"/>
  <c r="Q52" i="3" s="1"/>
  <c r="G52" i="3"/>
  <c r="M52" i="3" s="1"/>
  <c r="F52" i="3"/>
  <c r="H52" i="2" s="1"/>
  <c r="M51" i="3"/>
  <c r="J51" i="3"/>
  <c r="I51" i="3"/>
  <c r="H51" i="3"/>
  <c r="G51" i="3"/>
  <c r="N51" i="3" s="1"/>
  <c r="F51" i="3"/>
  <c r="H51" i="2" s="1"/>
  <c r="L50" i="3"/>
  <c r="J50" i="3"/>
  <c r="I50" i="3"/>
  <c r="H50" i="3"/>
  <c r="G50" i="3"/>
  <c r="N50" i="3" s="1"/>
  <c r="R50" i="3" s="1"/>
  <c r="F50" i="3"/>
  <c r="H50" i="2" s="1"/>
  <c r="J49" i="3"/>
  <c r="I49" i="3"/>
  <c r="H49" i="3"/>
  <c r="G49" i="3"/>
  <c r="F49" i="3"/>
  <c r="H49" i="1" s="1"/>
  <c r="N48" i="3"/>
  <c r="J48" i="3"/>
  <c r="I48" i="3"/>
  <c r="K48" i="3" s="1"/>
  <c r="H48" i="3"/>
  <c r="G48" i="3"/>
  <c r="F48" i="3"/>
  <c r="H48" i="1" s="1"/>
  <c r="J47" i="3"/>
  <c r="I47" i="3"/>
  <c r="H47" i="3"/>
  <c r="G47" i="3"/>
  <c r="N47" i="3" s="1"/>
  <c r="Q47" i="3" s="1"/>
  <c r="F47" i="3"/>
  <c r="H47" i="1" s="1"/>
  <c r="J46" i="3"/>
  <c r="I46" i="3"/>
  <c r="K46" i="3" s="1"/>
  <c r="H46" i="3"/>
  <c r="N46" i="3" s="1"/>
  <c r="G46" i="3"/>
  <c r="F46" i="3"/>
  <c r="H46" i="1" s="1"/>
  <c r="J45" i="3"/>
  <c r="I45" i="3"/>
  <c r="H45" i="3"/>
  <c r="G45" i="3"/>
  <c r="N45" i="3" s="1"/>
  <c r="F45" i="3"/>
  <c r="H45" i="1" s="1"/>
  <c r="J44" i="3"/>
  <c r="I44" i="3"/>
  <c r="L44" i="3" s="1"/>
  <c r="H44" i="3"/>
  <c r="M44" i="3" s="1"/>
  <c r="G44" i="3"/>
  <c r="F44" i="3"/>
  <c r="H44" i="1" s="1"/>
  <c r="L43" i="3"/>
  <c r="J43" i="3"/>
  <c r="I43" i="3"/>
  <c r="H43" i="3"/>
  <c r="N43" i="3" s="1"/>
  <c r="G43" i="3"/>
  <c r="M43" i="3" s="1"/>
  <c r="F43" i="3"/>
  <c r="H43" i="1" s="1"/>
  <c r="J42" i="3"/>
  <c r="I42" i="3"/>
  <c r="H42" i="3"/>
  <c r="G42" i="3"/>
  <c r="N42" i="3" s="1"/>
  <c r="F42" i="3"/>
  <c r="H42" i="1" s="1"/>
  <c r="J41" i="3"/>
  <c r="I41" i="3"/>
  <c r="L41" i="3" s="1"/>
  <c r="H41" i="3"/>
  <c r="G41" i="3"/>
  <c r="N41" i="3" s="1"/>
  <c r="R41" i="3" s="1"/>
  <c r="F41" i="3"/>
  <c r="H41" i="2" s="1"/>
  <c r="J40" i="3"/>
  <c r="I40" i="3"/>
  <c r="H40" i="3"/>
  <c r="G40" i="3"/>
  <c r="F40" i="3"/>
  <c r="H40" i="2" s="1"/>
  <c r="J39" i="3"/>
  <c r="I39" i="3"/>
  <c r="H39" i="3"/>
  <c r="M39" i="3" s="1"/>
  <c r="G39" i="3"/>
  <c r="F39" i="3"/>
  <c r="H39" i="2" s="1"/>
  <c r="M38" i="3"/>
  <c r="J38" i="3"/>
  <c r="I38" i="3"/>
  <c r="L38" i="3" s="1"/>
  <c r="H38" i="3"/>
  <c r="G38" i="3"/>
  <c r="F38" i="3"/>
  <c r="H38" i="2" s="1"/>
  <c r="N37" i="3"/>
  <c r="R37" i="3" s="1"/>
  <c r="J37" i="3"/>
  <c r="I37" i="3"/>
  <c r="L37" i="3" s="1"/>
  <c r="H37" i="3"/>
  <c r="M37" i="3" s="1"/>
  <c r="G37" i="3"/>
  <c r="F37" i="3"/>
  <c r="H37" i="1" s="1"/>
  <c r="J36" i="3"/>
  <c r="I36" i="3"/>
  <c r="H36" i="3"/>
  <c r="G36" i="3"/>
  <c r="L36" i="3" s="1"/>
  <c r="F36" i="3"/>
  <c r="H36" i="1" s="1"/>
  <c r="J35" i="3"/>
  <c r="I35" i="3"/>
  <c r="H35" i="3"/>
  <c r="G35" i="3"/>
  <c r="F35" i="3"/>
  <c r="H35" i="1" s="1"/>
  <c r="J34" i="3"/>
  <c r="I34" i="3"/>
  <c r="K34" i="3" s="1"/>
  <c r="H34" i="3"/>
  <c r="G34" i="3"/>
  <c r="F34" i="3"/>
  <c r="H34" i="1" s="1"/>
  <c r="J33" i="3"/>
  <c r="I33" i="3"/>
  <c r="H33" i="3"/>
  <c r="G33" i="3"/>
  <c r="F33" i="3"/>
  <c r="H33" i="1" s="1"/>
  <c r="J32" i="3"/>
  <c r="I32" i="3"/>
  <c r="K32" i="3" s="1"/>
  <c r="H32" i="3"/>
  <c r="G32" i="3"/>
  <c r="N32" i="3" s="1"/>
  <c r="R32" i="3" s="1"/>
  <c r="F32" i="3"/>
  <c r="H32" i="1" s="1"/>
  <c r="M31" i="3"/>
  <c r="J31" i="3"/>
  <c r="I31" i="3"/>
  <c r="K31" i="3" s="1"/>
  <c r="H31" i="3"/>
  <c r="G31" i="3"/>
  <c r="N31" i="3" s="1"/>
  <c r="R31" i="3" s="1"/>
  <c r="F31" i="3"/>
  <c r="H31" i="1" s="1"/>
  <c r="N30" i="3"/>
  <c r="R30" i="3" s="1"/>
  <c r="K30" i="3"/>
  <c r="J30" i="3"/>
  <c r="I30" i="3"/>
  <c r="H30" i="3"/>
  <c r="M30" i="3" s="1"/>
  <c r="O30" i="3" s="1"/>
  <c r="G30" i="3"/>
  <c r="F30" i="3"/>
  <c r="H30" i="1" s="1"/>
  <c r="K29" i="3"/>
  <c r="J29" i="3"/>
  <c r="I29" i="3"/>
  <c r="L29" i="3" s="1"/>
  <c r="H29" i="3"/>
  <c r="M29" i="3" s="1"/>
  <c r="G29" i="3"/>
  <c r="F29" i="3"/>
  <c r="H29" i="2" s="1"/>
  <c r="J28" i="3"/>
  <c r="I28" i="3"/>
  <c r="H28" i="3"/>
  <c r="G28" i="3"/>
  <c r="N28" i="3" s="1"/>
  <c r="Q28" i="3" s="1"/>
  <c r="F28" i="3"/>
  <c r="H28" i="2" s="1"/>
  <c r="M27" i="3"/>
  <c r="J27" i="3"/>
  <c r="I27" i="3"/>
  <c r="K27" i="3" s="1"/>
  <c r="H27" i="3"/>
  <c r="G27" i="3"/>
  <c r="F27" i="3"/>
  <c r="H27" i="2" s="1"/>
  <c r="J26" i="3"/>
  <c r="I26" i="3"/>
  <c r="L26" i="3" s="1"/>
  <c r="H26" i="3"/>
  <c r="G26" i="3"/>
  <c r="M26" i="3" s="1"/>
  <c r="F26" i="3"/>
  <c r="H26" i="2" s="1"/>
  <c r="N25" i="3"/>
  <c r="R25" i="3" s="1"/>
  <c r="J25" i="3"/>
  <c r="I25" i="3"/>
  <c r="L25" i="3" s="1"/>
  <c r="H25" i="3"/>
  <c r="G25" i="3"/>
  <c r="M25" i="3" s="1"/>
  <c r="P25" i="3" s="1"/>
  <c r="F25" i="3"/>
  <c r="H25" i="1" s="1"/>
  <c r="J24" i="3"/>
  <c r="I24" i="3"/>
  <c r="K24" i="3" s="1"/>
  <c r="H24" i="3"/>
  <c r="N24" i="3" s="1"/>
  <c r="R24" i="3" s="1"/>
  <c r="G24" i="3"/>
  <c r="F24" i="3"/>
  <c r="H24" i="1" s="1"/>
  <c r="J23" i="3"/>
  <c r="I23" i="3"/>
  <c r="K23" i="3" s="1"/>
  <c r="H23" i="3"/>
  <c r="G23" i="3"/>
  <c r="N23" i="3" s="1"/>
  <c r="R23" i="3" s="1"/>
  <c r="F23" i="3"/>
  <c r="H23" i="1" s="1"/>
  <c r="M22" i="3"/>
  <c r="J22" i="3"/>
  <c r="I22" i="3"/>
  <c r="H22" i="3"/>
  <c r="G22" i="3"/>
  <c r="N22" i="3" s="1"/>
  <c r="R22" i="3" s="1"/>
  <c r="F22" i="3"/>
  <c r="H22" i="1" s="1"/>
  <c r="J21" i="3"/>
  <c r="I21" i="3"/>
  <c r="K21" i="3" s="1"/>
  <c r="H21" i="3"/>
  <c r="G21" i="3"/>
  <c r="F21" i="3"/>
  <c r="H21" i="1" s="1"/>
  <c r="J20" i="3"/>
  <c r="I20" i="3"/>
  <c r="H20" i="3"/>
  <c r="G20" i="3"/>
  <c r="N20" i="3" s="1"/>
  <c r="R20" i="3" s="1"/>
  <c r="F20" i="3"/>
  <c r="H20" i="1" s="1"/>
  <c r="J19" i="3"/>
  <c r="I19" i="3"/>
  <c r="H19" i="3"/>
  <c r="G19" i="3"/>
  <c r="N19" i="3" s="1"/>
  <c r="F19" i="3"/>
  <c r="H19" i="1" s="1"/>
  <c r="J18" i="3"/>
  <c r="I18" i="3"/>
  <c r="H18" i="3"/>
  <c r="G18" i="3"/>
  <c r="L18" i="3" s="1"/>
  <c r="F18" i="3"/>
  <c r="H18" i="1" s="1"/>
  <c r="J17" i="3"/>
  <c r="I17" i="3"/>
  <c r="K17" i="3" s="1"/>
  <c r="H17" i="3"/>
  <c r="G17" i="3"/>
  <c r="F17" i="3"/>
  <c r="H17" i="2" s="1"/>
  <c r="J16" i="3"/>
  <c r="I16" i="3"/>
  <c r="H16" i="3"/>
  <c r="G16" i="3"/>
  <c r="L16" i="3" s="1"/>
  <c r="F16" i="3"/>
  <c r="H16" i="2" s="1"/>
  <c r="J15" i="3"/>
  <c r="I15" i="3"/>
  <c r="H15" i="3"/>
  <c r="G15" i="3"/>
  <c r="M15" i="3" s="1"/>
  <c r="F15" i="3"/>
  <c r="H15" i="2" s="1"/>
  <c r="J14" i="3"/>
  <c r="I14" i="3"/>
  <c r="H14" i="3"/>
  <c r="G14" i="3"/>
  <c r="F14" i="3"/>
  <c r="H14" i="2" s="1"/>
  <c r="J13" i="3"/>
  <c r="I13" i="3"/>
  <c r="H13" i="3"/>
  <c r="G13" i="3"/>
  <c r="F13" i="3"/>
  <c r="H13" i="1" s="1"/>
  <c r="J12" i="3"/>
  <c r="I12" i="3"/>
  <c r="H12" i="3"/>
  <c r="G12" i="3"/>
  <c r="F12" i="3"/>
  <c r="H12" i="1" s="1"/>
  <c r="J11" i="3"/>
  <c r="I11" i="3"/>
  <c r="H11" i="3"/>
  <c r="G11" i="3"/>
  <c r="N11" i="3" s="1"/>
  <c r="R11" i="3" s="1"/>
  <c r="F11" i="3"/>
  <c r="H11" i="1" s="1"/>
  <c r="J10" i="3"/>
  <c r="I10" i="3"/>
  <c r="H10" i="3"/>
  <c r="G10" i="3"/>
  <c r="F10" i="3"/>
  <c r="H10" i="1" s="1"/>
  <c r="J9" i="3"/>
  <c r="I9" i="3"/>
  <c r="H9" i="3"/>
  <c r="G9" i="3"/>
  <c r="F9" i="3"/>
  <c r="H9" i="1" s="1"/>
  <c r="R8" i="3"/>
  <c r="J8" i="3"/>
  <c r="I8" i="3"/>
  <c r="K8" i="3" s="1"/>
  <c r="H8" i="3"/>
  <c r="G8" i="3"/>
  <c r="N8" i="3" s="1"/>
  <c r="Q8" i="3" s="1"/>
  <c r="F8" i="3"/>
  <c r="H8" i="1" s="1"/>
  <c r="M7" i="3"/>
  <c r="J7" i="3"/>
  <c r="I7" i="3"/>
  <c r="K7" i="3" s="1"/>
  <c r="H7" i="3"/>
  <c r="G7" i="3"/>
  <c r="N7" i="3" s="1"/>
  <c r="R7" i="3" s="1"/>
  <c r="F7" i="3"/>
  <c r="H7" i="1" s="1"/>
  <c r="N6" i="3"/>
  <c r="R6" i="3" s="1"/>
  <c r="M6" i="3"/>
  <c r="O6" i="3" s="1"/>
  <c r="K6" i="3"/>
  <c r="J6" i="3"/>
  <c r="I6" i="3"/>
  <c r="H6" i="3"/>
  <c r="G6" i="3"/>
  <c r="F6" i="3"/>
  <c r="H6" i="1" s="1"/>
  <c r="K5" i="3"/>
  <c r="J5" i="3"/>
  <c r="I5" i="3"/>
  <c r="H5" i="3"/>
  <c r="N5" i="3" s="1"/>
  <c r="G5" i="3"/>
  <c r="M5" i="3" s="1"/>
  <c r="O5" i="3" s="1"/>
  <c r="F5" i="3"/>
  <c r="H5" i="1" s="1"/>
  <c r="L105" i="2"/>
  <c r="K105" i="2"/>
  <c r="G105" i="2"/>
  <c r="F105" i="2"/>
  <c r="L104" i="2"/>
  <c r="K104" i="2"/>
  <c r="G104" i="2"/>
  <c r="F104" i="2"/>
  <c r="L103" i="2"/>
  <c r="K103" i="2"/>
  <c r="G103" i="2"/>
  <c r="F103" i="2"/>
  <c r="L102" i="2"/>
  <c r="K102" i="2"/>
  <c r="G102" i="2"/>
  <c r="F102" i="2"/>
  <c r="L101" i="2"/>
  <c r="K101" i="2"/>
  <c r="G101" i="2"/>
  <c r="F101" i="2"/>
  <c r="L100" i="2"/>
  <c r="K100" i="2"/>
  <c r="G100" i="2"/>
  <c r="F100" i="2"/>
  <c r="L99" i="2"/>
  <c r="K99" i="2"/>
  <c r="G99" i="2"/>
  <c r="F99" i="2"/>
  <c r="L98" i="2"/>
  <c r="K98" i="2"/>
  <c r="G98" i="2"/>
  <c r="F98" i="2"/>
  <c r="L97" i="2"/>
  <c r="K97" i="2"/>
  <c r="G97" i="2"/>
  <c r="F97" i="2"/>
  <c r="L96" i="2"/>
  <c r="K96" i="2"/>
  <c r="G96" i="2"/>
  <c r="F96" i="2"/>
  <c r="L95" i="2"/>
  <c r="K95" i="2"/>
  <c r="G95" i="2"/>
  <c r="F95" i="2"/>
  <c r="L94" i="2"/>
  <c r="K94" i="2"/>
  <c r="G94" i="2"/>
  <c r="F94" i="2"/>
  <c r="L93" i="2"/>
  <c r="K93" i="2"/>
  <c r="G93" i="2"/>
  <c r="F93" i="2"/>
  <c r="L92" i="2"/>
  <c r="K92" i="2"/>
  <c r="G92" i="2"/>
  <c r="F92" i="2"/>
  <c r="L91" i="2"/>
  <c r="K91" i="2"/>
  <c r="G91" i="2"/>
  <c r="F91" i="2"/>
  <c r="L90" i="2"/>
  <c r="K90" i="2"/>
  <c r="G90" i="2"/>
  <c r="F90" i="2"/>
  <c r="L89" i="2"/>
  <c r="K89" i="2"/>
  <c r="G89" i="2"/>
  <c r="F89" i="2"/>
  <c r="L88" i="2"/>
  <c r="K88" i="2"/>
  <c r="G88" i="2"/>
  <c r="F88" i="2"/>
  <c r="L87" i="2"/>
  <c r="K87" i="2"/>
  <c r="G87" i="2"/>
  <c r="F87" i="2"/>
  <c r="L86" i="2"/>
  <c r="K86" i="2"/>
  <c r="G86" i="2"/>
  <c r="F86" i="2"/>
  <c r="L85" i="2"/>
  <c r="K85" i="2"/>
  <c r="I85" i="2"/>
  <c r="G85" i="2"/>
  <c r="F85" i="2"/>
  <c r="L84" i="2"/>
  <c r="K84" i="2"/>
  <c r="G84" i="2"/>
  <c r="F84" i="2"/>
  <c r="L83" i="2"/>
  <c r="K83" i="2"/>
  <c r="G83" i="2"/>
  <c r="F83" i="2"/>
  <c r="L82" i="2"/>
  <c r="K82" i="2"/>
  <c r="G82" i="2"/>
  <c r="F82" i="2"/>
  <c r="L81" i="2"/>
  <c r="K81" i="2"/>
  <c r="G81" i="2"/>
  <c r="F81" i="2"/>
  <c r="L80" i="2"/>
  <c r="K80" i="2"/>
  <c r="G80" i="2"/>
  <c r="F80" i="2"/>
  <c r="L79" i="2"/>
  <c r="K79" i="2"/>
  <c r="G79" i="2"/>
  <c r="F79" i="2"/>
  <c r="L78" i="2"/>
  <c r="K78" i="2"/>
  <c r="G78" i="2"/>
  <c r="F78" i="2"/>
  <c r="L77" i="2"/>
  <c r="K77" i="2"/>
  <c r="G77" i="2"/>
  <c r="F77" i="2"/>
  <c r="L76" i="2"/>
  <c r="K76" i="2"/>
  <c r="G76" i="2"/>
  <c r="F76" i="2"/>
  <c r="L75" i="2"/>
  <c r="K75" i="2"/>
  <c r="G75" i="2"/>
  <c r="F75" i="2"/>
  <c r="L74" i="2"/>
  <c r="K74" i="2"/>
  <c r="G74" i="2"/>
  <c r="F74" i="2"/>
  <c r="L73" i="2"/>
  <c r="K73" i="2"/>
  <c r="G73" i="2"/>
  <c r="F73" i="2"/>
  <c r="L72" i="2"/>
  <c r="K72" i="2"/>
  <c r="G72" i="2"/>
  <c r="F72" i="2"/>
  <c r="L71" i="2"/>
  <c r="K71" i="2"/>
  <c r="G71" i="2"/>
  <c r="F71" i="2"/>
  <c r="L70" i="2"/>
  <c r="K70" i="2"/>
  <c r="G70" i="2"/>
  <c r="F70" i="2"/>
  <c r="L69" i="2"/>
  <c r="K69" i="2"/>
  <c r="G69" i="2"/>
  <c r="F69" i="2"/>
  <c r="L68" i="2"/>
  <c r="K68" i="2"/>
  <c r="G68" i="2"/>
  <c r="F68" i="2"/>
  <c r="L67" i="2"/>
  <c r="K67" i="2"/>
  <c r="G67" i="2"/>
  <c r="F67" i="2"/>
  <c r="L66" i="2"/>
  <c r="K66" i="2"/>
  <c r="G66" i="2"/>
  <c r="F66" i="2"/>
  <c r="L65" i="2"/>
  <c r="K65" i="2"/>
  <c r="G65" i="2"/>
  <c r="F65" i="2"/>
  <c r="L64" i="2"/>
  <c r="K64" i="2"/>
  <c r="G64" i="2"/>
  <c r="F64" i="2"/>
  <c r="L63" i="2"/>
  <c r="K63" i="2"/>
  <c r="G63" i="2"/>
  <c r="F63" i="2"/>
  <c r="L62" i="2"/>
  <c r="K62" i="2"/>
  <c r="G62" i="2"/>
  <c r="F62" i="2"/>
  <c r="L61" i="2"/>
  <c r="K61" i="2"/>
  <c r="G61" i="2"/>
  <c r="F61" i="2"/>
  <c r="L60" i="2"/>
  <c r="K60" i="2"/>
  <c r="G60" i="2"/>
  <c r="F60" i="2"/>
  <c r="L59" i="2"/>
  <c r="K59" i="2"/>
  <c r="G59" i="2"/>
  <c r="F59" i="2"/>
  <c r="L58" i="2"/>
  <c r="K58" i="2"/>
  <c r="G58" i="2"/>
  <c r="F58" i="2"/>
  <c r="L57" i="2"/>
  <c r="K57" i="2"/>
  <c r="G57" i="2"/>
  <c r="F57" i="2"/>
  <c r="L56" i="2"/>
  <c r="K56" i="2"/>
  <c r="G56" i="2"/>
  <c r="F56" i="2"/>
  <c r="L55" i="2"/>
  <c r="K55" i="2"/>
  <c r="G55" i="2"/>
  <c r="F55" i="2"/>
  <c r="L54" i="2"/>
  <c r="K54" i="2"/>
  <c r="G54" i="2"/>
  <c r="F54" i="2"/>
  <c r="L53" i="2"/>
  <c r="K53" i="2"/>
  <c r="G53" i="2"/>
  <c r="F53" i="2"/>
  <c r="L52" i="2"/>
  <c r="K52" i="2"/>
  <c r="G52" i="2"/>
  <c r="F52" i="2"/>
  <c r="L51" i="2"/>
  <c r="K51" i="2"/>
  <c r="G51" i="2"/>
  <c r="F51" i="2"/>
  <c r="L50" i="2"/>
  <c r="K50" i="2"/>
  <c r="G50" i="2"/>
  <c r="F50" i="2"/>
  <c r="L49" i="2"/>
  <c r="K49" i="2"/>
  <c r="I49" i="2"/>
  <c r="G49" i="2"/>
  <c r="F49" i="2"/>
  <c r="L48" i="2"/>
  <c r="K48" i="2"/>
  <c r="G48" i="2"/>
  <c r="F48" i="2"/>
  <c r="L47" i="2"/>
  <c r="K47" i="2"/>
  <c r="G47" i="2"/>
  <c r="F47" i="2"/>
  <c r="L46" i="2"/>
  <c r="K46" i="2"/>
  <c r="G46" i="2"/>
  <c r="F46" i="2"/>
  <c r="L45" i="2"/>
  <c r="K45" i="2"/>
  <c r="G45" i="2"/>
  <c r="F45" i="2"/>
  <c r="L44" i="2"/>
  <c r="K44" i="2"/>
  <c r="G44" i="2"/>
  <c r="F44" i="2"/>
  <c r="L43" i="2"/>
  <c r="K43" i="2"/>
  <c r="G43" i="2"/>
  <c r="F43" i="2"/>
  <c r="L42" i="2"/>
  <c r="K42" i="2"/>
  <c r="G42" i="2"/>
  <c r="F42" i="2"/>
  <c r="L41" i="2"/>
  <c r="K41" i="2"/>
  <c r="G41" i="2"/>
  <c r="F41" i="2"/>
  <c r="L40" i="2"/>
  <c r="K40" i="2"/>
  <c r="G40" i="2"/>
  <c r="F40" i="2"/>
  <c r="L39" i="2"/>
  <c r="K39" i="2"/>
  <c r="G39" i="2"/>
  <c r="F39" i="2"/>
  <c r="L38" i="2"/>
  <c r="K38" i="2"/>
  <c r="G38" i="2"/>
  <c r="F38" i="2"/>
  <c r="L37" i="2"/>
  <c r="K37" i="2"/>
  <c r="G37" i="2"/>
  <c r="F37" i="2"/>
  <c r="L36" i="2"/>
  <c r="K36" i="2"/>
  <c r="G36" i="2"/>
  <c r="F36" i="2"/>
  <c r="L35" i="2"/>
  <c r="K35" i="2"/>
  <c r="G35" i="2"/>
  <c r="F35" i="2"/>
  <c r="L34" i="2"/>
  <c r="K34" i="2"/>
  <c r="G34" i="2"/>
  <c r="F34" i="2"/>
  <c r="L33" i="2"/>
  <c r="K33" i="2"/>
  <c r="G33" i="2"/>
  <c r="F33" i="2"/>
  <c r="L32" i="2"/>
  <c r="K32" i="2"/>
  <c r="G32" i="2"/>
  <c r="F32" i="2"/>
  <c r="L31" i="2"/>
  <c r="K31" i="2"/>
  <c r="G31" i="2"/>
  <c r="F31" i="2"/>
  <c r="L30" i="2"/>
  <c r="K30" i="2"/>
  <c r="G30" i="2"/>
  <c r="F30" i="2"/>
  <c r="L29" i="2"/>
  <c r="K29" i="2"/>
  <c r="G29" i="2"/>
  <c r="F29" i="2"/>
  <c r="L28" i="2"/>
  <c r="K28" i="2"/>
  <c r="G28" i="2"/>
  <c r="F28" i="2"/>
  <c r="L27" i="2"/>
  <c r="K27" i="2"/>
  <c r="G27" i="2"/>
  <c r="F27" i="2"/>
  <c r="L26" i="2"/>
  <c r="K26" i="2"/>
  <c r="G26" i="2"/>
  <c r="F26" i="2"/>
  <c r="L25" i="2"/>
  <c r="K25" i="2"/>
  <c r="G25" i="2"/>
  <c r="F25" i="2"/>
  <c r="L24" i="2"/>
  <c r="K24" i="2"/>
  <c r="G24" i="2"/>
  <c r="F24" i="2"/>
  <c r="L23" i="2"/>
  <c r="K23" i="2"/>
  <c r="G23" i="2"/>
  <c r="F23" i="2"/>
  <c r="L22" i="2"/>
  <c r="K22" i="2"/>
  <c r="G22" i="2"/>
  <c r="F22" i="2"/>
  <c r="L21" i="2"/>
  <c r="K21" i="2"/>
  <c r="G21" i="2"/>
  <c r="F21" i="2"/>
  <c r="L20" i="2"/>
  <c r="K20" i="2"/>
  <c r="G20" i="2"/>
  <c r="F20" i="2"/>
  <c r="L19" i="2"/>
  <c r="K19" i="2"/>
  <c r="G19" i="2"/>
  <c r="F19" i="2"/>
  <c r="L18" i="2"/>
  <c r="K18" i="2"/>
  <c r="G18" i="2"/>
  <c r="F18" i="2"/>
  <c r="L17" i="2"/>
  <c r="K17" i="2"/>
  <c r="G17" i="2"/>
  <c r="F17" i="2"/>
  <c r="L16" i="2"/>
  <c r="K16" i="2"/>
  <c r="G16" i="2"/>
  <c r="F16" i="2"/>
  <c r="L15" i="2"/>
  <c r="K15" i="2"/>
  <c r="G15" i="2"/>
  <c r="F15" i="2"/>
  <c r="L14" i="2"/>
  <c r="K14" i="2"/>
  <c r="G14" i="2"/>
  <c r="F14" i="2"/>
  <c r="L13" i="2"/>
  <c r="K13" i="2"/>
  <c r="G13" i="2"/>
  <c r="F13" i="2"/>
  <c r="L12" i="2"/>
  <c r="K12" i="2"/>
  <c r="G12" i="2"/>
  <c r="F12" i="2"/>
  <c r="L11" i="2"/>
  <c r="K11" i="2"/>
  <c r="G11" i="2"/>
  <c r="F11" i="2"/>
  <c r="L10" i="2"/>
  <c r="K10" i="2"/>
  <c r="G10" i="2"/>
  <c r="F10" i="2"/>
  <c r="L9" i="2"/>
  <c r="K9" i="2"/>
  <c r="G9" i="2"/>
  <c r="F9" i="2"/>
  <c r="L8" i="2"/>
  <c r="K8" i="2"/>
  <c r="G8" i="2"/>
  <c r="F8" i="2"/>
  <c r="L7" i="2"/>
  <c r="K7" i="2"/>
  <c r="G7" i="2"/>
  <c r="F7" i="2"/>
  <c r="L6" i="2"/>
  <c r="K6" i="2"/>
  <c r="G6" i="2"/>
  <c r="F6" i="2"/>
  <c r="L5" i="2"/>
  <c r="K5" i="2"/>
  <c r="G5" i="2"/>
  <c r="F5" i="2"/>
  <c r="K105" i="1"/>
  <c r="G105" i="1"/>
  <c r="F105" i="1"/>
  <c r="K104" i="1"/>
  <c r="G104" i="1"/>
  <c r="F104" i="1"/>
  <c r="K103" i="1"/>
  <c r="G103" i="1"/>
  <c r="F103" i="1"/>
  <c r="K102" i="1"/>
  <c r="G102" i="1"/>
  <c r="F102" i="1"/>
  <c r="K101" i="1"/>
  <c r="G101" i="1"/>
  <c r="F101" i="1"/>
  <c r="K100" i="1"/>
  <c r="G100" i="1"/>
  <c r="F100" i="1"/>
  <c r="K99" i="1"/>
  <c r="G99" i="1"/>
  <c r="F99" i="1"/>
  <c r="K98" i="1"/>
  <c r="G98" i="1"/>
  <c r="F98" i="1"/>
  <c r="K97" i="1"/>
  <c r="G97" i="1"/>
  <c r="F97" i="1"/>
  <c r="K96" i="1"/>
  <c r="G96" i="1"/>
  <c r="F96" i="1"/>
  <c r="K95" i="1"/>
  <c r="G95" i="1"/>
  <c r="F95" i="1"/>
  <c r="K94" i="1"/>
  <c r="G94" i="1"/>
  <c r="F94" i="1"/>
  <c r="K93" i="1"/>
  <c r="G93" i="1"/>
  <c r="F93" i="1"/>
  <c r="K92" i="1"/>
  <c r="G92" i="1"/>
  <c r="F92" i="1"/>
  <c r="K91" i="1"/>
  <c r="G91" i="1"/>
  <c r="F91" i="1"/>
  <c r="K90" i="1"/>
  <c r="G90" i="1"/>
  <c r="F90" i="1"/>
  <c r="K89" i="1"/>
  <c r="G89" i="1"/>
  <c r="F89" i="1"/>
  <c r="K88" i="1"/>
  <c r="G88" i="1"/>
  <c r="F88" i="1"/>
  <c r="K87" i="1"/>
  <c r="G87" i="1"/>
  <c r="F87" i="1"/>
  <c r="K86" i="1"/>
  <c r="G86" i="1"/>
  <c r="F86" i="1"/>
  <c r="K85" i="1"/>
  <c r="G85" i="1"/>
  <c r="F85" i="1"/>
  <c r="K84" i="1"/>
  <c r="G84" i="1"/>
  <c r="F84" i="1"/>
  <c r="K83" i="1"/>
  <c r="G83" i="1"/>
  <c r="F83" i="1"/>
  <c r="K82" i="1"/>
  <c r="G82" i="1"/>
  <c r="F82" i="1"/>
  <c r="K81" i="1"/>
  <c r="G81" i="1"/>
  <c r="F81" i="1"/>
  <c r="K80" i="1"/>
  <c r="G80" i="1"/>
  <c r="F80" i="1"/>
  <c r="K79" i="1"/>
  <c r="G79" i="1"/>
  <c r="F79" i="1"/>
  <c r="K78" i="1"/>
  <c r="G78" i="1"/>
  <c r="F78" i="1"/>
  <c r="K77" i="1"/>
  <c r="G77" i="1"/>
  <c r="F77" i="1"/>
  <c r="K76" i="1"/>
  <c r="G76" i="1"/>
  <c r="F76" i="1"/>
  <c r="K75" i="1"/>
  <c r="G75" i="1"/>
  <c r="F75" i="1"/>
  <c r="K74" i="1"/>
  <c r="G74" i="1"/>
  <c r="F74" i="1"/>
  <c r="K73" i="1"/>
  <c r="G73" i="1"/>
  <c r="F73" i="1"/>
  <c r="K72" i="1"/>
  <c r="G72" i="1"/>
  <c r="F72" i="1"/>
  <c r="K71" i="1"/>
  <c r="G71" i="1"/>
  <c r="F71" i="1"/>
  <c r="K70" i="1"/>
  <c r="G70" i="1"/>
  <c r="F70" i="1"/>
  <c r="K69" i="1"/>
  <c r="G69" i="1"/>
  <c r="F69" i="1"/>
  <c r="K68" i="1"/>
  <c r="G68" i="1"/>
  <c r="F68" i="1"/>
  <c r="K67" i="1"/>
  <c r="G67" i="1"/>
  <c r="F67" i="1"/>
  <c r="K66" i="1"/>
  <c r="G66" i="1"/>
  <c r="F66" i="1"/>
  <c r="K65" i="1"/>
  <c r="G65" i="1"/>
  <c r="F65" i="1"/>
  <c r="K64" i="1"/>
  <c r="G64" i="1"/>
  <c r="F64" i="1"/>
  <c r="K63" i="1"/>
  <c r="G63" i="1"/>
  <c r="F63" i="1"/>
  <c r="K62" i="1"/>
  <c r="G62" i="1"/>
  <c r="F62" i="1"/>
  <c r="K61" i="1"/>
  <c r="G61" i="1"/>
  <c r="F61" i="1"/>
  <c r="K60" i="1"/>
  <c r="G60" i="1"/>
  <c r="F60" i="1"/>
  <c r="K59" i="1"/>
  <c r="G59" i="1"/>
  <c r="F59" i="1"/>
  <c r="K58" i="1"/>
  <c r="G58" i="1"/>
  <c r="F58" i="1"/>
  <c r="K57" i="1"/>
  <c r="G57" i="1"/>
  <c r="F57" i="1"/>
  <c r="K56" i="1"/>
  <c r="G56" i="1"/>
  <c r="F56" i="1"/>
  <c r="K55" i="1"/>
  <c r="G55" i="1"/>
  <c r="F55" i="1"/>
  <c r="K54" i="1"/>
  <c r="G54" i="1"/>
  <c r="F54" i="1"/>
  <c r="K53" i="1"/>
  <c r="G53" i="1"/>
  <c r="F53" i="1"/>
  <c r="K52" i="1"/>
  <c r="G52" i="1"/>
  <c r="F52" i="1"/>
  <c r="K51" i="1"/>
  <c r="G51" i="1"/>
  <c r="F51" i="1"/>
  <c r="K50" i="1"/>
  <c r="G50" i="1"/>
  <c r="F50" i="1"/>
  <c r="K49" i="1"/>
  <c r="G49" i="1"/>
  <c r="F49" i="1"/>
  <c r="K48" i="1"/>
  <c r="G48" i="1"/>
  <c r="F48" i="1"/>
  <c r="K47" i="1"/>
  <c r="G47" i="1"/>
  <c r="F47" i="1"/>
  <c r="K46" i="1"/>
  <c r="G46" i="1"/>
  <c r="F46" i="1"/>
  <c r="K45" i="1"/>
  <c r="G45" i="1"/>
  <c r="F45" i="1"/>
  <c r="K44" i="1"/>
  <c r="G44" i="1"/>
  <c r="F44" i="1"/>
  <c r="K43" i="1"/>
  <c r="G43" i="1"/>
  <c r="F43" i="1"/>
  <c r="K42" i="1"/>
  <c r="G42" i="1"/>
  <c r="F42" i="1"/>
  <c r="K41" i="1"/>
  <c r="G41" i="1"/>
  <c r="F41" i="1"/>
  <c r="K40" i="1"/>
  <c r="G40" i="1"/>
  <c r="F40" i="1"/>
  <c r="K39" i="1"/>
  <c r="G39" i="1"/>
  <c r="F39" i="1"/>
  <c r="K38" i="1"/>
  <c r="G38" i="1"/>
  <c r="F38" i="1"/>
  <c r="K37" i="1"/>
  <c r="G37" i="1"/>
  <c r="F37" i="1"/>
  <c r="K36" i="1"/>
  <c r="G36" i="1"/>
  <c r="F36" i="1"/>
  <c r="K35" i="1"/>
  <c r="G35" i="1"/>
  <c r="F35" i="1"/>
  <c r="K34" i="1"/>
  <c r="G34" i="1"/>
  <c r="F34" i="1"/>
  <c r="K33" i="1"/>
  <c r="G33" i="1"/>
  <c r="F33" i="1"/>
  <c r="K32" i="1"/>
  <c r="G32" i="1"/>
  <c r="F32" i="1"/>
  <c r="K31" i="1"/>
  <c r="G31" i="1"/>
  <c r="F31" i="1"/>
  <c r="K30" i="1"/>
  <c r="G30" i="1"/>
  <c r="F30" i="1"/>
  <c r="K29" i="1"/>
  <c r="G29" i="1"/>
  <c r="F29" i="1"/>
  <c r="K28" i="1"/>
  <c r="G28" i="1"/>
  <c r="F28" i="1"/>
  <c r="K27" i="1"/>
  <c r="G27" i="1"/>
  <c r="F27" i="1"/>
  <c r="K26" i="1"/>
  <c r="G26" i="1"/>
  <c r="F26" i="1"/>
  <c r="K25" i="1"/>
  <c r="G25" i="1"/>
  <c r="F25" i="1"/>
  <c r="K24" i="1"/>
  <c r="G24" i="1"/>
  <c r="F24" i="1"/>
  <c r="K23" i="1"/>
  <c r="G23" i="1"/>
  <c r="F23" i="1"/>
  <c r="K22" i="1"/>
  <c r="G22" i="1"/>
  <c r="F22" i="1"/>
  <c r="K21" i="1"/>
  <c r="G21" i="1"/>
  <c r="F21" i="1"/>
  <c r="K20" i="1"/>
  <c r="G20" i="1"/>
  <c r="F20" i="1"/>
  <c r="K19" i="1"/>
  <c r="G19" i="1"/>
  <c r="F19" i="1"/>
  <c r="K18" i="1"/>
  <c r="G18" i="1"/>
  <c r="F18" i="1"/>
  <c r="K17" i="1"/>
  <c r="G17" i="1"/>
  <c r="F17" i="1"/>
  <c r="K16" i="1"/>
  <c r="G16" i="1"/>
  <c r="F16" i="1"/>
  <c r="K15" i="1"/>
  <c r="G15" i="1"/>
  <c r="F15" i="1"/>
  <c r="K14" i="1"/>
  <c r="G14" i="1"/>
  <c r="F14" i="1"/>
  <c r="K13" i="1"/>
  <c r="G13" i="1"/>
  <c r="F13" i="1"/>
  <c r="K12" i="1"/>
  <c r="G12" i="1"/>
  <c r="F12" i="1"/>
  <c r="K11" i="1"/>
  <c r="G11" i="1"/>
  <c r="F11" i="1"/>
  <c r="K10" i="1"/>
  <c r="G10" i="1"/>
  <c r="F10" i="1"/>
  <c r="K9" i="1"/>
  <c r="G9" i="1"/>
  <c r="F9" i="1"/>
  <c r="K8" i="1"/>
  <c r="G8" i="1"/>
  <c r="F8" i="1"/>
  <c r="K7" i="1"/>
  <c r="G7" i="1"/>
  <c r="F7" i="1"/>
  <c r="K6" i="1"/>
  <c r="G6" i="1"/>
  <c r="F6" i="1"/>
  <c r="K5" i="1"/>
  <c r="G5" i="1"/>
  <c r="F5" i="1"/>
  <c r="J89" i="2" l="1"/>
  <c r="I89" i="2"/>
  <c r="R89" i="3"/>
  <c r="Q89" i="3"/>
  <c r="R67" i="3"/>
  <c r="Q67" i="3"/>
  <c r="P5" i="3"/>
  <c r="R43" i="3"/>
  <c r="Q43" i="3"/>
  <c r="L5" i="3"/>
  <c r="L12" i="3"/>
  <c r="K14" i="3"/>
  <c r="K26" i="3"/>
  <c r="L34" i="3"/>
  <c r="M50" i="3"/>
  <c r="K54" i="3"/>
  <c r="Q61" i="3"/>
  <c r="M69" i="3"/>
  <c r="O69" i="3" s="1"/>
  <c r="Q85" i="3"/>
  <c r="M91" i="3"/>
  <c r="P91" i="3" s="1"/>
  <c r="R94" i="3"/>
  <c r="H96" i="2"/>
  <c r="I96" i="2" s="1"/>
  <c r="H84" i="2"/>
  <c r="I84" i="2" s="1"/>
  <c r="H72" i="2"/>
  <c r="I72" i="2" s="1"/>
  <c r="H60" i="2"/>
  <c r="I60" i="2" s="1"/>
  <c r="H48" i="2"/>
  <c r="I48" i="2" s="1"/>
  <c r="H36" i="2"/>
  <c r="I36" i="2" s="1"/>
  <c r="H24" i="2"/>
  <c r="I24" i="2" s="1"/>
  <c r="H12" i="2"/>
  <c r="I12" i="2" s="1"/>
  <c r="H100" i="1"/>
  <c r="I100" i="1" s="1"/>
  <c r="H88" i="1"/>
  <c r="H76" i="1"/>
  <c r="J76" i="1" s="1"/>
  <c r="H64" i="1"/>
  <c r="H52" i="1"/>
  <c r="H40" i="1"/>
  <c r="H28" i="1"/>
  <c r="H16" i="1"/>
  <c r="H25" i="2"/>
  <c r="J13" i="2"/>
  <c r="L10" i="3"/>
  <c r="N17" i="3"/>
  <c r="R17" i="3" s="1"/>
  <c r="L23" i="3"/>
  <c r="L32" i="3"/>
  <c r="N38" i="3"/>
  <c r="L58" i="3"/>
  <c r="K69" i="3"/>
  <c r="L73" i="3"/>
  <c r="K75" i="3"/>
  <c r="K79" i="3"/>
  <c r="K84" i="3"/>
  <c r="M87" i="3"/>
  <c r="N98" i="3"/>
  <c r="N100" i="3"/>
  <c r="Q100" i="3" s="1"/>
  <c r="Q103" i="3"/>
  <c r="H5" i="2"/>
  <c r="H95" i="2"/>
  <c r="H83" i="2"/>
  <c r="H71" i="2"/>
  <c r="H59" i="2"/>
  <c r="H47" i="2"/>
  <c r="H35" i="2"/>
  <c r="H23" i="2"/>
  <c r="H11" i="2"/>
  <c r="H99" i="1"/>
  <c r="H87" i="1"/>
  <c r="H75" i="1"/>
  <c r="J75" i="1" s="1"/>
  <c r="H63" i="1"/>
  <c r="H51" i="1"/>
  <c r="J51" i="1" s="1"/>
  <c r="H39" i="1"/>
  <c r="H27" i="1"/>
  <c r="H15" i="1"/>
  <c r="J73" i="2"/>
  <c r="L8" i="3"/>
  <c r="M23" i="3"/>
  <c r="P23" i="3" s="1"/>
  <c r="M32" i="3"/>
  <c r="R52" i="3"/>
  <c r="N73" i="3"/>
  <c r="R73" i="3" s="1"/>
  <c r="L80" i="3"/>
  <c r="H6" i="2"/>
  <c r="H94" i="2"/>
  <c r="I94" i="2" s="1"/>
  <c r="H82" i="2"/>
  <c r="H70" i="2"/>
  <c r="H58" i="2"/>
  <c r="H46" i="2"/>
  <c r="H34" i="2"/>
  <c r="H22" i="2"/>
  <c r="H10" i="2"/>
  <c r="H98" i="1"/>
  <c r="H86" i="1"/>
  <c r="H74" i="1"/>
  <c r="J74" i="1" s="1"/>
  <c r="H62" i="1"/>
  <c r="H50" i="1"/>
  <c r="J50" i="1" s="1"/>
  <c r="H38" i="1"/>
  <c r="H26" i="1"/>
  <c r="H14" i="1"/>
  <c r="M8" i="3"/>
  <c r="Q23" i="3"/>
  <c r="K28" i="3"/>
  <c r="K56" i="3"/>
  <c r="O68" i="3"/>
  <c r="N77" i="3"/>
  <c r="O83" i="3"/>
  <c r="M93" i="3"/>
  <c r="H105" i="2"/>
  <c r="I105" i="2" s="1"/>
  <c r="H93" i="2"/>
  <c r="H81" i="2"/>
  <c r="H69" i="2"/>
  <c r="H57" i="2"/>
  <c r="J57" i="2" s="1"/>
  <c r="H45" i="2"/>
  <c r="J45" i="2" s="1"/>
  <c r="H33" i="2"/>
  <c r="J33" i="2" s="1"/>
  <c r="H21" i="2"/>
  <c r="J21" i="2" s="1"/>
  <c r="H9" i="2"/>
  <c r="J9" i="2" s="1"/>
  <c r="I37" i="2"/>
  <c r="K22" i="3"/>
  <c r="K25" i="3"/>
  <c r="M28" i="3"/>
  <c r="O28" i="3" s="1"/>
  <c r="Q32" i="3"/>
  <c r="L40" i="3"/>
  <c r="N44" i="3"/>
  <c r="P44" i="3" s="1"/>
  <c r="M45" i="3"/>
  <c r="L47" i="3"/>
  <c r="K51" i="3"/>
  <c r="N53" i="3"/>
  <c r="Q53" i="3" s="1"/>
  <c r="M55" i="3"/>
  <c r="L56" i="3"/>
  <c r="M70" i="3"/>
  <c r="O70" i="3" s="1"/>
  <c r="N74" i="3"/>
  <c r="N88" i="3"/>
  <c r="L91" i="3"/>
  <c r="K93" i="3"/>
  <c r="M97" i="3"/>
  <c r="H104" i="2"/>
  <c r="J104" i="2" s="1"/>
  <c r="H92" i="2"/>
  <c r="J92" i="2" s="1"/>
  <c r="H80" i="2"/>
  <c r="J80" i="2" s="1"/>
  <c r="H68" i="2"/>
  <c r="J68" i="2" s="1"/>
  <c r="H56" i="2"/>
  <c r="J56" i="2" s="1"/>
  <c r="H44" i="2"/>
  <c r="J44" i="2" s="1"/>
  <c r="H32" i="2"/>
  <c r="J32" i="2" s="1"/>
  <c r="H20" i="2"/>
  <c r="J20" i="2" s="1"/>
  <c r="H8" i="2"/>
  <c r="J8" i="2" s="1"/>
  <c r="J61" i="2"/>
  <c r="J97" i="2"/>
  <c r="L7" i="3"/>
  <c r="N13" i="3"/>
  <c r="K15" i="3"/>
  <c r="L31" i="3"/>
  <c r="N35" i="3"/>
  <c r="K38" i="3"/>
  <c r="K45" i="3"/>
  <c r="M56" i="3"/>
  <c r="M76" i="3"/>
  <c r="P76" i="3" s="1"/>
  <c r="H103" i="2"/>
  <c r="H91" i="2"/>
  <c r="H79" i="2"/>
  <c r="H67" i="2"/>
  <c r="H55" i="2"/>
  <c r="H43" i="2"/>
  <c r="H31" i="2"/>
  <c r="H19" i="2"/>
  <c r="H7" i="2"/>
  <c r="P22" i="3"/>
  <c r="K62" i="3"/>
  <c r="N79" i="3"/>
  <c r="H102" i="2"/>
  <c r="H90" i="2"/>
  <c r="H78" i="2"/>
  <c r="J78" i="2" s="1"/>
  <c r="H66" i="2"/>
  <c r="H54" i="2"/>
  <c r="H42" i="2"/>
  <c r="H30" i="2"/>
  <c r="H18" i="2"/>
  <c r="I18" i="2" s="1"/>
  <c r="K13" i="3"/>
  <c r="N29" i="3"/>
  <c r="O29" i="3" s="1"/>
  <c r="L35" i="3"/>
  <c r="K43" i="3"/>
  <c r="N57" i="3"/>
  <c r="N59" i="3"/>
  <c r="Q59" i="3" s="1"/>
  <c r="L62" i="3"/>
  <c r="M67" i="3"/>
  <c r="K68" i="3"/>
  <c r="N83" i="3"/>
  <c r="L86" i="3"/>
  <c r="N92" i="3"/>
  <c r="Q95" i="3"/>
  <c r="N99" i="3"/>
  <c r="L104" i="3"/>
  <c r="K18" i="3"/>
  <c r="N26" i="3"/>
  <c r="K37" i="3"/>
  <c r="K44" i="3"/>
  <c r="L46" i="3"/>
  <c r="L52" i="3"/>
  <c r="K53" i="3"/>
  <c r="N65" i="3"/>
  <c r="Q65" i="3" s="1"/>
  <c r="K74" i="3"/>
  <c r="M103" i="3"/>
  <c r="P103" i="3" s="1"/>
  <c r="M24" i="3"/>
  <c r="P24" i="3" s="1"/>
  <c r="N105" i="3"/>
  <c r="Q11" i="3"/>
  <c r="N14" i="3"/>
  <c r="R14" i="3" s="1"/>
  <c r="K16" i="3"/>
  <c r="M21" i="3"/>
  <c r="K50" i="3"/>
  <c r="L61" i="3"/>
  <c r="M63" i="3"/>
  <c r="N71" i="3"/>
  <c r="Q71" i="3" s="1"/>
  <c r="N82" i="3"/>
  <c r="Q82" i="3" s="1"/>
  <c r="M89" i="3"/>
  <c r="O89" i="3" s="1"/>
  <c r="N96" i="3"/>
  <c r="Q97" i="3"/>
  <c r="N101" i="3"/>
  <c r="I78" i="2"/>
  <c r="R13" i="3"/>
  <c r="Q13" i="3"/>
  <c r="Q46" i="3"/>
  <c r="R46" i="3"/>
  <c r="R42" i="3"/>
  <c r="Q42" i="3"/>
  <c r="R96" i="3"/>
  <c r="Q96" i="3"/>
  <c r="P99" i="3"/>
  <c r="O99" i="3"/>
  <c r="P45" i="3"/>
  <c r="O45" i="3"/>
  <c r="R19" i="3"/>
  <c r="Q19" i="3"/>
  <c r="O93" i="3"/>
  <c r="R90" i="3"/>
  <c r="Q90" i="3"/>
  <c r="K42" i="3"/>
  <c r="R60" i="3"/>
  <c r="Q60" i="3"/>
  <c r="R62" i="3"/>
  <c r="Q62" i="3"/>
  <c r="L71" i="3"/>
  <c r="K71" i="3"/>
  <c r="P73" i="3"/>
  <c r="O73" i="3"/>
  <c r="L83" i="3"/>
  <c r="K83" i="3"/>
  <c r="R86" i="3"/>
  <c r="Q86" i="3"/>
  <c r="Q5" i="3"/>
  <c r="Q6" i="3"/>
  <c r="K19" i="3"/>
  <c r="K20" i="3"/>
  <c r="O26" i="3"/>
  <c r="R28" i="3"/>
  <c r="Q30" i="3"/>
  <c r="P37" i="3"/>
  <c r="O37" i="3"/>
  <c r="P51" i="3"/>
  <c r="R56" i="3"/>
  <c r="Q56" i="3"/>
  <c r="L65" i="3"/>
  <c r="K65" i="3"/>
  <c r="P67" i="3"/>
  <c r="O67" i="3"/>
  <c r="P87" i="3"/>
  <c r="O87" i="3"/>
  <c r="R99" i="3"/>
  <c r="Q99" i="3"/>
  <c r="R100" i="3"/>
  <c r="L102" i="3"/>
  <c r="M102" i="3"/>
  <c r="K36" i="3"/>
  <c r="R5" i="3"/>
  <c r="N9" i="3"/>
  <c r="L9" i="3"/>
  <c r="L19" i="3"/>
  <c r="L20" i="3"/>
  <c r="O22" i="3"/>
  <c r="O23" i="3"/>
  <c r="O24" i="3"/>
  <c r="O25" i="3"/>
  <c r="N33" i="3"/>
  <c r="L33" i="3"/>
  <c r="M36" i="3"/>
  <c r="K47" i="3"/>
  <c r="M49" i="3"/>
  <c r="K49" i="3"/>
  <c r="O51" i="3"/>
  <c r="R54" i="3"/>
  <c r="Q54" i="3"/>
  <c r="P57" i="3"/>
  <c r="O57" i="3"/>
  <c r="P70" i="3"/>
  <c r="P77" i="3"/>
  <c r="P79" i="3"/>
  <c r="O79" i="3"/>
  <c r="P82" i="3"/>
  <c r="O82" i="3"/>
  <c r="L89" i="3"/>
  <c r="K89" i="3"/>
  <c r="R92" i="3"/>
  <c r="Q92" i="3"/>
  <c r="R104" i="3"/>
  <c r="Q104" i="3"/>
  <c r="M16" i="3"/>
  <c r="L17" i="3"/>
  <c r="M18" i="3"/>
  <c r="M19" i="3"/>
  <c r="M20" i="3"/>
  <c r="Q22" i="3"/>
  <c r="Q25" i="3"/>
  <c r="K35" i="3"/>
  <c r="N36" i="3"/>
  <c r="Q37" i="3"/>
  <c r="R45" i="3"/>
  <c r="Q45" i="3"/>
  <c r="L59" i="3"/>
  <c r="K59" i="3"/>
  <c r="P61" i="3"/>
  <c r="O61" i="3"/>
  <c r="P83" i="3"/>
  <c r="P85" i="3"/>
  <c r="O85" i="3"/>
  <c r="K102" i="3"/>
  <c r="P6" i="3"/>
  <c r="L6" i="3"/>
  <c r="N16" i="3"/>
  <c r="M17" i="3"/>
  <c r="N18" i="3"/>
  <c r="Q24" i="3"/>
  <c r="L28" i="3"/>
  <c r="L30" i="3"/>
  <c r="K41" i="3"/>
  <c r="N64" i="3"/>
  <c r="M64" i="3"/>
  <c r="P68" i="3"/>
  <c r="M88" i="3"/>
  <c r="L95" i="3"/>
  <c r="K95" i="3"/>
  <c r="K10" i="3"/>
  <c r="K11" i="3"/>
  <c r="K12" i="3"/>
  <c r="L13" i="3"/>
  <c r="L14" i="3"/>
  <c r="Q20" i="3"/>
  <c r="N27" i="3"/>
  <c r="P27" i="3" s="1"/>
  <c r="L27" i="3"/>
  <c r="M34" i="3"/>
  <c r="N39" i="3"/>
  <c r="P39" i="3" s="1"/>
  <c r="L39" i="3"/>
  <c r="M46" i="3"/>
  <c r="R47" i="3"/>
  <c r="P50" i="3"/>
  <c r="P55" i="3"/>
  <c r="O55" i="3"/>
  <c r="L72" i="3"/>
  <c r="M72" i="3"/>
  <c r="O91" i="3"/>
  <c r="R98" i="3"/>
  <c r="Q98" i="3"/>
  <c r="N102" i="3"/>
  <c r="P30" i="3"/>
  <c r="K9" i="3"/>
  <c r="M10" i="3"/>
  <c r="L11" i="3"/>
  <c r="M12" i="3"/>
  <c r="M13" i="3"/>
  <c r="M14" i="3"/>
  <c r="K33" i="3"/>
  <c r="N34" i="3"/>
  <c r="K40" i="3"/>
  <c r="L49" i="3"/>
  <c r="O50" i="3"/>
  <c r="N58" i="3"/>
  <c r="M58" i="3"/>
  <c r="R59" i="3"/>
  <c r="L66" i="3"/>
  <c r="M66" i="3"/>
  <c r="Q73" i="3"/>
  <c r="N75" i="3"/>
  <c r="R76" i="3"/>
  <c r="L78" i="3"/>
  <c r="M78" i="3"/>
  <c r="M94" i="3"/>
  <c r="L101" i="3"/>
  <c r="K101" i="3"/>
  <c r="Q31" i="3"/>
  <c r="M9" i="3"/>
  <c r="N10" i="3"/>
  <c r="M11" i="3"/>
  <c r="N12" i="3"/>
  <c r="Q17" i="3"/>
  <c r="L22" i="3"/>
  <c r="L24" i="3"/>
  <c r="M33" i="3"/>
  <c r="K39" i="3"/>
  <c r="M40" i="3"/>
  <c r="Q41" i="3"/>
  <c r="L48" i="3"/>
  <c r="M48" i="3"/>
  <c r="N49" i="3"/>
  <c r="Q50" i="3"/>
  <c r="P56" i="3"/>
  <c r="N69" i="3"/>
  <c r="R70" i="3"/>
  <c r="K72" i="3"/>
  <c r="N81" i="3"/>
  <c r="R82" i="3"/>
  <c r="L84" i="3"/>
  <c r="M84" i="3"/>
  <c r="P95" i="3"/>
  <c r="P97" i="3"/>
  <c r="O97" i="3"/>
  <c r="Q14" i="3"/>
  <c r="N21" i="3"/>
  <c r="O21" i="3" s="1"/>
  <c r="L21" i="3"/>
  <c r="N40" i="3"/>
  <c r="R53" i="3"/>
  <c r="O56" i="3"/>
  <c r="L60" i="3"/>
  <c r="M60" i="3"/>
  <c r="N63" i="3"/>
  <c r="M100" i="3"/>
  <c r="R105" i="3"/>
  <c r="Q105" i="3"/>
  <c r="Q7" i="3"/>
  <c r="P7" i="3"/>
  <c r="P31" i="3"/>
  <c r="R51" i="3"/>
  <c r="Q51" i="3"/>
  <c r="R72" i="3"/>
  <c r="Q72" i="3"/>
  <c r="R74" i="3"/>
  <c r="Q74" i="3"/>
  <c r="R87" i="3"/>
  <c r="Q87" i="3"/>
  <c r="L90" i="3"/>
  <c r="M90" i="3"/>
  <c r="P52" i="3"/>
  <c r="O52" i="3"/>
  <c r="L54" i="3"/>
  <c r="M54" i="3"/>
  <c r="R57" i="3"/>
  <c r="Q57" i="3"/>
  <c r="R66" i="3"/>
  <c r="Q66" i="3"/>
  <c r="R68" i="3"/>
  <c r="Q68" i="3"/>
  <c r="P75" i="3"/>
  <c r="O75" i="3"/>
  <c r="R78" i="3"/>
  <c r="Q78" i="3"/>
  <c r="R80" i="3"/>
  <c r="Q80" i="3"/>
  <c r="L42" i="3"/>
  <c r="M42" i="3"/>
  <c r="O7" i="3"/>
  <c r="N15" i="3"/>
  <c r="L15" i="3"/>
  <c r="O31" i="3"/>
  <c r="P43" i="3"/>
  <c r="O43" i="3"/>
  <c r="R48" i="3"/>
  <c r="Q48" i="3"/>
  <c r="Q55" i="3"/>
  <c r="L77" i="3"/>
  <c r="K77" i="3"/>
  <c r="R84" i="3"/>
  <c r="Q84" i="3"/>
  <c r="K90" i="3"/>
  <c r="Q91" i="3"/>
  <c r="N93" i="3"/>
  <c r="P93" i="3" s="1"/>
  <c r="L96" i="3"/>
  <c r="M96" i="3"/>
  <c r="K55" i="3"/>
  <c r="K61" i="3"/>
  <c r="K67" i="3"/>
  <c r="K73" i="3"/>
  <c r="K103" i="3"/>
  <c r="M62" i="3"/>
  <c r="M74" i="3"/>
  <c r="M80" i="3"/>
  <c r="M86" i="3"/>
  <c r="M92" i="3"/>
  <c r="M98" i="3"/>
  <c r="M104" i="3"/>
  <c r="L45" i="3"/>
  <c r="L51" i="3"/>
  <c r="L57" i="3"/>
  <c r="L63" i="3"/>
  <c r="L69" i="3"/>
  <c r="L75" i="3"/>
  <c r="L81" i="3"/>
  <c r="L87" i="3"/>
  <c r="L93" i="3"/>
  <c r="L99" i="3"/>
  <c r="L105" i="3"/>
  <c r="M105" i="3"/>
  <c r="L70" i="3"/>
  <c r="L76" i="3"/>
  <c r="L82" i="3"/>
  <c r="L88" i="3"/>
  <c r="L94" i="3"/>
  <c r="L100" i="3"/>
  <c r="M35" i="3"/>
  <c r="M41" i="3"/>
  <c r="M47" i="3"/>
  <c r="M53" i="3"/>
  <c r="M59" i="3"/>
  <c r="M65" i="3"/>
  <c r="M71" i="3"/>
  <c r="J52" i="2"/>
  <c r="I52" i="2"/>
  <c r="J55" i="2"/>
  <c r="I55" i="2"/>
  <c r="I65" i="2"/>
  <c r="J65" i="2"/>
  <c r="J75" i="2"/>
  <c r="I75" i="2"/>
  <c r="J100" i="2"/>
  <c r="I100" i="2"/>
  <c r="J103" i="2"/>
  <c r="I103" i="2"/>
  <c r="J39" i="2"/>
  <c r="I39" i="2"/>
  <c r="I42" i="2"/>
  <c r="J42" i="2"/>
  <c r="J47" i="2"/>
  <c r="I47" i="2"/>
  <c r="J26" i="2"/>
  <c r="I26" i="2"/>
  <c r="J29" i="2"/>
  <c r="I29" i="2"/>
  <c r="I90" i="2"/>
  <c r="J90" i="2"/>
  <c r="J16" i="2"/>
  <c r="I16" i="2"/>
  <c r="J19" i="2"/>
  <c r="I19" i="2"/>
  <c r="J63" i="2"/>
  <c r="I63" i="2"/>
  <c r="J88" i="2"/>
  <c r="I88" i="2"/>
  <c r="J93" i="2"/>
  <c r="I93" i="2"/>
  <c r="J11" i="2"/>
  <c r="I11" i="2"/>
  <c r="J50" i="2"/>
  <c r="I50" i="2"/>
  <c r="I53" i="2"/>
  <c r="J53" i="2"/>
  <c r="I66" i="2"/>
  <c r="J66" i="2"/>
  <c r="J76" i="2"/>
  <c r="I76" i="2"/>
  <c r="J81" i="2"/>
  <c r="I81" i="2"/>
  <c r="J40" i="2"/>
  <c r="I40" i="2"/>
  <c r="J43" i="2"/>
  <c r="I43" i="2"/>
  <c r="J69" i="2"/>
  <c r="I69" i="2"/>
  <c r="J101" i="2"/>
  <c r="I101" i="2"/>
  <c r="J27" i="2"/>
  <c r="I27" i="2"/>
  <c r="I30" i="2"/>
  <c r="J30" i="2"/>
  <c r="J35" i="2"/>
  <c r="I35" i="2"/>
  <c r="J91" i="2"/>
  <c r="I91" i="2"/>
  <c r="J14" i="2"/>
  <c r="I14" i="2"/>
  <c r="J17" i="2"/>
  <c r="I17" i="2"/>
  <c r="J79" i="2"/>
  <c r="I79" i="2"/>
  <c r="J86" i="2"/>
  <c r="I86" i="2"/>
  <c r="J94" i="2"/>
  <c r="J98" i="2"/>
  <c r="I98" i="2"/>
  <c r="J7" i="2"/>
  <c r="I7" i="2"/>
  <c r="J51" i="2"/>
  <c r="I51" i="2"/>
  <c r="I54" i="2"/>
  <c r="J54" i="2"/>
  <c r="J59" i="2"/>
  <c r="I59" i="2"/>
  <c r="J67" i="2"/>
  <c r="I67" i="2"/>
  <c r="J74" i="2"/>
  <c r="I74" i="2"/>
  <c r="J77" i="2"/>
  <c r="I77" i="2"/>
  <c r="J99" i="2"/>
  <c r="I99" i="2"/>
  <c r="I102" i="2"/>
  <c r="J102" i="2"/>
  <c r="J5" i="2"/>
  <c r="I5" i="2"/>
  <c r="J38" i="2"/>
  <c r="I38" i="2"/>
  <c r="J41" i="2"/>
  <c r="I41" i="2"/>
  <c r="J28" i="2"/>
  <c r="I28" i="2"/>
  <c r="J31" i="2"/>
  <c r="I31" i="2"/>
  <c r="J15" i="2"/>
  <c r="I15" i="2"/>
  <c r="J18" i="2"/>
  <c r="J23" i="2"/>
  <c r="I23" i="2"/>
  <c r="J62" i="2"/>
  <c r="I62" i="2"/>
  <c r="J87" i="2"/>
  <c r="I87" i="2"/>
  <c r="I20" i="2"/>
  <c r="I44" i="2"/>
  <c r="I56" i="2"/>
  <c r="I68" i="2"/>
  <c r="I80" i="2"/>
  <c r="I92" i="2"/>
  <c r="I104" i="2"/>
  <c r="J12" i="2"/>
  <c r="J24" i="2"/>
  <c r="J36" i="2"/>
  <c r="J48" i="2"/>
  <c r="J60" i="2"/>
  <c r="J72" i="2"/>
  <c r="J84" i="2"/>
  <c r="J96" i="2"/>
  <c r="I9" i="2"/>
  <c r="I21" i="2"/>
  <c r="I33" i="2"/>
  <c r="I45" i="2"/>
  <c r="I57" i="2"/>
  <c r="I64" i="2"/>
  <c r="J37" i="1"/>
  <c r="I37" i="1"/>
  <c r="J6" i="1"/>
  <c r="I6" i="1"/>
  <c r="J10" i="1"/>
  <c r="I10" i="1"/>
  <c r="J14" i="1"/>
  <c r="I14" i="1"/>
  <c r="J18" i="1"/>
  <c r="I18" i="1"/>
  <c r="J22" i="1"/>
  <c r="I22" i="1"/>
  <c r="J26" i="1"/>
  <c r="I26" i="1"/>
  <c r="J30" i="1"/>
  <c r="I30" i="1"/>
  <c r="J34" i="1"/>
  <c r="I34" i="1"/>
  <c r="J38" i="1"/>
  <c r="I38" i="1"/>
  <c r="J42" i="1"/>
  <c r="I42" i="1"/>
  <c r="J46" i="1"/>
  <c r="I46" i="1"/>
  <c r="J54" i="1"/>
  <c r="I54" i="1"/>
  <c r="J58" i="1"/>
  <c r="I58" i="1"/>
  <c r="J62" i="1"/>
  <c r="I62" i="1"/>
  <c r="J66" i="1"/>
  <c r="I66" i="1"/>
  <c r="J70" i="1"/>
  <c r="I70" i="1"/>
  <c r="J78" i="1"/>
  <c r="I78" i="1"/>
  <c r="J82" i="1"/>
  <c r="I82" i="1"/>
  <c r="J86" i="1"/>
  <c r="I86" i="1"/>
  <c r="J90" i="1"/>
  <c r="I90" i="1"/>
  <c r="J94" i="1"/>
  <c r="I94" i="1"/>
  <c r="J98" i="1"/>
  <c r="I98" i="1"/>
  <c r="J102" i="1"/>
  <c r="I102" i="1"/>
  <c r="J7" i="1"/>
  <c r="I7" i="1"/>
  <c r="J11" i="1"/>
  <c r="I11" i="1"/>
  <c r="J15" i="1"/>
  <c r="I15" i="1"/>
  <c r="J19" i="1"/>
  <c r="I19" i="1"/>
  <c r="J23" i="1"/>
  <c r="I23" i="1"/>
  <c r="J27" i="1"/>
  <c r="I27" i="1"/>
  <c r="J31" i="1"/>
  <c r="I31" i="1"/>
  <c r="J35" i="1"/>
  <c r="I35" i="1"/>
  <c r="J39" i="1"/>
  <c r="I39" i="1"/>
  <c r="J43" i="1"/>
  <c r="I43" i="1"/>
  <c r="J47" i="1"/>
  <c r="I47" i="1"/>
  <c r="J55" i="1"/>
  <c r="I55" i="1"/>
  <c r="J59" i="1"/>
  <c r="I59" i="1"/>
  <c r="J63" i="1"/>
  <c r="I63" i="1"/>
  <c r="J67" i="1"/>
  <c r="I67" i="1"/>
  <c r="J71" i="1"/>
  <c r="I71" i="1"/>
  <c r="J79" i="1"/>
  <c r="I79" i="1"/>
  <c r="J83" i="1"/>
  <c r="I83" i="1"/>
  <c r="J87" i="1"/>
  <c r="I87" i="1"/>
  <c r="J91" i="1"/>
  <c r="I91" i="1"/>
  <c r="J95" i="1"/>
  <c r="I95" i="1"/>
  <c r="J99" i="1"/>
  <c r="I99" i="1"/>
  <c r="J103" i="1"/>
  <c r="I103" i="1"/>
  <c r="J16" i="1"/>
  <c r="I16" i="1"/>
  <c r="J20" i="1"/>
  <c r="I20" i="1"/>
  <c r="J24" i="1"/>
  <c r="I24" i="1"/>
  <c r="J28" i="1"/>
  <c r="I28" i="1"/>
  <c r="J32" i="1"/>
  <c r="I32" i="1"/>
  <c r="J36" i="1"/>
  <c r="I36" i="1"/>
  <c r="J40" i="1"/>
  <c r="I40" i="1"/>
  <c r="J44" i="1"/>
  <c r="I44" i="1"/>
  <c r="J48" i="1"/>
  <c r="I48" i="1"/>
  <c r="J52" i="1"/>
  <c r="I52" i="1"/>
  <c r="J56" i="1"/>
  <c r="I56" i="1"/>
  <c r="J60" i="1"/>
  <c r="I60" i="1"/>
  <c r="J64" i="1"/>
  <c r="I64" i="1"/>
  <c r="J68" i="1"/>
  <c r="I68" i="1"/>
  <c r="J72" i="1"/>
  <c r="I72" i="1"/>
  <c r="J80" i="1"/>
  <c r="I80" i="1"/>
  <c r="J84" i="1"/>
  <c r="I84" i="1"/>
  <c r="J88" i="1"/>
  <c r="I88" i="1"/>
  <c r="J92" i="1"/>
  <c r="I92" i="1"/>
  <c r="J96" i="1"/>
  <c r="I96" i="1"/>
  <c r="J104" i="1"/>
  <c r="I104" i="1"/>
  <c r="J12" i="1"/>
  <c r="I12" i="1"/>
  <c r="J8" i="1"/>
  <c r="I8" i="1"/>
  <c r="J5" i="1"/>
  <c r="I5" i="1"/>
  <c r="J9" i="1"/>
  <c r="I9" i="1"/>
  <c r="J13" i="1"/>
  <c r="I13" i="1"/>
  <c r="J17" i="1"/>
  <c r="I17" i="1"/>
  <c r="J21" i="1"/>
  <c r="I21" i="1"/>
  <c r="J25" i="1"/>
  <c r="I25" i="1"/>
  <c r="J29" i="1"/>
  <c r="I29" i="1"/>
  <c r="J33" i="1"/>
  <c r="I33" i="1"/>
  <c r="J45" i="1"/>
  <c r="I45" i="1"/>
  <c r="J49" i="1"/>
  <c r="I49" i="1"/>
  <c r="J53" i="1"/>
  <c r="I53" i="1"/>
  <c r="J57" i="1"/>
  <c r="I57" i="1"/>
  <c r="J61" i="1"/>
  <c r="I61" i="1"/>
  <c r="J65" i="1"/>
  <c r="I65" i="1"/>
  <c r="J69" i="1"/>
  <c r="I69" i="1"/>
  <c r="J73" i="1"/>
  <c r="I73" i="1"/>
  <c r="J77" i="1"/>
  <c r="I77" i="1"/>
  <c r="J81" i="1"/>
  <c r="I81" i="1"/>
  <c r="J85" i="1"/>
  <c r="I85" i="1"/>
  <c r="J89" i="1"/>
  <c r="I89" i="1"/>
  <c r="J93" i="1"/>
  <c r="I93" i="1"/>
  <c r="J97" i="1"/>
  <c r="I97" i="1"/>
  <c r="J101" i="1"/>
  <c r="I101" i="1"/>
  <c r="J105" i="1"/>
  <c r="I105" i="1"/>
  <c r="J41" i="1"/>
  <c r="I41" i="1"/>
  <c r="I95" i="2" l="1"/>
  <c r="J95" i="2"/>
  <c r="R38" i="3"/>
  <c r="Q38" i="3"/>
  <c r="P28" i="3"/>
  <c r="P38" i="3"/>
  <c r="J6" i="2"/>
  <c r="I6" i="2"/>
  <c r="I75" i="1"/>
  <c r="I51" i="1"/>
  <c r="I32" i="2"/>
  <c r="P29" i="3"/>
  <c r="R65" i="3"/>
  <c r="R83" i="3"/>
  <c r="Q83" i="3"/>
  <c r="R77" i="3"/>
  <c r="Q77" i="3"/>
  <c r="P69" i="3"/>
  <c r="P89" i="3"/>
  <c r="P21" i="3"/>
  <c r="Q35" i="3"/>
  <c r="R35" i="3"/>
  <c r="I76" i="1"/>
  <c r="I74" i="1"/>
  <c r="I8" i="2"/>
  <c r="O103" i="3"/>
  <c r="O76" i="3"/>
  <c r="I10" i="2"/>
  <c r="J10" i="2"/>
  <c r="P32" i="3"/>
  <c r="O32" i="3"/>
  <c r="I50" i="1"/>
  <c r="J100" i="1"/>
  <c r="J22" i="2"/>
  <c r="I22" i="2"/>
  <c r="I25" i="2"/>
  <c r="J25" i="2"/>
  <c r="R71" i="3"/>
  <c r="J34" i="2"/>
  <c r="I34" i="2"/>
  <c r="O44" i="3"/>
  <c r="R29" i="3"/>
  <c r="Q29" i="3"/>
  <c r="R26" i="3"/>
  <c r="Q26" i="3"/>
  <c r="P8" i="3"/>
  <c r="O8" i="3"/>
  <c r="J46" i="2"/>
  <c r="I46" i="2"/>
  <c r="J105" i="2"/>
  <c r="P101" i="3"/>
  <c r="R101" i="3"/>
  <c r="Q101" i="3"/>
  <c r="R44" i="3"/>
  <c r="Q44" i="3"/>
  <c r="J58" i="2"/>
  <c r="I58" i="2"/>
  <c r="O38" i="3"/>
  <c r="O101" i="3"/>
  <c r="J70" i="2"/>
  <c r="I70" i="2"/>
  <c r="I71" i="2"/>
  <c r="J71" i="2"/>
  <c r="Q88" i="3"/>
  <c r="R88" i="3"/>
  <c r="R79" i="3"/>
  <c r="Q79" i="3"/>
  <c r="O77" i="3"/>
  <c r="J82" i="2"/>
  <c r="I82" i="2"/>
  <c r="I83" i="2"/>
  <c r="J83" i="2"/>
  <c r="P26" i="3"/>
  <c r="R15" i="3"/>
  <c r="Q15" i="3"/>
  <c r="P11" i="3"/>
  <c r="O11" i="3"/>
  <c r="P12" i="3"/>
  <c r="O12" i="3"/>
  <c r="R63" i="3"/>
  <c r="Q63" i="3"/>
  <c r="O48" i="3"/>
  <c r="P48" i="3"/>
  <c r="P10" i="3"/>
  <c r="O10" i="3"/>
  <c r="O60" i="3"/>
  <c r="P60" i="3"/>
  <c r="P58" i="3"/>
  <c r="O58" i="3"/>
  <c r="P18" i="3"/>
  <c r="O18" i="3"/>
  <c r="P63" i="3"/>
  <c r="R49" i="3"/>
  <c r="Q49" i="3"/>
  <c r="P20" i="3"/>
  <c r="O20" i="3"/>
  <c r="P42" i="3"/>
  <c r="O42" i="3"/>
  <c r="P9" i="3"/>
  <c r="O9" i="3"/>
  <c r="P19" i="3"/>
  <c r="O19" i="3"/>
  <c r="P49" i="3"/>
  <c r="O49" i="3"/>
  <c r="R9" i="3"/>
  <c r="Q9" i="3"/>
  <c r="O63" i="3"/>
  <c r="O54" i="3"/>
  <c r="P54" i="3"/>
  <c r="O84" i="3"/>
  <c r="P84" i="3"/>
  <c r="Q58" i="3"/>
  <c r="R58" i="3"/>
  <c r="R18" i="3"/>
  <c r="Q18" i="3"/>
  <c r="P36" i="3"/>
  <c r="O36" i="3"/>
  <c r="P40" i="3"/>
  <c r="O40" i="3"/>
  <c r="R102" i="3"/>
  <c r="Q102" i="3"/>
  <c r="P46" i="3"/>
  <c r="O46" i="3"/>
  <c r="P16" i="3"/>
  <c r="O16" i="3"/>
  <c r="P102" i="3"/>
  <c r="O102" i="3"/>
  <c r="O71" i="3"/>
  <c r="P71" i="3"/>
  <c r="P94" i="3"/>
  <c r="O94" i="3"/>
  <c r="R16" i="3"/>
  <c r="Q16" i="3"/>
  <c r="R33" i="3"/>
  <c r="Q33" i="3"/>
  <c r="P17" i="3"/>
  <c r="O17" i="3"/>
  <c r="O65" i="3"/>
  <c r="P65" i="3"/>
  <c r="P105" i="3"/>
  <c r="O105" i="3"/>
  <c r="P104" i="3"/>
  <c r="O104" i="3"/>
  <c r="O96" i="3"/>
  <c r="P96" i="3"/>
  <c r="Q40" i="3"/>
  <c r="R40" i="3"/>
  <c r="R81" i="3"/>
  <c r="Q81" i="3"/>
  <c r="P33" i="3"/>
  <c r="O33" i="3"/>
  <c r="O78" i="3"/>
  <c r="P78" i="3"/>
  <c r="R39" i="3"/>
  <c r="Q39" i="3"/>
  <c r="O39" i="3"/>
  <c r="P88" i="3"/>
  <c r="O88" i="3"/>
  <c r="O15" i="3"/>
  <c r="O59" i="3"/>
  <c r="P59" i="3"/>
  <c r="P98" i="3"/>
  <c r="O98" i="3"/>
  <c r="O90" i="3"/>
  <c r="P90" i="3"/>
  <c r="R34" i="3"/>
  <c r="Q34" i="3"/>
  <c r="P34" i="3"/>
  <c r="O34" i="3"/>
  <c r="P15" i="3"/>
  <c r="P35" i="3"/>
  <c r="O35" i="3"/>
  <c r="O66" i="3"/>
  <c r="P66" i="3"/>
  <c r="P100" i="3"/>
  <c r="O100" i="3"/>
  <c r="O53" i="3"/>
  <c r="P53" i="3"/>
  <c r="P92" i="3"/>
  <c r="O92" i="3"/>
  <c r="R93" i="3"/>
  <c r="Q93" i="3"/>
  <c r="R21" i="3"/>
  <c r="Q21" i="3"/>
  <c r="R36" i="3"/>
  <c r="Q36" i="3"/>
  <c r="O81" i="3"/>
  <c r="P74" i="3"/>
  <c r="O74" i="3"/>
  <c r="P62" i="3"/>
  <c r="O62" i="3"/>
  <c r="R10" i="3"/>
  <c r="Q10" i="3"/>
  <c r="O47" i="3"/>
  <c r="P47" i="3"/>
  <c r="P86" i="3"/>
  <c r="O86" i="3"/>
  <c r="R69" i="3"/>
  <c r="Q69" i="3"/>
  <c r="R75" i="3"/>
  <c r="Q75" i="3"/>
  <c r="P14" i="3"/>
  <c r="O14" i="3"/>
  <c r="R27" i="3"/>
  <c r="Q27" i="3"/>
  <c r="P64" i="3"/>
  <c r="O64" i="3"/>
  <c r="P81" i="3"/>
  <c r="O41" i="3"/>
  <c r="P41" i="3"/>
  <c r="P80" i="3"/>
  <c r="O80" i="3"/>
  <c r="R12" i="3"/>
  <c r="Q12" i="3"/>
  <c r="P13" i="3"/>
  <c r="O13" i="3"/>
  <c r="O72" i="3"/>
  <c r="P72" i="3"/>
  <c r="Q64" i="3"/>
  <c r="R64" i="3"/>
  <c r="O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F783F-FC44-4595-B1D1-39E3ED445FFD}" keepAlive="1" name="Query - 2xFT240_43 2_14 auto 100pf jan22" description="Connection to the '2xFT240_43 2_14 auto 100pf jan22' query in the workbook." type="5" refreshedVersion="7" background="1" saveData="1">
    <dbPr connection="Provider=Microsoft.Mashup.OleDb.1;Data Source=$Workbook$;Location=&quot;2xFT240_43 2_14 auto 100pf jan22&quot;;Extended Properties=&quot;&quot;" command="SELECT * FROM [2xFT240_43 2_14 auto 100pf jan22]"/>
  </connection>
  <connection id="2" xr16:uid="{53A3C42E-C5FF-464A-B451-EDEB5ECD29CD}" keepAlive="1" name="Query - 2xFT240_43 2_14 auto nocap jan22" description="Connection to the '2xFT240_43 2_14 auto nocap jan22' query in the workbook." type="5" refreshedVersion="7" background="1" saveData="1">
    <dbPr connection="Provider=Microsoft.Mashup.OleDb.1;Data Source=$Workbook$;Location=&quot;2xFT240_43 2_14 auto nocap jan22&quot;;Extended Properties=&quot;&quot;" command="SELECT * FROM [2xFT240_43 2_14 auto nocap jan22]"/>
  </connection>
</connections>
</file>

<file path=xl/sharedStrings.xml><?xml version="1.0" encoding="utf-8"?>
<sst xmlns="http://schemas.openxmlformats.org/spreadsheetml/2006/main" count="61" uniqueCount="35">
  <si>
    <t>created</t>
  </si>
  <si>
    <t>by</t>
  </si>
  <si>
    <t>NanoVNA-F</t>
  </si>
  <si>
    <t>HZ</t>
  </si>
  <si>
    <t>S</t>
  </si>
  <si>
    <t>RI</t>
  </si>
  <si>
    <t>R</t>
  </si>
  <si>
    <t>Frequency</t>
  </si>
  <si>
    <t>s11 real</t>
  </si>
  <si>
    <t>s11 imag</t>
  </si>
  <si>
    <t xml:space="preserve">s21 real </t>
  </si>
  <si>
    <t>s21 imag</t>
  </si>
  <si>
    <t>SWR</t>
  </si>
  <si>
    <t>MM Loss dB</t>
  </si>
  <si>
    <t>core loss dB</t>
  </si>
  <si>
    <t>MM + core dB</t>
  </si>
  <si>
    <t>xfrmr eff %</t>
  </si>
  <si>
    <t>F(MHz)</t>
  </si>
  <si>
    <t>|S21|dB</t>
  </si>
  <si>
    <t>Freq</t>
  </si>
  <si>
    <t>S11 real</t>
  </si>
  <si>
    <t>S11 imag</t>
  </si>
  <si>
    <t>S21 real</t>
  </si>
  <si>
    <t>S21 imag</t>
  </si>
  <si>
    <t>trans loss dB</t>
  </si>
  <si>
    <t>|s11|</t>
  </si>
  <si>
    <t>s11 ang</t>
  </si>
  <si>
    <t>|s21|</t>
  </si>
  <si>
    <t>s21 ang</t>
  </si>
  <si>
    <t>Eff Factor dB</t>
  </si>
  <si>
    <t>Zreal</t>
  </si>
  <si>
    <t>Zimag</t>
  </si>
  <si>
    <t>|Z|</t>
  </si>
  <si>
    <t>Z ang</t>
  </si>
  <si>
    <t>C 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</si>
</sst>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DBC3814B-3A61-4CFE-987D-8C9A038FA7E7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C3F20B7-F002-4122-BF65-2AB0EF5E9DD8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E4958-1F45-45EA-8796-69497F6FF69B}" name="_2xFT240_43_2_14_auto_nocap_jan22" displayName="_2xFT240_43_2_14_auto_nocap_jan22" ref="A3:A105" tableType="queryTable" headerRowCount="0" totalsRowShown="0">
  <tableColumns count="1">
    <tableColumn id="1" xr3:uid="{DD39A498-7139-408E-AC33-F518BA3BEA51}" uniqueName="1" name="Column1" queryTableFieldId="1" dataDxfId="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A001A9-8B4B-4048-9392-66E4D8BA37DF}" name="_2xFT240_43_2_14_auto_100pf_jan22" displayName="_2xFT240_43_2_14_auto_100pf_jan22" ref="A3:A106" tableType="queryTable" headerRowCount="0" totalsRowShown="0">
  <tableColumns count="1">
    <tableColumn id="1" xr3:uid="{6A3874E6-D34A-4B6C-AD94-EAD313F15FC5}" uniqueName="1" name="Column1" queryTableFieldId="1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8787-5A46-47BC-A140-CEE2A3C7A468}">
  <dimension ref="A1:K105"/>
  <sheetViews>
    <sheetView workbookViewId="0">
      <pane ySplit="4" topLeftCell="A5" activePane="bottomLeft" state="frozen"/>
      <selection activeCell="L5" sqref="L5"/>
      <selection pane="bottomLeft" activeCell="H8" sqref="H8"/>
    </sheetView>
  </sheetViews>
  <sheetFormatPr defaultRowHeight="15" x14ac:dyDescent="0.25"/>
  <cols>
    <col min="1" max="1" width="12.140625" customWidth="1"/>
    <col min="7" max="7" width="11" customWidth="1"/>
    <col min="8" max="8" width="11.7109375" customWidth="1"/>
    <col min="9" max="9" width="13.140625" customWidth="1"/>
    <col min="10" max="10" width="11.7109375" customWidth="1"/>
  </cols>
  <sheetData>
    <row r="1" spans="1:11" x14ac:dyDescent="0.25">
      <c r="A1" t="s">
        <v>0</v>
      </c>
      <c r="B1" t="s">
        <v>1</v>
      </c>
      <c r="C1" t="s">
        <v>2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>
        <v>50</v>
      </c>
    </row>
    <row r="4" spans="1:11" x14ac:dyDescent="0.25">
      <c r="A4" s="1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</row>
    <row r="5" spans="1:11" x14ac:dyDescent="0.25">
      <c r="A5">
        <v>3000000</v>
      </c>
      <c r="B5" s="2">
        <v>-6.2808000000000003E-2</v>
      </c>
      <c r="C5" s="2">
        <v>5.7764999999999997E-2</v>
      </c>
      <c r="D5" s="2">
        <v>0.14022699999999999</v>
      </c>
      <c r="E5" s="2">
        <v>-3.1310000000000001E-3</v>
      </c>
      <c r="F5" s="3">
        <f>(1 + IMABS(COMPLEX(B5,C5)))/(1-IMABS(COMPLEX(B5,C5)))</f>
        <v>1.1865869926222383</v>
      </c>
      <c r="G5" s="4">
        <f>-10*LOG((1-IMABS(COMPLEX(B5,C5))^2))</f>
        <v>3.1739459513490345E-2</v>
      </c>
      <c r="H5" s="4">
        <f>'2k4 cal jan22'!F5 -G5  - 10*LOG10((IMABS(COMPLEX(D5,E5)))^2)</f>
        <v>0.75108568234586315</v>
      </c>
      <c r="I5" s="4">
        <f>H5+G5</f>
        <v>0.78282514185935348</v>
      </c>
      <c r="J5" s="3">
        <f>POWER(10,-H5/10) * 100</f>
        <v>84.118482958311844</v>
      </c>
      <c r="K5" s="3">
        <f>A5/10^6</f>
        <v>3</v>
      </c>
    </row>
    <row r="6" spans="1:11" x14ac:dyDescent="0.25">
      <c r="A6">
        <v>3300000</v>
      </c>
      <c r="B6" s="2">
        <v>-6.8503999999999995E-2</v>
      </c>
      <c r="C6" s="2">
        <v>4.2463000000000001E-2</v>
      </c>
      <c r="D6" s="2">
        <v>0.13988500000000001</v>
      </c>
      <c r="E6" s="2">
        <v>-6.6930000000000002E-3</v>
      </c>
      <c r="F6" s="3">
        <f t="shared" ref="F6:F69" si="0">(1 + IMABS(COMPLEX(B6,C6)))/(1-IMABS(COMPLEX(B6,C6)))</f>
        <v>1.1753250506446027</v>
      </c>
      <c r="G6" s="4">
        <f t="shared" ref="G6:G69" si="1">-10*LOG((1-IMABS(COMPLEX(B6,C6))^2))</f>
        <v>2.8303382176504674E-2</v>
      </c>
      <c r="H6" s="4">
        <f>'2k4 cal jan22'!F6 -G6  - 10*LOG10((IMABS(COMPLEX(D6,E6)))^2)</f>
        <v>0.68667052708207166</v>
      </c>
      <c r="I6" s="4">
        <f t="shared" ref="I6:I69" si="2">H6+G6</f>
        <v>0.71497390925857629</v>
      </c>
      <c r="J6" s="3">
        <f t="shared" ref="J6:J69" si="3">POWER(10,-H6/10) * 100</f>
        <v>85.375438500050421</v>
      </c>
      <c r="K6" s="3">
        <f t="shared" ref="K6:K69" si="4">A6/10^6</f>
        <v>3.3</v>
      </c>
    </row>
    <row r="7" spans="1:11" x14ac:dyDescent="0.25">
      <c r="A7">
        <v>3600000</v>
      </c>
      <c r="B7" s="2">
        <v>-7.4353000000000002E-2</v>
      </c>
      <c r="C7" s="2">
        <v>2.9409999999999999E-2</v>
      </c>
      <c r="D7" s="2">
        <v>0.13952200000000001</v>
      </c>
      <c r="E7" s="2">
        <v>-9.946E-3</v>
      </c>
      <c r="F7" s="3">
        <f t="shared" si="0"/>
        <v>1.1738143204586011</v>
      </c>
      <c r="G7" s="4">
        <f t="shared" si="1"/>
        <v>2.7854959651594416E-2</v>
      </c>
      <c r="H7" s="4">
        <f>'2k4 cal jan22'!F7 -G7  - 10*LOG10((IMABS(COMPLEX(D7,E7)))^2)</f>
        <v>0.70409527012883899</v>
      </c>
      <c r="I7" s="4">
        <f t="shared" si="2"/>
        <v>0.73195022978043345</v>
      </c>
      <c r="J7" s="3">
        <f t="shared" si="3"/>
        <v>85.033581818426825</v>
      </c>
      <c r="K7" s="3">
        <f t="shared" si="4"/>
        <v>3.6</v>
      </c>
    </row>
    <row r="8" spans="1:11" x14ac:dyDescent="0.25">
      <c r="A8">
        <v>3900000</v>
      </c>
      <c r="B8" s="2">
        <v>-8.0550999999999998E-2</v>
      </c>
      <c r="C8" s="2">
        <v>1.7999000000000001E-2</v>
      </c>
      <c r="D8" s="2">
        <v>0.13917099999999999</v>
      </c>
      <c r="E8" s="2">
        <v>-1.3015000000000001E-2</v>
      </c>
      <c r="F8" s="3">
        <f t="shared" si="0"/>
        <v>1.1799254473286691</v>
      </c>
      <c r="G8" s="4">
        <f t="shared" si="1"/>
        <v>2.9687233429456533E-2</v>
      </c>
      <c r="H8" s="4">
        <f>'2k4 cal jan22'!F8 -G8  - 10*LOG10((IMABS(COMPLEX(D8,E8)))^2)</f>
        <v>0.69903317105789142</v>
      </c>
      <c r="I8" s="4">
        <f t="shared" si="2"/>
        <v>0.72872040448734798</v>
      </c>
      <c r="J8" s="3">
        <f t="shared" si="3"/>
        <v>85.132754014816243</v>
      </c>
      <c r="K8" s="3">
        <f t="shared" si="4"/>
        <v>3.9</v>
      </c>
    </row>
    <row r="9" spans="1:11" x14ac:dyDescent="0.25">
      <c r="A9">
        <v>4200000</v>
      </c>
      <c r="B9" s="2">
        <v>-8.7134000000000003E-2</v>
      </c>
      <c r="C9" s="2">
        <v>7.8919999999999997E-3</v>
      </c>
      <c r="D9" s="2">
        <v>0.13879</v>
      </c>
      <c r="E9" s="2">
        <v>-1.5945999999999998E-2</v>
      </c>
      <c r="F9" s="3">
        <f t="shared" si="0"/>
        <v>1.1917584158226107</v>
      </c>
      <c r="G9" s="4">
        <f t="shared" si="1"/>
        <v>3.3371468421238649E-2</v>
      </c>
      <c r="H9" s="4">
        <f>'2k4 cal jan22'!F9 -G9  - 10*LOG10((IMABS(COMPLEX(D9,E9)))^2)</f>
        <v>0.71399974357961682</v>
      </c>
      <c r="I9" s="4">
        <f t="shared" si="2"/>
        <v>0.74737121200085543</v>
      </c>
      <c r="J9" s="3">
        <f t="shared" si="3"/>
        <v>84.839876107798133</v>
      </c>
      <c r="K9" s="3">
        <f t="shared" si="4"/>
        <v>4.2</v>
      </c>
    </row>
    <row r="10" spans="1:11" x14ac:dyDescent="0.25">
      <c r="A10">
        <v>4500000</v>
      </c>
      <c r="B10" s="2">
        <v>-9.4225000000000003E-2</v>
      </c>
      <c r="C10" s="2">
        <v>-1.0449999999999999E-3</v>
      </c>
      <c r="D10" s="2">
        <v>0.13836699999999999</v>
      </c>
      <c r="E10" s="2">
        <v>-1.8770999999999999E-2</v>
      </c>
      <c r="F10" s="3">
        <f t="shared" si="0"/>
        <v>1.2080680023844186</v>
      </c>
      <c r="G10" s="4">
        <f t="shared" si="1"/>
        <v>3.8735158402345794E-2</v>
      </c>
      <c r="H10" s="4">
        <f>'2k4 cal jan22'!F10 -G10  - 10*LOG10((IMABS(COMPLEX(D10,E10)))^2)</f>
        <v>0.70571052539338197</v>
      </c>
      <c r="I10" s="4">
        <f t="shared" si="2"/>
        <v>0.74444568379572773</v>
      </c>
      <c r="J10" s="3">
        <f t="shared" si="3"/>
        <v>85.001961476153937</v>
      </c>
      <c r="K10" s="3">
        <f t="shared" si="4"/>
        <v>4.5</v>
      </c>
    </row>
    <row r="11" spans="1:11" x14ac:dyDescent="0.25">
      <c r="A11">
        <v>4800000</v>
      </c>
      <c r="B11" s="2">
        <v>-0.10170800000000001</v>
      </c>
      <c r="C11" s="2">
        <v>-9.0939999999999997E-3</v>
      </c>
      <c r="D11" s="2">
        <v>0.13789999999999999</v>
      </c>
      <c r="E11" s="2">
        <v>-2.1467E-2</v>
      </c>
      <c r="F11" s="3">
        <f t="shared" si="0"/>
        <v>1.2274536465563444</v>
      </c>
      <c r="G11" s="4">
        <f t="shared" si="1"/>
        <v>4.5522584407785158E-2</v>
      </c>
      <c r="H11" s="4">
        <f>'2k4 cal jan22'!F11 -G11  - 10*LOG10((IMABS(COMPLEX(D11,E11)))^2)</f>
        <v>0.70555353936883947</v>
      </c>
      <c r="I11" s="4">
        <f t="shared" si="2"/>
        <v>0.75107612377662458</v>
      </c>
      <c r="J11" s="3">
        <f t="shared" si="3"/>
        <v>85.005034128869269</v>
      </c>
      <c r="K11" s="3">
        <f t="shared" si="4"/>
        <v>4.8</v>
      </c>
    </row>
    <row r="12" spans="1:11" x14ac:dyDescent="0.25">
      <c r="A12">
        <v>5100000</v>
      </c>
      <c r="B12" s="2">
        <v>-0.109747</v>
      </c>
      <c r="C12" s="2">
        <v>-1.6232E-2</v>
      </c>
      <c r="D12" s="2">
        <v>0.13741400000000001</v>
      </c>
      <c r="E12" s="2">
        <v>-2.4094999999999998E-2</v>
      </c>
      <c r="F12" s="3">
        <f t="shared" si="0"/>
        <v>1.2495692189637115</v>
      </c>
      <c r="G12" s="4">
        <f t="shared" si="1"/>
        <v>5.3784119094728494E-2</v>
      </c>
      <c r="H12" s="4">
        <f>'2k4 cal jan22'!F12 -G12  - 10*LOG10((IMABS(COMPLEX(D12,E12)))^2)</f>
        <v>0.70552245642261724</v>
      </c>
      <c r="I12" s="4">
        <f t="shared" si="2"/>
        <v>0.75930657551734571</v>
      </c>
      <c r="J12" s="3">
        <f t="shared" si="3"/>
        <v>85.005642521669529</v>
      </c>
      <c r="K12" s="3">
        <f t="shared" si="4"/>
        <v>5.0999999999999996</v>
      </c>
    </row>
    <row r="13" spans="1:11" x14ac:dyDescent="0.25">
      <c r="A13">
        <v>5400000</v>
      </c>
      <c r="B13" s="2">
        <v>-0.118251</v>
      </c>
      <c r="C13" s="2">
        <v>-2.2526999999999998E-2</v>
      </c>
      <c r="D13" s="2">
        <v>0.13686799999999999</v>
      </c>
      <c r="E13" s="2">
        <v>-2.6672999999999999E-2</v>
      </c>
      <c r="F13" s="3">
        <f t="shared" si="0"/>
        <v>1.2737028780893882</v>
      </c>
      <c r="G13" s="4">
        <f t="shared" si="1"/>
        <v>6.3393015641351677E-2</v>
      </c>
      <c r="H13" s="4">
        <f>'2k4 cal jan22'!F13 -G13  - 10*LOG10((IMABS(COMPLEX(D13,E13)))^2)</f>
        <v>0.69569691321559901</v>
      </c>
      <c r="I13" s="4">
        <f t="shared" si="2"/>
        <v>0.7590899288569507</v>
      </c>
      <c r="J13" s="3">
        <f t="shared" si="3"/>
        <v>85.198178272360508</v>
      </c>
      <c r="K13" s="3">
        <f t="shared" si="4"/>
        <v>5.4</v>
      </c>
    </row>
    <row r="14" spans="1:11" x14ac:dyDescent="0.25">
      <c r="A14">
        <v>5700000</v>
      </c>
      <c r="B14" s="2">
        <v>-0.12732499999999999</v>
      </c>
      <c r="C14" s="2">
        <v>-2.8049000000000001E-2</v>
      </c>
      <c r="D14" s="2">
        <v>0.13627300000000001</v>
      </c>
      <c r="E14" s="2">
        <v>-2.9205999999999999E-2</v>
      </c>
      <c r="F14" s="3">
        <f t="shared" si="0"/>
        <v>1.2998496082595064</v>
      </c>
      <c r="G14" s="4">
        <f t="shared" si="1"/>
        <v>7.4457761752638227E-2</v>
      </c>
      <c r="H14" s="4">
        <f>'2k4 cal jan22'!F14 -G14  - 10*LOG10((IMABS(COMPLEX(D14,E14)))^2)</f>
        <v>0.70061627363404</v>
      </c>
      <c r="I14" s="4">
        <f t="shared" si="2"/>
        <v>0.77507403538667818</v>
      </c>
      <c r="J14" s="3">
        <f t="shared" si="3"/>
        <v>85.101726837010446</v>
      </c>
      <c r="K14" s="3">
        <f t="shared" si="4"/>
        <v>5.7</v>
      </c>
    </row>
    <row r="15" spans="1:11" x14ac:dyDescent="0.25">
      <c r="A15">
        <v>6000000</v>
      </c>
      <c r="B15" s="2">
        <v>-0.13678499999999999</v>
      </c>
      <c r="C15" s="2">
        <v>-3.2759000000000003E-2</v>
      </c>
      <c r="D15" s="2">
        <v>0.13561000000000001</v>
      </c>
      <c r="E15" s="2">
        <v>-3.1706999999999999E-2</v>
      </c>
      <c r="F15" s="3">
        <f t="shared" si="0"/>
        <v>1.3273487673337361</v>
      </c>
      <c r="G15" s="4">
        <f t="shared" si="1"/>
        <v>8.6778974828279537E-2</v>
      </c>
      <c r="H15" s="4">
        <f>'2k4 cal jan22'!F15 -G15  - 10*LOG10((IMABS(COMPLEX(D15,E15)))^2)</f>
        <v>0.69297148736662351</v>
      </c>
      <c r="I15" s="4">
        <f t="shared" si="2"/>
        <v>0.77975046219490307</v>
      </c>
      <c r="J15" s="3">
        <f t="shared" si="3"/>
        <v>85.251661381524684</v>
      </c>
      <c r="K15" s="3">
        <f t="shared" si="4"/>
        <v>6</v>
      </c>
    </row>
    <row r="16" spans="1:11" x14ac:dyDescent="0.25">
      <c r="A16">
        <v>6300000</v>
      </c>
      <c r="B16" s="2">
        <v>-0.14665900000000001</v>
      </c>
      <c r="C16" s="2">
        <v>-3.6692000000000002E-2</v>
      </c>
      <c r="D16" s="2">
        <v>0.13492899999999999</v>
      </c>
      <c r="E16" s="2">
        <v>-3.4140999999999998E-2</v>
      </c>
      <c r="F16" s="3">
        <f t="shared" si="0"/>
        <v>1.3562100669854305</v>
      </c>
      <c r="G16" s="4">
        <f t="shared" si="1"/>
        <v>0.10041059294110088</v>
      </c>
      <c r="H16" s="4">
        <f>'2k4 cal jan22'!F16 -G16  - 10*LOG10((IMABS(COMPLEX(D16,E16)))^2)</f>
        <v>0.68678104342410862</v>
      </c>
      <c r="I16" s="4">
        <f t="shared" si="2"/>
        <v>0.7871916363652095</v>
      </c>
      <c r="J16" s="3">
        <f t="shared" si="3"/>
        <v>85.373265950892105</v>
      </c>
      <c r="K16" s="3">
        <f t="shared" si="4"/>
        <v>6.3</v>
      </c>
    </row>
    <row r="17" spans="1:11" x14ac:dyDescent="0.25">
      <c r="A17">
        <v>6600000</v>
      </c>
      <c r="B17" s="2">
        <v>-0.156974</v>
      </c>
      <c r="C17" s="2">
        <v>-4.0045999999999998E-2</v>
      </c>
      <c r="D17" s="2">
        <v>0.13417799999999999</v>
      </c>
      <c r="E17" s="2">
        <v>-3.6558E-2</v>
      </c>
      <c r="F17" s="3">
        <f t="shared" si="0"/>
        <v>1.386639405121362</v>
      </c>
      <c r="G17" s="4">
        <f t="shared" si="1"/>
        <v>0.11550084696335387</v>
      </c>
      <c r="H17" s="4">
        <f>'2k4 cal jan22'!F17 -G17  - 10*LOG10((IMABS(COMPLEX(D17,E17)))^2)</f>
        <v>0.6855640611932543</v>
      </c>
      <c r="I17" s="4">
        <f t="shared" si="2"/>
        <v>0.80106490815660814</v>
      </c>
      <c r="J17" s="3">
        <f t="shared" si="3"/>
        <v>85.397192643604569</v>
      </c>
      <c r="K17" s="3">
        <f t="shared" si="4"/>
        <v>6.6</v>
      </c>
    </row>
    <row r="18" spans="1:11" x14ac:dyDescent="0.25">
      <c r="A18">
        <v>6900000</v>
      </c>
      <c r="B18" s="2">
        <v>-0.16777900000000001</v>
      </c>
      <c r="C18" s="2">
        <v>-4.2560000000000001E-2</v>
      </c>
      <c r="D18" s="2">
        <v>0.13336400000000001</v>
      </c>
      <c r="E18" s="2">
        <v>-3.8956999999999999E-2</v>
      </c>
      <c r="F18" s="3">
        <f t="shared" si="0"/>
        <v>1.4186513345322513</v>
      </c>
      <c r="G18" s="4">
        <f t="shared" si="1"/>
        <v>0.13210870323093862</v>
      </c>
      <c r="H18" s="4">
        <f>'2k4 cal jan22'!F18 -G18  - 10*LOG10((IMABS(COMPLEX(D18,E18)))^2)</f>
        <v>0.67688429688704943</v>
      </c>
      <c r="I18" s="4">
        <f t="shared" si="2"/>
        <v>0.80899300011798803</v>
      </c>
      <c r="J18" s="3">
        <f t="shared" si="3"/>
        <v>85.568037251114987</v>
      </c>
      <c r="K18" s="3">
        <f t="shared" si="4"/>
        <v>6.9</v>
      </c>
    </row>
    <row r="19" spans="1:11" x14ac:dyDescent="0.25">
      <c r="A19">
        <v>7200000</v>
      </c>
      <c r="B19" s="2">
        <v>-0.178956</v>
      </c>
      <c r="C19" s="2">
        <v>-4.4299999999999999E-2</v>
      </c>
      <c r="D19" s="2">
        <v>0.13247700000000001</v>
      </c>
      <c r="E19" s="2">
        <v>-4.1327000000000003E-2</v>
      </c>
      <c r="F19" s="3">
        <f t="shared" si="0"/>
        <v>1.4520550935941805</v>
      </c>
      <c r="G19" s="4">
        <f t="shared" si="1"/>
        <v>0.1501736173734802</v>
      </c>
      <c r="H19" s="4">
        <f>'2k4 cal jan22'!F19 -G19  - 10*LOG10((IMABS(COMPLEX(D19,E19)))^2)</f>
        <v>0.65722149964952337</v>
      </c>
      <c r="I19" s="4">
        <f t="shared" si="2"/>
        <v>0.80739511702300359</v>
      </c>
      <c r="J19" s="3">
        <f t="shared" si="3"/>
        <v>85.956327130158655</v>
      </c>
      <c r="K19" s="3">
        <f t="shared" si="4"/>
        <v>7.2</v>
      </c>
    </row>
    <row r="20" spans="1:11" x14ac:dyDescent="0.25">
      <c r="A20">
        <v>7500000</v>
      </c>
      <c r="B20" s="2">
        <v>-0.190502</v>
      </c>
      <c r="C20" s="2">
        <v>-4.5330000000000002E-2</v>
      </c>
      <c r="D20" s="2">
        <v>0.13156599999999999</v>
      </c>
      <c r="E20" s="2">
        <v>-4.3693000000000003E-2</v>
      </c>
      <c r="F20" s="3">
        <f t="shared" si="0"/>
        <v>1.4870081487716065</v>
      </c>
      <c r="G20" s="4">
        <f t="shared" si="1"/>
        <v>0.16981076726953581</v>
      </c>
      <c r="H20" s="4">
        <f>'2k4 cal jan22'!F20 -G20  - 10*LOG10((IMABS(COMPLEX(D20,E20)))^2)</f>
        <v>0.66462064963134182</v>
      </c>
      <c r="I20" s="4">
        <f t="shared" si="2"/>
        <v>0.83443141690087763</v>
      </c>
      <c r="J20" s="3">
        <f t="shared" si="3"/>
        <v>85.810006533174388</v>
      </c>
      <c r="K20" s="3">
        <f t="shared" si="4"/>
        <v>7.5</v>
      </c>
    </row>
    <row r="21" spans="1:11" x14ac:dyDescent="0.25">
      <c r="A21">
        <v>7800000</v>
      </c>
      <c r="B21" s="2">
        <v>-0.202406</v>
      </c>
      <c r="C21" s="2">
        <v>-4.5485999999999999E-2</v>
      </c>
      <c r="D21" s="2">
        <v>0.130555</v>
      </c>
      <c r="E21" s="2">
        <v>-4.5996000000000002E-2</v>
      </c>
      <c r="F21" s="3">
        <f t="shared" si="0"/>
        <v>1.5235128531787552</v>
      </c>
      <c r="G21" s="4">
        <f t="shared" si="1"/>
        <v>0.19104928348270805</v>
      </c>
      <c r="H21" s="4">
        <f>'2k4 cal jan22'!F21 -G21  - 10*LOG10((IMABS(COMPLEX(D21,E21)))^2)</f>
        <v>0.65253474161482927</v>
      </c>
      <c r="I21" s="4">
        <f t="shared" si="2"/>
        <v>0.84358402509753727</v>
      </c>
      <c r="J21" s="3">
        <f t="shared" si="3"/>
        <v>86.049138339217819</v>
      </c>
      <c r="K21" s="3">
        <f t="shared" si="4"/>
        <v>7.8</v>
      </c>
    </row>
    <row r="22" spans="1:11" x14ac:dyDescent="0.25">
      <c r="A22">
        <v>8100000</v>
      </c>
      <c r="B22" s="2">
        <v>-0.21459600000000001</v>
      </c>
      <c r="C22" s="2">
        <v>-4.4745E-2</v>
      </c>
      <c r="D22" s="2">
        <v>0.12952900000000001</v>
      </c>
      <c r="E22" s="2">
        <v>-4.8257000000000001E-2</v>
      </c>
      <c r="F22" s="3">
        <f t="shared" si="0"/>
        <v>1.5615122129675723</v>
      </c>
      <c r="G22" s="4">
        <f t="shared" si="1"/>
        <v>0.21387485126913075</v>
      </c>
      <c r="H22" s="4">
        <f>'2k4 cal jan22'!F22 -G22  - 10*LOG10((IMABS(COMPLEX(D22,E22)))^2)</f>
        <v>0.64386602219121514</v>
      </c>
      <c r="I22" s="4">
        <f t="shared" si="2"/>
        <v>0.85774087346034589</v>
      </c>
      <c r="J22" s="3">
        <f t="shared" si="3"/>
        <v>86.221067945710459</v>
      </c>
      <c r="K22" s="3">
        <f t="shared" si="4"/>
        <v>8.1</v>
      </c>
    </row>
    <row r="23" spans="1:11" x14ac:dyDescent="0.25">
      <c r="A23">
        <v>8400000</v>
      </c>
      <c r="B23" s="2">
        <v>-0.22700699999999999</v>
      </c>
      <c r="C23" s="2">
        <v>-4.3313999999999998E-2</v>
      </c>
      <c r="D23" s="2">
        <v>0.12839400000000001</v>
      </c>
      <c r="E23" s="2">
        <v>-5.0505000000000001E-2</v>
      </c>
      <c r="F23" s="3">
        <f t="shared" si="0"/>
        <v>1.6011263171368095</v>
      </c>
      <c r="G23" s="4">
        <f t="shared" si="1"/>
        <v>0.23837298995596889</v>
      </c>
      <c r="H23" s="4">
        <f>'2k4 cal jan22'!F23 -G23  - 10*LOG10((IMABS(COMPLEX(D23,E23)))^2)</f>
        <v>0.63760181552063599</v>
      </c>
      <c r="I23" s="4">
        <f t="shared" si="2"/>
        <v>0.87597480547660489</v>
      </c>
      <c r="J23" s="3">
        <f t="shared" si="3"/>
        <v>86.345521817489029</v>
      </c>
      <c r="K23" s="3">
        <f t="shared" si="4"/>
        <v>8.4</v>
      </c>
    </row>
    <row r="24" spans="1:11" x14ac:dyDescent="0.25">
      <c r="A24">
        <v>8700000</v>
      </c>
      <c r="B24" s="2">
        <v>-0.23968</v>
      </c>
      <c r="C24" s="2">
        <v>-4.1089000000000001E-2</v>
      </c>
      <c r="D24" s="2">
        <v>0.12718699999999999</v>
      </c>
      <c r="E24" s="2">
        <v>-5.2734000000000003E-2</v>
      </c>
      <c r="F24" s="3">
        <f t="shared" si="0"/>
        <v>1.6426240597045529</v>
      </c>
      <c r="G24" s="4">
        <f t="shared" si="1"/>
        <v>0.26472598362363287</v>
      </c>
      <c r="H24" s="4">
        <f>'2k4 cal jan22'!F24 -G24  - 10*LOG10((IMABS(COMPLEX(D24,E24)))^2)</f>
        <v>0.6418971064644019</v>
      </c>
      <c r="I24" s="4">
        <f t="shared" si="2"/>
        <v>0.90662309008803477</v>
      </c>
      <c r="J24" s="3">
        <f t="shared" si="3"/>
        <v>86.260165956662121</v>
      </c>
      <c r="K24" s="3">
        <f t="shared" si="4"/>
        <v>8.6999999999999993</v>
      </c>
    </row>
    <row r="25" spans="1:11" x14ac:dyDescent="0.25">
      <c r="A25">
        <v>9000000</v>
      </c>
      <c r="B25" s="2">
        <v>-0.252496</v>
      </c>
      <c r="C25" s="2">
        <v>-3.7905000000000001E-2</v>
      </c>
      <c r="D25" s="2">
        <v>0.12594900000000001</v>
      </c>
      <c r="E25" s="2">
        <v>-5.4926999999999997E-2</v>
      </c>
      <c r="F25" s="3">
        <f t="shared" si="0"/>
        <v>1.6857365420851114</v>
      </c>
      <c r="G25" s="4">
        <f t="shared" si="1"/>
        <v>0.29277123876943967</v>
      </c>
      <c r="H25" s="4">
        <f>'2k4 cal jan22'!F25 -G25  - 10*LOG10((IMABS(COMPLEX(D25,E25)))^2)</f>
        <v>0.63818423079923647</v>
      </c>
      <c r="I25" s="4">
        <f t="shared" si="2"/>
        <v>0.93095546956867614</v>
      </c>
      <c r="J25" s="3">
        <f t="shared" si="3"/>
        <v>86.333943134967257</v>
      </c>
      <c r="K25" s="3">
        <f t="shared" si="4"/>
        <v>9</v>
      </c>
    </row>
    <row r="26" spans="1:11" x14ac:dyDescent="0.25">
      <c r="A26">
        <v>9300000</v>
      </c>
      <c r="B26" s="2">
        <v>-0.26542300000000002</v>
      </c>
      <c r="C26" s="2">
        <v>-3.3841000000000003E-2</v>
      </c>
      <c r="D26" s="2">
        <v>0.124622</v>
      </c>
      <c r="E26" s="2">
        <v>-5.7065999999999999E-2</v>
      </c>
      <c r="F26" s="3">
        <f t="shared" si="0"/>
        <v>1.7306424868030406</v>
      </c>
      <c r="G26" s="4">
        <f t="shared" si="1"/>
        <v>0.32262333845766872</v>
      </c>
      <c r="H26" s="4">
        <f>'2k4 cal jan22'!F26 -G26  - 10*LOG10((IMABS(COMPLEX(D26,E26)))^2)</f>
        <v>0.63057435681922769</v>
      </c>
      <c r="I26" s="4">
        <f t="shared" si="2"/>
        <v>0.95319769527689635</v>
      </c>
      <c r="J26" s="3">
        <f t="shared" si="3"/>
        <v>86.485353386092683</v>
      </c>
      <c r="K26" s="3">
        <f t="shared" si="4"/>
        <v>9.3000000000000007</v>
      </c>
    </row>
    <row r="27" spans="1:11" x14ac:dyDescent="0.25">
      <c r="A27">
        <v>9600000</v>
      </c>
      <c r="B27" s="2">
        <v>-0.27846500000000002</v>
      </c>
      <c r="C27" s="2">
        <v>-2.8923999999999998E-2</v>
      </c>
      <c r="D27" s="2">
        <v>0.123248</v>
      </c>
      <c r="E27" s="2">
        <v>-5.9186000000000002E-2</v>
      </c>
      <c r="F27" s="3">
        <f t="shared" si="0"/>
        <v>1.7776355385999023</v>
      </c>
      <c r="G27" s="4">
        <f t="shared" si="1"/>
        <v>0.35447804816039075</v>
      </c>
      <c r="H27" s="4">
        <f>'2k4 cal jan22'!F27 -G27  - 10*LOG10((IMABS(COMPLEX(D27,E27)))^2)</f>
        <v>0.62513685577206246</v>
      </c>
      <c r="I27" s="4">
        <f t="shared" si="2"/>
        <v>0.97961490393245321</v>
      </c>
      <c r="J27" s="3">
        <f t="shared" si="3"/>
        <v>86.593703534381845</v>
      </c>
      <c r="K27" s="3">
        <f t="shared" si="4"/>
        <v>9.6</v>
      </c>
    </row>
    <row r="28" spans="1:11" x14ac:dyDescent="0.25">
      <c r="A28">
        <v>9900000</v>
      </c>
      <c r="B28" s="2">
        <v>-0.29146499999999997</v>
      </c>
      <c r="C28" s="2">
        <v>-2.3181E-2</v>
      </c>
      <c r="D28" s="2">
        <v>0.12181500000000001</v>
      </c>
      <c r="E28" s="2">
        <v>-6.1240000000000003E-2</v>
      </c>
      <c r="F28" s="3">
        <f t="shared" si="0"/>
        <v>1.8263971901115514</v>
      </c>
      <c r="G28" s="4">
        <f t="shared" si="1"/>
        <v>0.38811163684183253</v>
      </c>
      <c r="H28" s="4">
        <f>'2k4 cal jan22'!F28 -G28  - 10*LOG10((IMABS(COMPLEX(D28,E28)))^2)</f>
        <v>0.61774325247267114</v>
      </c>
      <c r="I28" s="4">
        <f t="shared" si="2"/>
        <v>1.0058548893145036</v>
      </c>
      <c r="J28" s="3">
        <f t="shared" si="3"/>
        <v>86.741249684043694</v>
      </c>
      <c r="K28" s="3">
        <f t="shared" si="4"/>
        <v>9.9</v>
      </c>
    </row>
    <row r="29" spans="1:11" x14ac:dyDescent="0.25">
      <c r="A29">
        <v>10200000</v>
      </c>
      <c r="B29" s="2">
        <v>-0.30452299999999999</v>
      </c>
      <c r="C29" s="2">
        <v>-1.6646999999999999E-2</v>
      </c>
      <c r="D29" s="2">
        <v>0.12028800000000001</v>
      </c>
      <c r="E29" s="2">
        <v>-6.3255000000000006E-2</v>
      </c>
      <c r="F29" s="3">
        <f t="shared" si="0"/>
        <v>1.877605392091072</v>
      </c>
      <c r="G29" s="4">
        <f t="shared" si="1"/>
        <v>0.42398162071263795</v>
      </c>
      <c r="H29" s="4">
        <f>'2k4 cal jan22'!F29 -G29  - 10*LOG10((IMABS(COMPLEX(D29,E29)))^2)</f>
        <v>0.61660765905869752</v>
      </c>
      <c r="I29" s="4">
        <f t="shared" si="2"/>
        <v>1.0405892797713354</v>
      </c>
      <c r="J29" s="3">
        <f t="shared" si="3"/>
        <v>86.763933755646264</v>
      </c>
      <c r="K29" s="3">
        <f t="shared" si="4"/>
        <v>10.199999999999999</v>
      </c>
    </row>
    <row r="30" spans="1:11" x14ac:dyDescent="0.25">
      <c r="A30">
        <v>10500000</v>
      </c>
      <c r="B30" s="2">
        <v>-0.31751000000000001</v>
      </c>
      <c r="C30" s="2">
        <v>-9.2200000000000008E-3</v>
      </c>
      <c r="D30" s="2">
        <v>0.118725</v>
      </c>
      <c r="E30" s="2">
        <v>-6.5248E-2</v>
      </c>
      <c r="F30" s="3">
        <f t="shared" si="0"/>
        <v>1.9310206524378319</v>
      </c>
      <c r="G30" s="4">
        <f t="shared" si="1"/>
        <v>0.46190847164108734</v>
      </c>
      <c r="H30" s="4">
        <f>'2k4 cal jan22'!F30 -G30  - 10*LOG10((IMABS(COMPLEX(D30,E30)))^2)</f>
        <v>0.61083160625392807</v>
      </c>
      <c r="I30" s="4">
        <f t="shared" si="2"/>
        <v>1.0727400778950154</v>
      </c>
      <c r="J30" s="3">
        <f t="shared" si="3"/>
        <v>86.879405283542283</v>
      </c>
      <c r="K30" s="3">
        <f t="shared" si="4"/>
        <v>10.5</v>
      </c>
    </row>
    <row r="31" spans="1:11" x14ac:dyDescent="0.25">
      <c r="A31">
        <v>10800000</v>
      </c>
      <c r="B31" s="2">
        <v>-0.330397</v>
      </c>
      <c r="C31" s="2">
        <v>-8.3900000000000001E-4</v>
      </c>
      <c r="D31" s="2">
        <v>0.117123</v>
      </c>
      <c r="E31" s="2">
        <v>-6.7165000000000002E-2</v>
      </c>
      <c r="F31" s="3">
        <f t="shared" si="0"/>
        <v>1.9868491953919596</v>
      </c>
      <c r="G31" s="4">
        <f t="shared" si="1"/>
        <v>0.50201695532419988</v>
      </c>
      <c r="H31" s="4">
        <f>'2k4 cal jan22'!F31 -G31  - 10*LOG10((IMABS(COMPLEX(D31,E31)))^2)</f>
        <v>0.60896528386202675</v>
      </c>
      <c r="I31" s="4">
        <f t="shared" si="2"/>
        <v>1.1109822391862267</v>
      </c>
      <c r="J31" s="3">
        <f t="shared" si="3"/>
        <v>86.91674856812034</v>
      </c>
      <c r="K31" s="3">
        <f t="shared" si="4"/>
        <v>10.8</v>
      </c>
    </row>
    <row r="32" spans="1:11" x14ac:dyDescent="0.25">
      <c r="A32">
        <v>11100000</v>
      </c>
      <c r="B32" s="2">
        <v>-0.34309699999999999</v>
      </c>
      <c r="C32" s="2">
        <v>8.4049999999999993E-3</v>
      </c>
      <c r="D32" s="2">
        <v>0.115426</v>
      </c>
      <c r="E32" s="2">
        <v>-6.9057999999999994E-2</v>
      </c>
      <c r="F32" s="3">
        <f t="shared" si="0"/>
        <v>2.0450666904574613</v>
      </c>
      <c r="G32" s="4">
        <f t="shared" si="1"/>
        <v>0.54426150819759644</v>
      </c>
      <c r="H32" s="4">
        <f>'2k4 cal jan22'!F32 -G32  - 10*LOG10((IMABS(COMPLEX(D32,E32)))^2)</f>
        <v>0.60035496238280928</v>
      </c>
      <c r="I32" s="4">
        <f t="shared" si="2"/>
        <v>1.1446164705804058</v>
      </c>
      <c r="J32" s="3">
        <f t="shared" si="3"/>
        <v>87.089240630301092</v>
      </c>
      <c r="K32" s="3">
        <f t="shared" si="4"/>
        <v>11.1</v>
      </c>
    </row>
    <row r="33" spans="1:11" x14ac:dyDescent="0.25">
      <c r="A33">
        <v>11400000</v>
      </c>
      <c r="B33" s="2">
        <v>-0.35553200000000001</v>
      </c>
      <c r="C33" s="2">
        <v>1.8565000000000002E-2</v>
      </c>
      <c r="D33" s="2">
        <v>0.113661</v>
      </c>
      <c r="E33" s="2">
        <v>-7.0878999999999998E-2</v>
      </c>
      <c r="F33" s="3">
        <f t="shared" si="0"/>
        <v>2.1056690502054254</v>
      </c>
      <c r="G33" s="4">
        <f t="shared" si="1"/>
        <v>0.58860243055330963</v>
      </c>
      <c r="H33" s="4">
        <f>'2k4 cal jan22'!F33 -G33  - 10*LOG10((IMABS(COMPLEX(D33,E33)))^2)</f>
        <v>0.59594679139441809</v>
      </c>
      <c r="I33" s="4">
        <f t="shared" si="2"/>
        <v>1.1845492219477278</v>
      </c>
      <c r="J33" s="3">
        <f t="shared" si="3"/>
        <v>87.177682731439347</v>
      </c>
      <c r="K33" s="3">
        <f t="shared" si="4"/>
        <v>11.4</v>
      </c>
    </row>
    <row r="34" spans="1:11" x14ac:dyDescent="0.25">
      <c r="A34">
        <v>11700000</v>
      </c>
      <c r="B34" s="2">
        <v>-0.367701</v>
      </c>
      <c r="C34" s="2">
        <v>2.9582000000000001E-2</v>
      </c>
      <c r="D34" s="2">
        <v>0.11183700000000001</v>
      </c>
      <c r="E34" s="2">
        <v>-7.2667999999999996E-2</v>
      </c>
      <c r="F34" s="3">
        <f t="shared" si="0"/>
        <v>2.1690148180545248</v>
      </c>
      <c r="G34" s="4">
        <f t="shared" si="1"/>
        <v>0.63526029520067095</v>
      </c>
      <c r="H34" s="4">
        <f>'2k4 cal jan22'!F34 -G34  - 10*LOG10((IMABS(COMPLEX(D34,E34)))^2)</f>
        <v>0.59138809258056213</v>
      </c>
      <c r="I34" s="4">
        <f t="shared" si="2"/>
        <v>1.2266483877812331</v>
      </c>
      <c r="J34" s="3">
        <f t="shared" si="3"/>
        <v>87.26923937526135</v>
      </c>
      <c r="K34" s="3">
        <f t="shared" si="4"/>
        <v>11.7</v>
      </c>
    </row>
    <row r="35" spans="1:11" x14ac:dyDescent="0.25">
      <c r="A35">
        <v>12000000</v>
      </c>
      <c r="B35" s="2">
        <v>-0.37958500000000001</v>
      </c>
      <c r="C35" s="2">
        <v>4.1429000000000001E-2</v>
      </c>
      <c r="D35" s="2">
        <v>0.10996599999999999</v>
      </c>
      <c r="E35" s="2">
        <v>-7.4376999999999999E-2</v>
      </c>
      <c r="F35" s="3">
        <f t="shared" si="0"/>
        <v>2.2354038445672946</v>
      </c>
      <c r="G35" s="4">
        <f t="shared" si="1"/>
        <v>0.68441009595909619</v>
      </c>
      <c r="H35" s="4">
        <f>'2k4 cal jan22'!F35 -G35  - 10*LOG10((IMABS(COMPLEX(D35,E35)))^2)</f>
        <v>0.58594791848945249</v>
      </c>
      <c r="I35" s="4">
        <f t="shared" si="2"/>
        <v>1.2703580144485487</v>
      </c>
      <c r="J35" s="3">
        <f t="shared" si="3"/>
        <v>87.378625368429539</v>
      </c>
      <c r="K35" s="3">
        <f t="shared" si="4"/>
        <v>12</v>
      </c>
    </row>
    <row r="36" spans="1:11" x14ac:dyDescent="0.25">
      <c r="A36">
        <v>12300000</v>
      </c>
      <c r="B36" s="2">
        <v>-0.39102999999999999</v>
      </c>
      <c r="C36" s="2">
        <v>5.3919000000000002E-2</v>
      </c>
      <c r="D36" s="2">
        <v>0.10806</v>
      </c>
      <c r="E36" s="2">
        <v>-7.6013999999999998E-2</v>
      </c>
      <c r="F36" s="3">
        <f t="shared" si="0"/>
        <v>2.3043101034733846</v>
      </c>
      <c r="G36" s="4">
        <f t="shared" si="1"/>
        <v>0.73560681241752746</v>
      </c>
      <c r="H36" s="4">
        <f>'2k4 cal jan22'!F36 -G36  - 10*LOG10((IMABS(COMPLEX(D36,E36)))^2)</f>
        <v>0.59264012422914192</v>
      </c>
      <c r="I36" s="4">
        <f t="shared" si="2"/>
        <v>1.3282469366466694</v>
      </c>
      <c r="J36" s="3">
        <f t="shared" si="3"/>
        <v>87.244084070319204</v>
      </c>
      <c r="K36" s="3">
        <f t="shared" si="4"/>
        <v>12.3</v>
      </c>
    </row>
    <row r="37" spans="1:11" x14ac:dyDescent="0.25">
      <c r="A37">
        <v>12600000</v>
      </c>
      <c r="B37" s="2">
        <v>-0.402119</v>
      </c>
      <c r="C37" s="2">
        <v>6.7082000000000003E-2</v>
      </c>
      <c r="D37" s="2">
        <v>0.106099</v>
      </c>
      <c r="E37" s="2">
        <v>-7.7603000000000005E-2</v>
      </c>
      <c r="F37" s="3">
        <f t="shared" si="0"/>
        <v>2.3765301600816238</v>
      </c>
      <c r="G37" s="4">
        <f t="shared" si="1"/>
        <v>0.78937945078419203</v>
      </c>
      <c r="H37" s="4">
        <f>'2k4 cal jan22'!F37 -G37  - 10*LOG10((IMABS(COMPLEX(D37,E37)))^2)</f>
        <v>0.58040004461457073</v>
      </c>
      <c r="I37" s="4">
        <f t="shared" si="2"/>
        <v>1.3697794953987628</v>
      </c>
      <c r="J37" s="3">
        <f t="shared" si="3"/>
        <v>87.490318096690444</v>
      </c>
      <c r="K37" s="3">
        <f t="shared" si="4"/>
        <v>12.6</v>
      </c>
    </row>
    <row r="38" spans="1:11" x14ac:dyDescent="0.25">
      <c r="A38">
        <v>12900000</v>
      </c>
      <c r="B38" s="2">
        <v>-0.41280499999999998</v>
      </c>
      <c r="C38" s="2">
        <v>8.1023999999999999E-2</v>
      </c>
      <c r="D38" s="2">
        <v>0.104042</v>
      </c>
      <c r="E38" s="2">
        <v>-7.9138E-2</v>
      </c>
      <c r="F38" s="3">
        <f t="shared" si="0"/>
        <v>2.4523318720697285</v>
      </c>
      <c r="G38" s="4">
        <f t="shared" si="1"/>
        <v>0.84585841538622009</v>
      </c>
      <c r="H38" s="4">
        <f>'2k4 cal jan22'!F38 -G38  - 10*LOG10((IMABS(COMPLEX(D38,E38)))^2)</f>
        <v>0.57610101840915462</v>
      </c>
      <c r="I38" s="4">
        <f t="shared" si="2"/>
        <v>1.4219594337953747</v>
      </c>
      <c r="J38" s="3">
        <f t="shared" si="3"/>
        <v>87.576966536200146</v>
      </c>
      <c r="K38" s="3">
        <f t="shared" si="4"/>
        <v>12.9</v>
      </c>
    </row>
    <row r="39" spans="1:11" x14ac:dyDescent="0.25">
      <c r="A39">
        <v>13200000</v>
      </c>
      <c r="B39" s="2">
        <v>-0.42287799999999998</v>
      </c>
      <c r="C39" s="2">
        <v>9.5813999999999996E-2</v>
      </c>
      <c r="D39" s="2">
        <v>0.10195799999999999</v>
      </c>
      <c r="E39" s="2">
        <v>-8.0590999999999996E-2</v>
      </c>
      <c r="F39" s="3">
        <f t="shared" si="0"/>
        <v>2.531053069203439</v>
      </c>
      <c r="G39" s="4">
        <f t="shared" si="1"/>
        <v>0.90447246956111815</v>
      </c>
      <c r="H39" s="4">
        <f>'2k4 cal jan22'!F39 -G39  - 10*LOG10((IMABS(COMPLEX(D39,E39)))^2)</f>
        <v>0.58366151922713527</v>
      </c>
      <c r="I39" s="4">
        <f t="shared" si="2"/>
        <v>1.4881339887882534</v>
      </c>
      <c r="J39" s="3">
        <f t="shared" si="3"/>
        <v>87.424639082892313</v>
      </c>
      <c r="K39" s="3">
        <f t="shared" si="4"/>
        <v>13.2</v>
      </c>
    </row>
    <row r="40" spans="1:11" x14ac:dyDescent="0.25">
      <c r="A40">
        <v>13500000</v>
      </c>
      <c r="B40" s="2">
        <v>-0.43242000000000003</v>
      </c>
      <c r="C40" s="2">
        <v>0.111461</v>
      </c>
      <c r="D40" s="2">
        <v>9.9862999999999993E-2</v>
      </c>
      <c r="E40" s="2">
        <v>-8.1953999999999999E-2</v>
      </c>
      <c r="F40" s="3">
        <f t="shared" si="0"/>
        <v>2.613723019604115</v>
      </c>
      <c r="G40" s="4">
        <f t="shared" si="1"/>
        <v>0.96590170282595889</v>
      </c>
      <c r="H40" s="4">
        <f>'2k4 cal jan22'!F40 -G40  - 10*LOG10((IMABS(COMPLEX(D40,E40)))^2)</f>
        <v>0.56857448263328791</v>
      </c>
      <c r="I40" s="4">
        <f t="shared" si="2"/>
        <v>1.5344761854592468</v>
      </c>
      <c r="J40" s="3">
        <f t="shared" si="3"/>
        <v>87.728873295317385</v>
      </c>
      <c r="K40" s="3">
        <f t="shared" si="4"/>
        <v>13.5</v>
      </c>
    </row>
    <row r="41" spans="1:11" x14ac:dyDescent="0.25">
      <c r="A41">
        <v>13800000</v>
      </c>
      <c r="B41" s="2">
        <v>-0.441326</v>
      </c>
      <c r="C41" s="2">
        <v>0.12779499999999999</v>
      </c>
      <c r="D41" s="2">
        <v>9.7689999999999999E-2</v>
      </c>
      <c r="E41" s="2">
        <v>-8.3269999999999997E-2</v>
      </c>
      <c r="F41" s="3">
        <f t="shared" si="0"/>
        <v>2.699979183260953</v>
      </c>
      <c r="G41" s="4">
        <f t="shared" si="1"/>
        <v>1.0297815420662877</v>
      </c>
      <c r="H41" s="4">
        <f>'2k4 cal jan22'!F41 -G41  - 10*LOG10((IMABS(COMPLEX(D41,E41)))^2)</f>
        <v>0.56540271357917504</v>
      </c>
      <c r="I41" s="4">
        <f t="shared" si="2"/>
        <v>1.5951842556454627</v>
      </c>
      <c r="J41" s="3">
        <f t="shared" si="3"/>
        <v>87.792967445857727</v>
      </c>
      <c r="K41" s="3">
        <f t="shared" si="4"/>
        <v>13.8</v>
      </c>
    </row>
    <row r="42" spans="1:11" x14ac:dyDescent="0.25">
      <c r="A42">
        <v>14100000</v>
      </c>
      <c r="B42" s="2">
        <v>-0.44951000000000002</v>
      </c>
      <c r="C42" s="2">
        <v>0.14488899999999999</v>
      </c>
      <c r="D42" s="2">
        <v>9.5505999999999994E-2</v>
      </c>
      <c r="E42" s="2">
        <v>-8.4511000000000003E-2</v>
      </c>
      <c r="F42" s="3">
        <f t="shared" si="0"/>
        <v>2.7899164354533057</v>
      </c>
      <c r="G42" s="4">
        <f t="shared" si="1"/>
        <v>1.096080818164443</v>
      </c>
      <c r="H42" s="4">
        <f>'2k4 cal jan22'!F42 -G42  - 10*LOG10((IMABS(COMPLEX(D42,E42)))^2)</f>
        <v>0.558935071769465</v>
      </c>
      <c r="I42" s="4">
        <f t="shared" si="2"/>
        <v>1.655015889933908</v>
      </c>
      <c r="J42" s="3">
        <f t="shared" si="3"/>
        <v>87.92380873046784</v>
      </c>
      <c r="K42" s="3">
        <f t="shared" si="4"/>
        <v>14.1</v>
      </c>
    </row>
    <row r="43" spans="1:11" x14ac:dyDescent="0.25">
      <c r="A43">
        <v>14400000</v>
      </c>
      <c r="B43" s="2">
        <v>-0.45705899999999999</v>
      </c>
      <c r="C43" s="2">
        <v>0.16254299999999999</v>
      </c>
      <c r="D43" s="2">
        <v>9.3258999999999995E-2</v>
      </c>
      <c r="E43" s="2">
        <v>-8.5654999999999995E-2</v>
      </c>
      <c r="F43" s="3">
        <f t="shared" si="0"/>
        <v>2.8842582819974925</v>
      </c>
      <c r="G43" s="4">
        <f t="shared" si="1"/>
        <v>1.1652206113656909</v>
      </c>
      <c r="H43" s="4">
        <f>'2k4 cal jan22'!F43 -G43  - 10*LOG10((IMABS(COMPLEX(D43,E43)))^2)</f>
        <v>0.55970176686578554</v>
      </c>
      <c r="I43" s="4">
        <f t="shared" si="2"/>
        <v>1.7249223782314764</v>
      </c>
      <c r="J43" s="3">
        <f t="shared" si="3"/>
        <v>87.908288200992956</v>
      </c>
      <c r="K43" s="3">
        <f t="shared" si="4"/>
        <v>14.4</v>
      </c>
    </row>
    <row r="44" spans="1:11" x14ac:dyDescent="0.25">
      <c r="A44">
        <v>14700000</v>
      </c>
      <c r="B44" s="2">
        <v>-0.46380700000000002</v>
      </c>
      <c r="C44" s="2">
        <v>0.18071899999999999</v>
      </c>
      <c r="D44" s="2">
        <v>9.103E-2</v>
      </c>
      <c r="E44" s="2">
        <v>-8.6717000000000002E-2</v>
      </c>
      <c r="F44" s="3">
        <f t="shared" si="0"/>
        <v>2.9822497050190053</v>
      </c>
      <c r="G44" s="4">
        <f t="shared" si="1"/>
        <v>1.2365298190978664</v>
      </c>
      <c r="H44" s="4">
        <f>'2k4 cal jan22'!F44 -G44  - 10*LOG10((IMABS(COMPLEX(D44,E44)))^2)</f>
        <v>0.5553603356936847</v>
      </c>
      <c r="I44" s="4">
        <f t="shared" si="2"/>
        <v>1.7918901547915511</v>
      </c>
      <c r="J44" s="3">
        <f t="shared" si="3"/>
        <v>87.996209788661176</v>
      </c>
      <c r="K44" s="3">
        <f t="shared" si="4"/>
        <v>14.7</v>
      </c>
    </row>
    <row r="45" spans="1:11" x14ac:dyDescent="0.25">
      <c r="A45">
        <v>15000000</v>
      </c>
      <c r="B45" s="2">
        <v>-0.469885</v>
      </c>
      <c r="C45" s="2">
        <v>0.199266</v>
      </c>
      <c r="D45" s="2">
        <v>8.8747000000000006E-2</v>
      </c>
      <c r="E45" s="2">
        <v>-8.7683999999999998E-2</v>
      </c>
      <c r="F45" s="3">
        <f t="shared" si="0"/>
        <v>3.0848912421771404</v>
      </c>
      <c r="G45" s="4">
        <f t="shared" si="1"/>
        <v>1.3106114745758248</v>
      </c>
      <c r="H45" s="4">
        <f>'2k4 cal jan22'!F45 -G45  - 10*LOG10((IMABS(COMPLEX(D45,E45)))^2)</f>
        <v>0.55380927325818519</v>
      </c>
      <c r="I45" s="4">
        <f t="shared" si="2"/>
        <v>1.86442074783401</v>
      </c>
      <c r="J45" s="3">
        <f t="shared" si="3"/>
        <v>88.027642836285906</v>
      </c>
      <c r="K45" s="3">
        <f t="shared" si="4"/>
        <v>15</v>
      </c>
    </row>
    <row r="46" spans="1:11" x14ac:dyDescent="0.25">
      <c r="A46">
        <v>15300000</v>
      </c>
      <c r="B46" s="2">
        <v>-0.475132</v>
      </c>
      <c r="C46" s="2">
        <v>0.21825600000000001</v>
      </c>
      <c r="D46" s="2">
        <v>8.6434999999999998E-2</v>
      </c>
      <c r="E46" s="2">
        <v>-8.8623999999999994E-2</v>
      </c>
      <c r="F46" s="3">
        <f t="shared" si="0"/>
        <v>3.1916714318272899</v>
      </c>
      <c r="G46" s="4">
        <f t="shared" si="1"/>
        <v>1.3869629779285373</v>
      </c>
      <c r="H46" s="4">
        <f>'2k4 cal jan22'!F46 -G46  - 10*LOG10((IMABS(COMPLEX(D46,E46)))^2)</f>
        <v>0.55013024349970507</v>
      </c>
      <c r="I46" s="4">
        <f t="shared" si="2"/>
        <v>1.9370932214282424</v>
      </c>
      <c r="J46" s="3">
        <f t="shared" si="3"/>
        <v>88.10224510356521</v>
      </c>
      <c r="K46" s="3">
        <f t="shared" si="4"/>
        <v>15.3</v>
      </c>
    </row>
    <row r="47" spans="1:11" x14ac:dyDescent="0.25">
      <c r="A47">
        <v>15600000</v>
      </c>
      <c r="B47" s="2">
        <v>-0.47953800000000002</v>
      </c>
      <c r="C47" s="2">
        <v>0.23738899999999999</v>
      </c>
      <c r="D47" s="2">
        <v>8.4126999999999993E-2</v>
      </c>
      <c r="E47" s="2">
        <v>-8.9424000000000003E-2</v>
      </c>
      <c r="F47" s="3">
        <f t="shared" si="0"/>
        <v>3.301812118273932</v>
      </c>
      <c r="G47" s="4">
        <f t="shared" si="1"/>
        <v>1.4649052882333118</v>
      </c>
      <c r="H47" s="4">
        <f>'2k4 cal jan22'!F47 -G47  - 10*LOG10((IMABS(COMPLEX(D47,E47)))^2)</f>
        <v>0.55900523112809708</v>
      </c>
      <c r="I47" s="4">
        <f t="shared" si="2"/>
        <v>2.0239105193614089</v>
      </c>
      <c r="J47" s="3">
        <f t="shared" si="3"/>
        <v>87.92238835133351</v>
      </c>
      <c r="K47" s="3">
        <f t="shared" si="4"/>
        <v>15.6</v>
      </c>
    </row>
    <row r="48" spans="1:11" x14ac:dyDescent="0.25">
      <c r="A48">
        <v>15900000</v>
      </c>
      <c r="B48" s="2">
        <v>-0.483149</v>
      </c>
      <c r="C48" s="2">
        <v>0.25673699999999999</v>
      </c>
      <c r="D48" s="2">
        <v>8.1824999999999995E-2</v>
      </c>
      <c r="E48" s="2">
        <v>-9.0161000000000005E-2</v>
      </c>
      <c r="F48" s="3">
        <f t="shared" si="0"/>
        <v>3.4162392484095445</v>
      </c>
      <c r="G48" s="4">
        <f t="shared" si="1"/>
        <v>1.5449691703924884</v>
      </c>
      <c r="H48" s="4">
        <f>'2k4 cal jan22'!F48 -G48  - 10*LOG10((IMABS(COMPLEX(D48,E48)))^2)</f>
        <v>0.56059669304241666</v>
      </c>
      <c r="I48" s="4">
        <f t="shared" si="2"/>
        <v>2.1055658634349053</v>
      </c>
      <c r="J48" s="3">
        <f t="shared" si="3"/>
        <v>87.890175301474443</v>
      </c>
      <c r="K48" s="3">
        <f t="shared" si="4"/>
        <v>15.9</v>
      </c>
    </row>
    <row r="49" spans="1:11" x14ac:dyDescent="0.25">
      <c r="A49">
        <v>16200000</v>
      </c>
      <c r="B49" s="2">
        <v>-0.486014</v>
      </c>
      <c r="C49" s="2">
        <v>0.27647100000000002</v>
      </c>
      <c r="D49" s="2">
        <v>7.9491999999999993E-2</v>
      </c>
      <c r="E49" s="2">
        <v>-9.0823000000000001E-2</v>
      </c>
      <c r="F49" s="3">
        <f t="shared" si="0"/>
        <v>3.5366637938499217</v>
      </c>
      <c r="G49" s="4">
        <f t="shared" si="1"/>
        <v>1.628194232042097</v>
      </c>
      <c r="H49" s="4">
        <f>'2k4 cal jan22'!F49 -G49  - 10*LOG10((IMABS(COMPLEX(D49,E49)))^2)</f>
        <v>0.55865773015532838</v>
      </c>
      <c r="I49" s="4">
        <f t="shared" si="2"/>
        <v>2.1868519621974256</v>
      </c>
      <c r="J49" s="3">
        <f t="shared" si="3"/>
        <v>87.929423747623488</v>
      </c>
      <c r="K49" s="3">
        <f t="shared" si="4"/>
        <v>16.2</v>
      </c>
    </row>
    <row r="50" spans="1:11" x14ac:dyDescent="0.25">
      <c r="A50">
        <v>16500000</v>
      </c>
      <c r="B50" s="2">
        <v>-0.48802800000000002</v>
      </c>
      <c r="C50" s="2">
        <v>0.29650199999999999</v>
      </c>
      <c r="D50" s="2">
        <v>7.7109999999999998E-2</v>
      </c>
      <c r="E50" s="2">
        <v>-9.1417999999999999E-2</v>
      </c>
      <c r="F50" s="3">
        <f t="shared" si="0"/>
        <v>3.6624211460408307</v>
      </c>
      <c r="G50" s="4">
        <f t="shared" si="1"/>
        <v>1.7139472541534144</v>
      </c>
      <c r="H50" s="4">
        <f>'2k4 cal jan22'!F50 -G50  - 10*LOG10((IMABS(COMPLEX(D50,E50)))^2)</f>
        <v>0.56181839639355857</v>
      </c>
      <c r="I50" s="4">
        <f t="shared" si="2"/>
        <v>2.275765650546973</v>
      </c>
      <c r="J50" s="3">
        <f t="shared" si="3"/>
        <v>87.865454605084082</v>
      </c>
      <c r="K50" s="3">
        <f t="shared" si="4"/>
        <v>16.5</v>
      </c>
    </row>
    <row r="51" spans="1:11" x14ac:dyDescent="0.25">
      <c r="A51">
        <v>16800000</v>
      </c>
      <c r="B51" s="2">
        <v>-0.48921100000000001</v>
      </c>
      <c r="C51" s="2">
        <v>0.31695699999999999</v>
      </c>
      <c r="D51" s="2">
        <v>7.4797000000000002E-2</v>
      </c>
      <c r="E51" s="2">
        <v>-9.1916999999999999E-2</v>
      </c>
      <c r="F51" s="3">
        <f t="shared" si="0"/>
        <v>3.795178189583301</v>
      </c>
      <c r="G51" s="4">
        <f t="shared" si="1"/>
        <v>1.8031733767001921</v>
      </c>
      <c r="H51" s="4">
        <f>'2k4 cal jan22'!F51 -G51  - 10*LOG10((IMABS(COMPLEX(D51,E51)))^2)</f>
        <v>0.55696545898774019</v>
      </c>
      <c r="I51" s="4">
        <f t="shared" si="2"/>
        <v>2.3601388356879323</v>
      </c>
      <c r="J51" s="3">
        <f t="shared" si="3"/>
        <v>87.96369298873374</v>
      </c>
      <c r="K51" s="3">
        <f t="shared" si="4"/>
        <v>16.8</v>
      </c>
    </row>
    <row r="52" spans="1:11" x14ac:dyDescent="0.25">
      <c r="A52">
        <v>17100000</v>
      </c>
      <c r="B52" s="2">
        <v>-0.489458</v>
      </c>
      <c r="C52" s="2">
        <v>0.33748800000000001</v>
      </c>
      <c r="D52" s="2">
        <v>7.2440000000000004E-2</v>
      </c>
      <c r="E52" s="2">
        <v>-9.2328999999999994E-2</v>
      </c>
      <c r="F52" s="3">
        <f t="shared" si="0"/>
        <v>3.9325613587738202</v>
      </c>
      <c r="G52" s="4">
        <f t="shared" si="1"/>
        <v>1.8940949389460164</v>
      </c>
      <c r="H52" s="4">
        <f>'2k4 cal jan22'!F52 -G52  - 10*LOG10((IMABS(COMPLEX(D52,E52)))^2)</f>
        <v>0.55804962669916236</v>
      </c>
      <c r="I52" s="4">
        <f t="shared" si="2"/>
        <v>2.4521445656451788</v>
      </c>
      <c r="J52" s="3">
        <f t="shared" si="3"/>
        <v>87.941736575061327</v>
      </c>
      <c r="K52" s="3">
        <f t="shared" si="4"/>
        <v>17.100000000000001</v>
      </c>
    </row>
    <row r="53" spans="1:11" x14ac:dyDescent="0.25">
      <c r="A53">
        <v>17400000</v>
      </c>
      <c r="B53" s="2">
        <v>-0.48881599999999997</v>
      </c>
      <c r="C53" s="2">
        <v>0.358205</v>
      </c>
      <c r="D53" s="2">
        <v>7.0054000000000005E-2</v>
      </c>
      <c r="E53" s="2">
        <v>-9.2668E-2</v>
      </c>
      <c r="F53" s="3">
        <f t="shared" si="0"/>
        <v>4.0763111946840871</v>
      </c>
      <c r="G53" s="4">
        <f t="shared" si="1"/>
        <v>1.9876915292001471</v>
      </c>
      <c r="H53" s="4">
        <f>'2k4 cal jan22'!F53 -G53  - 10*LOG10((IMABS(COMPLEX(D53,E53)))^2)</f>
        <v>0.5560346830420464</v>
      </c>
      <c r="I53" s="4">
        <f t="shared" si="2"/>
        <v>2.5437262122421935</v>
      </c>
      <c r="J53" s="3">
        <f t="shared" si="3"/>
        <v>87.982547306990114</v>
      </c>
      <c r="K53" s="3">
        <f t="shared" si="4"/>
        <v>17.399999999999999</v>
      </c>
    </row>
    <row r="54" spans="1:11" x14ac:dyDescent="0.25">
      <c r="A54">
        <v>17700000</v>
      </c>
      <c r="B54" s="2">
        <v>-0.487257</v>
      </c>
      <c r="C54" s="2">
        <v>0.37897599999999998</v>
      </c>
      <c r="D54" s="2">
        <v>6.7714999999999997E-2</v>
      </c>
      <c r="E54" s="2">
        <v>-9.2917E-2</v>
      </c>
      <c r="F54" s="3">
        <f t="shared" si="0"/>
        <v>4.2258365014891073</v>
      </c>
      <c r="G54" s="4">
        <f t="shared" si="1"/>
        <v>2.0833895461275622</v>
      </c>
      <c r="H54" s="4">
        <f>'2k4 cal jan22'!F54 -G54  - 10*LOG10((IMABS(COMPLEX(D54,E54)))^2)</f>
        <v>0.56015994419844617</v>
      </c>
      <c r="I54" s="4">
        <f t="shared" si="2"/>
        <v>2.6435494903260084</v>
      </c>
      <c r="J54" s="3">
        <f t="shared" si="3"/>
        <v>87.899014433507404</v>
      </c>
      <c r="K54" s="3">
        <f t="shared" si="4"/>
        <v>17.7</v>
      </c>
    </row>
    <row r="55" spans="1:11" x14ac:dyDescent="0.25">
      <c r="A55">
        <v>18000000</v>
      </c>
      <c r="B55" s="2">
        <v>-0.48482500000000001</v>
      </c>
      <c r="C55" s="2">
        <v>0.399785</v>
      </c>
      <c r="D55" s="2">
        <v>6.5365000000000006E-2</v>
      </c>
      <c r="E55" s="2">
        <v>-9.3078999999999995E-2</v>
      </c>
      <c r="F55" s="3">
        <f t="shared" si="0"/>
        <v>4.3820940645792303</v>
      </c>
      <c r="G55" s="4">
        <f t="shared" si="1"/>
        <v>2.1816088052108151</v>
      </c>
      <c r="H55" s="4">
        <f>'2k4 cal jan22'!F55 -G55  - 10*LOG10((IMABS(COMPLEX(D55,E55)))^2)</f>
        <v>0.5568790877589862</v>
      </c>
      <c r="I55" s="4">
        <f t="shared" si="2"/>
        <v>2.7384878929698013</v>
      </c>
      <c r="J55" s="3">
        <f t="shared" si="3"/>
        <v>87.965442402579669</v>
      </c>
      <c r="K55" s="3">
        <f t="shared" si="4"/>
        <v>18</v>
      </c>
    </row>
    <row r="56" spans="1:11" x14ac:dyDescent="0.25">
      <c r="A56">
        <v>18300000</v>
      </c>
      <c r="B56" s="2">
        <v>-0.48164099999999999</v>
      </c>
      <c r="C56" s="2">
        <v>0.42054799999999998</v>
      </c>
      <c r="D56" s="2">
        <v>6.3057000000000002E-2</v>
      </c>
      <c r="E56" s="2">
        <v>-9.3170000000000003E-2</v>
      </c>
      <c r="F56" s="3">
        <f t="shared" si="0"/>
        <v>4.5463876353942112</v>
      </c>
      <c r="G56" s="4">
        <f t="shared" si="1"/>
        <v>2.2829398479625707</v>
      </c>
      <c r="H56" s="4">
        <f>'2k4 cal jan22'!F56 -G56  - 10*LOG10((IMABS(COMPLEX(D56,E56)))^2)</f>
        <v>0.55829839214863952</v>
      </c>
      <c r="I56" s="4">
        <f t="shared" si="2"/>
        <v>2.8412382401112102</v>
      </c>
      <c r="J56" s="3">
        <f t="shared" si="3"/>
        <v>87.936699384861342</v>
      </c>
      <c r="K56" s="3">
        <f t="shared" si="4"/>
        <v>18.3</v>
      </c>
    </row>
    <row r="57" spans="1:11" x14ac:dyDescent="0.25">
      <c r="A57">
        <v>18600000</v>
      </c>
      <c r="B57" s="2">
        <v>-0.47743400000000003</v>
      </c>
      <c r="C57" s="2">
        <v>0.44120399999999999</v>
      </c>
      <c r="D57" s="2">
        <v>6.0746000000000001E-2</v>
      </c>
      <c r="E57" s="2">
        <v>-9.3161999999999995E-2</v>
      </c>
      <c r="F57" s="3">
        <f t="shared" si="0"/>
        <v>4.7155944918254695</v>
      </c>
      <c r="G57" s="4">
        <f t="shared" si="1"/>
        <v>2.385263749851076</v>
      </c>
      <c r="H57" s="4">
        <f>'2k4 cal jan22'!F57 -G57  - 10*LOG10((IMABS(COMPLEX(D57,E57)))^2)</f>
        <v>0.57243052001000905</v>
      </c>
      <c r="I57" s="4">
        <f t="shared" si="2"/>
        <v>2.9576942698610851</v>
      </c>
      <c r="J57" s="3">
        <f t="shared" si="3"/>
        <v>87.651014677846788</v>
      </c>
      <c r="K57" s="3">
        <f t="shared" si="4"/>
        <v>18.600000000000001</v>
      </c>
    </row>
    <row r="58" spans="1:11" x14ac:dyDescent="0.25">
      <c r="A58">
        <v>18900000</v>
      </c>
      <c r="B58" s="2">
        <v>-0.47247600000000001</v>
      </c>
      <c r="C58" s="2">
        <v>0.46173500000000001</v>
      </c>
      <c r="D58" s="2">
        <v>5.8511000000000001E-2</v>
      </c>
      <c r="E58" s="2">
        <v>-9.3099000000000001E-2</v>
      </c>
      <c r="F58" s="3">
        <f t="shared" si="0"/>
        <v>4.8932831318970527</v>
      </c>
      <c r="G58" s="4">
        <f t="shared" si="1"/>
        <v>2.4905427627067231</v>
      </c>
      <c r="H58" s="4">
        <f>'2k4 cal jan22'!F58 -G58  - 10*LOG10((IMABS(COMPLEX(D58,E58)))^2)</f>
        <v>0.57654641733765999</v>
      </c>
      <c r="I58" s="4">
        <f t="shared" si="2"/>
        <v>3.0670891800443831</v>
      </c>
      <c r="J58" s="3">
        <f t="shared" si="3"/>
        <v>87.567985375133546</v>
      </c>
      <c r="K58" s="3">
        <f t="shared" si="4"/>
        <v>18.899999999999999</v>
      </c>
    </row>
    <row r="59" spans="1:11" x14ac:dyDescent="0.25">
      <c r="A59">
        <v>19200000</v>
      </c>
      <c r="B59" s="2">
        <v>-0.46671099999999999</v>
      </c>
      <c r="C59" s="2">
        <v>0.48207299999999997</v>
      </c>
      <c r="D59" s="2">
        <v>5.6252000000000003E-2</v>
      </c>
      <c r="E59" s="2">
        <v>-9.2929999999999999E-2</v>
      </c>
      <c r="F59" s="3">
        <f t="shared" si="0"/>
        <v>5.0786492202837596</v>
      </c>
      <c r="G59" s="4">
        <f t="shared" si="1"/>
        <v>2.5980595598586169</v>
      </c>
      <c r="H59" s="4">
        <f>'2k4 cal jan22'!F59 -G59  - 10*LOG10((IMABS(COMPLEX(D59,E59)))^2)</f>
        <v>0.57599376410374248</v>
      </c>
      <c r="I59" s="4">
        <f t="shared" si="2"/>
        <v>3.1740533239623594</v>
      </c>
      <c r="J59" s="3">
        <f t="shared" si="3"/>
        <v>87.579129382631351</v>
      </c>
      <c r="K59" s="3">
        <f t="shared" si="4"/>
        <v>19.2</v>
      </c>
    </row>
    <row r="60" spans="1:11" x14ac:dyDescent="0.25">
      <c r="A60">
        <v>19500000</v>
      </c>
      <c r="B60" s="2">
        <v>-0.45941300000000002</v>
      </c>
      <c r="C60" s="2">
        <v>0.50062200000000001</v>
      </c>
      <c r="D60" s="2">
        <v>5.4480000000000001E-2</v>
      </c>
      <c r="E60" s="2">
        <v>-9.2831999999999998E-2</v>
      </c>
      <c r="F60" s="3">
        <f t="shared" si="0"/>
        <v>5.2397115451151723</v>
      </c>
      <c r="G60" s="4">
        <f t="shared" si="1"/>
        <v>2.6896165606467033</v>
      </c>
      <c r="H60" s="4">
        <f>'2k4 cal jan22'!F60 -G60  - 10*LOG10((IMABS(COMPLEX(D60,E60)))^2)</f>
        <v>0.57960080945625236</v>
      </c>
      <c r="I60" s="4">
        <f t="shared" si="2"/>
        <v>3.2692173701029557</v>
      </c>
      <c r="J60" s="3">
        <f t="shared" si="3"/>
        <v>87.506420482455965</v>
      </c>
      <c r="K60" s="3">
        <f t="shared" si="4"/>
        <v>19.5</v>
      </c>
    </row>
    <row r="61" spans="1:11" x14ac:dyDescent="0.25">
      <c r="A61">
        <v>19800000</v>
      </c>
      <c r="B61" s="2">
        <v>-0.45214500000000002</v>
      </c>
      <c r="C61" s="2">
        <v>0.52037999999999995</v>
      </c>
      <c r="D61" s="2">
        <v>5.2330000000000002E-2</v>
      </c>
      <c r="E61" s="2">
        <v>-9.2593999999999996E-2</v>
      </c>
      <c r="F61" s="3">
        <f t="shared" si="0"/>
        <v>5.4385198618593646</v>
      </c>
      <c r="G61" s="4">
        <f t="shared" si="1"/>
        <v>2.8003136925668364</v>
      </c>
      <c r="H61" s="4">
        <f>'2k4 cal jan22'!F61 -G61  - 10*LOG10((IMABS(COMPLEX(D61,E61)))^2)</f>
        <v>0.57614489490856258</v>
      </c>
      <c r="I61" s="4">
        <f t="shared" si="2"/>
        <v>3.376458587475399</v>
      </c>
      <c r="J61" s="3">
        <f t="shared" si="3"/>
        <v>87.576081756063644</v>
      </c>
      <c r="K61" s="3">
        <f t="shared" si="4"/>
        <v>19.8</v>
      </c>
    </row>
    <row r="62" spans="1:11" x14ac:dyDescent="0.25">
      <c r="A62">
        <v>20100000</v>
      </c>
      <c r="B62" s="2">
        <v>-0.44412800000000002</v>
      </c>
      <c r="C62" s="2">
        <v>0.53981999999999997</v>
      </c>
      <c r="D62" s="2">
        <v>5.0182999999999998E-2</v>
      </c>
      <c r="E62" s="2">
        <v>-9.2249999999999999E-2</v>
      </c>
      <c r="F62" s="3">
        <f t="shared" si="0"/>
        <v>5.6453759733653772</v>
      </c>
      <c r="G62" s="4">
        <f t="shared" si="1"/>
        <v>2.9128625193750848</v>
      </c>
      <c r="H62" s="4">
        <f>'2k4 cal jan22'!F62 -G62  - 10*LOG10((IMABS(COMPLEX(D62,E62)))^2)</f>
        <v>0.5893476007273577</v>
      </c>
      <c r="I62" s="4">
        <f t="shared" si="2"/>
        <v>3.5022101201024425</v>
      </c>
      <c r="J62" s="3">
        <f t="shared" si="3"/>
        <v>87.310251641989097</v>
      </c>
      <c r="K62" s="3">
        <f t="shared" si="4"/>
        <v>20.100000000000001</v>
      </c>
    </row>
    <row r="63" spans="1:11" x14ac:dyDescent="0.25">
      <c r="A63">
        <v>20400000</v>
      </c>
      <c r="B63" s="2">
        <v>-0.43534600000000001</v>
      </c>
      <c r="C63" s="2">
        <v>0.55893499999999996</v>
      </c>
      <c r="D63" s="2">
        <v>4.8070000000000002E-2</v>
      </c>
      <c r="E63" s="2">
        <v>-9.1844999999999996E-2</v>
      </c>
      <c r="F63" s="3">
        <f t="shared" si="0"/>
        <v>5.8604360307216847</v>
      </c>
      <c r="G63" s="4">
        <f t="shared" si="1"/>
        <v>3.0271351721256119</v>
      </c>
      <c r="H63" s="4">
        <f>'2k4 cal jan22'!F63 -G63  - 10*LOG10((IMABS(COMPLEX(D63,E63)))^2)</f>
        <v>0.59058701325892571</v>
      </c>
      <c r="I63" s="4">
        <f t="shared" si="2"/>
        <v>3.6177221853845376</v>
      </c>
      <c r="J63" s="3">
        <f t="shared" si="3"/>
        <v>87.285338136352237</v>
      </c>
      <c r="K63" s="3">
        <f t="shared" si="4"/>
        <v>20.399999999999999</v>
      </c>
    </row>
    <row r="64" spans="1:11" x14ac:dyDescent="0.25">
      <c r="A64">
        <v>20700000</v>
      </c>
      <c r="B64" s="2">
        <v>-0.42590699999999998</v>
      </c>
      <c r="C64" s="2">
        <v>0.57768699999999995</v>
      </c>
      <c r="D64" s="2">
        <v>4.6052999999999997E-2</v>
      </c>
      <c r="E64" s="2">
        <v>-9.1426999999999994E-2</v>
      </c>
      <c r="F64" s="3">
        <f t="shared" si="0"/>
        <v>6.0851119834626468</v>
      </c>
      <c r="G64" s="4">
        <f t="shared" si="1"/>
        <v>3.1436487149658361</v>
      </c>
      <c r="H64" s="4">
        <f>'2k4 cal jan22'!F64 -G64  - 10*LOG10((IMABS(COMPLEX(D64,E64)))^2)</f>
        <v>0.58819886118746112</v>
      </c>
      <c r="I64" s="4">
        <f t="shared" si="2"/>
        <v>3.7318475761532972</v>
      </c>
      <c r="J64" s="3">
        <f t="shared" si="3"/>
        <v>87.333348873993259</v>
      </c>
      <c r="K64" s="3">
        <f t="shared" si="4"/>
        <v>20.7</v>
      </c>
    </row>
    <row r="65" spans="1:11" x14ac:dyDescent="0.25">
      <c r="A65">
        <v>21000000</v>
      </c>
      <c r="B65" s="2">
        <v>-0.415767</v>
      </c>
      <c r="C65" s="2">
        <v>0.59570199999999995</v>
      </c>
      <c r="D65" s="2">
        <v>4.4039000000000002E-2</v>
      </c>
      <c r="E65" s="2">
        <v>-9.0913999999999995E-2</v>
      </c>
      <c r="F65" s="3">
        <f t="shared" si="0"/>
        <v>6.3111574963184101</v>
      </c>
      <c r="G65" s="4">
        <f t="shared" si="1"/>
        <v>3.2580326952622429</v>
      </c>
      <c r="H65" s="4">
        <f>'2k4 cal jan22'!F65 -G65  - 10*LOG10((IMABS(COMPLEX(D65,E65)))^2)</f>
        <v>0.6075231428968948</v>
      </c>
      <c r="I65" s="4">
        <f t="shared" si="2"/>
        <v>3.8655558381591377</v>
      </c>
      <c r="J65" s="3">
        <f t="shared" si="3"/>
        <v>86.945615390691628</v>
      </c>
      <c r="K65" s="3">
        <f t="shared" si="4"/>
        <v>21</v>
      </c>
    </row>
    <row r="66" spans="1:11" x14ac:dyDescent="0.25">
      <c r="A66">
        <v>21300000</v>
      </c>
      <c r="B66" s="2">
        <v>-0.40512700000000001</v>
      </c>
      <c r="C66" s="2">
        <v>0.61327500000000001</v>
      </c>
      <c r="D66" s="2">
        <v>4.206E-2</v>
      </c>
      <c r="E66" s="2">
        <v>-9.0412999999999993E-2</v>
      </c>
      <c r="F66" s="3">
        <f t="shared" si="0"/>
        <v>6.547346346485142</v>
      </c>
      <c r="G66" s="4">
        <f t="shared" si="1"/>
        <v>3.3746325380638744</v>
      </c>
      <c r="H66" s="4">
        <f>'2k4 cal jan22'!F66 -G66  - 10*LOG10((IMABS(COMPLEX(D66,E66)))^2)</f>
        <v>0.60864071504702721</v>
      </c>
      <c r="I66" s="4">
        <f t="shared" si="2"/>
        <v>3.9832732531109016</v>
      </c>
      <c r="J66" s="3">
        <f t="shared" si="3"/>
        <v>86.923244510721275</v>
      </c>
      <c r="K66" s="3">
        <f t="shared" si="4"/>
        <v>21.3</v>
      </c>
    </row>
    <row r="67" spans="1:11" x14ac:dyDescent="0.25">
      <c r="A67">
        <v>21600000</v>
      </c>
      <c r="B67" s="2">
        <v>-0.39384799999999998</v>
      </c>
      <c r="C67" s="2">
        <v>0.63022500000000004</v>
      </c>
      <c r="D67" s="2">
        <v>4.0145E-2</v>
      </c>
      <c r="E67" s="2">
        <v>-8.9833999999999997E-2</v>
      </c>
      <c r="F67" s="3">
        <f t="shared" si="0"/>
        <v>6.7872145051560064</v>
      </c>
      <c r="G67" s="4">
        <f t="shared" si="1"/>
        <v>3.4901270940221658</v>
      </c>
      <c r="H67" s="4">
        <f>'2k4 cal jan22'!F67 -G67  - 10*LOG10((IMABS(COMPLEX(D67,E67)))^2)</f>
        <v>0.6114689466957195</v>
      </c>
      <c r="I67" s="4">
        <f t="shared" si="2"/>
        <v>4.1015960407178849</v>
      </c>
      <c r="J67" s="3">
        <f t="shared" si="3"/>
        <v>86.866656400453863</v>
      </c>
      <c r="K67" s="3">
        <f t="shared" si="4"/>
        <v>21.6</v>
      </c>
    </row>
    <row r="68" spans="1:11" x14ac:dyDescent="0.25">
      <c r="A68">
        <v>21900000</v>
      </c>
      <c r="B68" s="2">
        <v>-0.38196600000000003</v>
      </c>
      <c r="C68" s="2">
        <v>0.64642100000000002</v>
      </c>
      <c r="D68" s="2">
        <v>3.8232000000000002E-2</v>
      </c>
      <c r="E68" s="2">
        <v>-8.9172000000000001E-2</v>
      </c>
      <c r="F68" s="3">
        <f t="shared" si="0"/>
        <v>7.0269154605795716</v>
      </c>
      <c r="G68" s="4">
        <f t="shared" si="1"/>
        <v>3.6027265804231567</v>
      </c>
      <c r="H68" s="4">
        <f>'2k4 cal jan22'!F68 -G68  - 10*LOG10((IMABS(COMPLEX(D68,E68)))^2)</f>
        <v>0.63723802471194091</v>
      </c>
      <c r="I68" s="4">
        <f t="shared" si="2"/>
        <v>4.2399646051350981</v>
      </c>
      <c r="J68" s="3">
        <f t="shared" si="3"/>
        <v>86.352754933305675</v>
      </c>
      <c r="K68" s="3">
        <f t="shared" si="4"/>
        <v>21.9</v>
      </c>
    </row>
    <row r="69" spans="1:11" x14ac:dyDescent="0.25">
      <c r="A69">
        <v>22200000</v>
      </c>
      <c r="B69" s="2">
        <v>-0.36959799999999998</v>
      </c>
      <c r="C69" s="2">
        <v>0.66210999999999998</v>
      </c>
      <c r="D69" s="2">
        <v>3.6365000000000001E-2</v>
      </c>
      <c r="E69" s="2">
        <v>-8.8482000000000005E-2</v>
      </c>
      <c r="F69" s="3">
        <f t="shared" si="0"/>
        <v>7.2741212868280352</v>
      </c>
      <c r="G69" s="4">
        <f t="shared" si="1"/>
        <v>3.716032360672858</v>
      </c>
      <c r="H69" s="4">
        <f>'2k4 cal jan22'!F69 -G69  - 10*LOG10((IMABS(COMPLEX(D69,E69)))^2)</f>
        <v>0.65376180838572751</v>
      </c>
      <c r="I69" s="4">
        <f t="shared" si="2"/>
        <v>4.3697941690585855</v>
      </c>
      <c r="J69" s="3">
        <f t="shared" si="3"/>
        <v>86.024829229255161</v>
      </c>
      <c r="K69" s="3">
        <f t="shared" si="4"/>
        <v>22.2</v>
      </c>
    </row>
    <row r="70" spans="1:11" x14ac:dyDescent="0.25">
      <c r="A70">
        <v>22500000</v>
      </c>
      <c r="B70" s="2">
        <v>-0.35659600000000002</v>
      </c>
      <c r="C70" s="2">
        <v>0.67715899999999996</v>
      </c>
      <c r="D70" s="2">
        <v>3.4519000000000001E-2</v>
      </c>
      <c r="E70" s="2">
        <v>-8.7750999999999996E-2</v>
      </c>
      <c r="F70" s="3">
        <f t="shared" ref="F70:F105" si="5">(1 + IMABS(COMPLEX(B70,C70)))/(1-IMABS(COMPLEX(B70,C70)))</f>
        <v>7.5220133097806459</v>
      </c>
      <c r="G70" s="4">
        <f t="shared" ref="G70:G105" si="6">-10*LOG((1-IMABS(COMPLEX(B70,C70))^2))</f>
        <v>3.8269032742764164</v>
      </c>
      <c r="H70" s="4">
        <f>'2k4 cal jan22'!F70 -G70  - 10*LOG10((IMABS(COMPLEX(D70,E70)))^2)</f>
        <v>0.67380994585862908</v>
      </c>
      <c r="I70" s="4">
        <f t="shared" ref="I70:I105" si="7">H70+G70</f>
        <v>4.5007132201350455</v>
      </c>
      <c r="J70" s="3">
        <f t="shared" ref="J70:J105" si="8">POWER(10,-H70/10) * 100</f>
        <v>85.628631923150948</v>
      </c>
      <c r="K70" s="3">
        <f t="shared" ref="K70:K105" si="9">A70/10^6</f>
        <v>22.5</v>
      </c>
    </row>
    <row r="71" spans="1:11" x14ac:dyDescent="0.25">
      <c r="A71">
        <v>22800000</v>
      </c>
      <c r="B71" s="2">
        <v>-0.34324399999999999</v>
      </c>
      <c r="C71" s="2">
        <v>0.69179900000000005</v>
      </c>
      <c r="D71" s="2">
        <v>3.2786000000000003E-2</v>
      </c>
      <c r="E71" s="2">
        <v>-8.6959999999999996E-2</v>
      </c>
      <c r="F71" s="3">
        <f t="shared" si="5"/>
        <v>7.7823635855761095</v>
      </c>
      <c r="G71" s="4">
        <f t="shared" si="6"/>
        <v>3.9405131729338763</v>
      </c>
      <c r="H71" s="4">
        <f>'2k4 cal jan22'!F71 -G71  - 10*LOG10((IMABS(COMPLEX(D71,E71)))^2)</f>
        <v>0.69871214771416135</v>
      </c>
      <c r="I71" s="4">
        <f t="shared" si="7"/>
        <v>4.6392253206480376</v>
      </c>
      <c r="J71" s="3">
        <f t="shared" si="8"/>
        <v>85.13904712066909</v>
      </c>
      <c r="K71" s="3">
        <f t="shared" si="9"/>
        <v>22.8</v>
      </c>
    </row>
    <row r="72" spans="1:11" x14ac:dyDescent="0.25">
      <c r="A72">
        <v>23100000</v>
      </c>
      <c r="B72" s="2">
        <v>-0.32948100000000002</v>
      </c>
      <c r="C72" s="2">
        <v>0.70599400000000001</v>
      </c>
      <c r="D72" s="2">
        <v>3.107E-2</v>
      </c>
      <c r="E72" s="2">
        <v>-8.6134000000000002E-2</v>
      </c>
      <c r="F72" s="3">
        <f t="shared" si="5"/>
        <v>8.0535666632354115</v>
      </c>
      <c r="G72" s="4">
        <f t="shared" si="6"/>
        <v>4.0559115824787124</v>
      </c>
      <c r="H72" s="4">
        <f>'2k4 cal jan22'!F72 -G72  - 10*LOG10((IMABS(COMPLEX(D72,E72)))^2)</f>
        <v>0.71978730143511527</v>
      </c>
      <c r="I72" s="4">
        <f t="shared" si="7"/>
        <v>4.7756988839138277</v>
      </c>
      <c r="J72" s="3">
        <f t="shared" si="8"/>
        <v>84.726890867380035</v>
      </c>
      <c r="K72" s="3">
        <f t="shared" si="9"/>
        <v>23.1</v>
      </c>
    </row>
    <row r="73" spans="1:11" x14ac:dyDescent="0.25">
      <c r="A73">
        <v>23400000</v>
      </c>
      <c r="B73" s="2">
        <v>-0.31528899999999999</v>
      </c>
      <c r="C73" s="2">
        <v>0.71989899999999996</v>
      </c>
      <c r="D73" s="2">
        <v>2.9385999999999999E-2</v>
      </c>
      <c r="E73" s="2">
        <v>-8.5269999999999999E-2</v>
      </c>
      <c r="F73" s="3">
        <f t="shared" si="5"/>
        <v>8.342065331591284</v>
      </c>
      <c r="G73" s="4">
        <f t="shared" si="6"/>
        <v>4.1755222213735737</v>
      </c>
      <c r="H73" s="4">
        <f>'2k4 cal jan22'!F73 -G73  - 10*LOG10((IMABS(COMPLEX(D73,E73)))^2)</f>
        <v>0.7436155573920189</v>
      </c>
      <c r="I73" s="4">
        <f t="shared" si="7"/>
        <v>4.9191377787655926</v>
      </c>
      <c r="J73" s="3">
        <f t="shared" si="8"/>
        <v>84.263296290420868</v>
      </c>
      <c r="K73" s="3">
        <f t="shared" si="9"/>
        <v>23.4</v>
      </c>
    </row>
    <row r="74" spans="1:11" x14ac:dyDescent="0.25">
      <c r="A74">
        <v>23700000</v>
      </c>
      <c r="B74" s="2">
        <v>-0.30070400000000003</v>
      </c>
      <c r="C74" s="2">
        <v>0.73317200000000005</v>
      </c>
      <c r="D74" s="2">
        <v>2.7806999999999998E-2</v>
      </c>
      <c r="E74" s="2">
        <v>-8.4385000000000002E-2</v>
      </c>
      <c r="F74" s="3">
        <f t="shared" si="5"/>
        <v>8.6358536089198328</v>
      </c>
      <c r="G74" s="4">
        <f t="shared" si="6"/>
        <v>4.2941512377242725</v>
      </c>
      <c r="H74" s="4">
        <f>'2k4 cal jan22'!F74 -G74  - 10*LOG10((IMABS(COMPLEX(D74,E74)))^2)</f>
        <v>0.7568121073069527</v>
      </c>
      <c r="I74" s="4">
        <f t="shared" si="7"/>
        <v>5.0509633450312252</v>
      </c>
      <c r="J74" s="3">
        <f t="shared" si="8"/>
        <v>84.007640945212174</v>
      </c>
      <c r="K74" s="3">
        <f t="shared" si="9"/>
        <v>23.7</v>
      </c>
    </row>
    <row r="75" spans="1:11" x14ac:dyDescent="0.25">
      <c r="A75">
        <v>24000000</v>
      </c>
      <c r="B75" s="2">
        <v>-0.28587299999999999</v>
      </c>
      <c r="C75" s="2">
        <v>0.746089</v>
      </c>
      <c r="D75" s="2">
        <v>2.6246999999999999E-2</v>
      </c>
      <c r="E75" s="2">
        <v>-8.3442000000000002E-2</v>
      </c>
      <c r="F75" s="3">
        <f t="shared" si="5"/>
        <v>8.9493556542579071</v>
      </c>
      <c r="G75" s="4">
        <f t="shared" si="6"/>
        <v>4.4173815231957834</v>
      </c>
      <c r="H75" s="4">
        <f>'2k4 cal jan22'!F75 -G75  - 10*LOG10((IMABS(COMPLEX(D75,E75)))^2)</f>
        <v>0.78928510900182758</v>
      </c>
      <c r="I75" s="4">
        <f t="shared" si="7"/>
        <v>5.2066666321976109</v>
      </c>
      <c r="J75" s="3">
        <f t="shared" si="8"/>
        <v>83.38184279544528</v>
      </c>
      <c r="K75" s="3">
        <f t="shared" si="9"/>
        <v>24</v>
      </c>
    </row>
    <row r="76" spans="1:11" x14ac:dyDescent="0.25">
      <c r="A76">
        <v>24300000</v>
      </c>
      <c r="B76" s="2">
        <v>-0.270729</v>
      </c>
      <c r="C76" s="2">
        <v>0.75843000000000005</v>
      </c>
      <c r="D76" s="2">
        <v>2.4760000000000001E-2</v>
      </c>
      <c r="E76" s="2">
        <v>-8.2475999999999994E-2</v>
      </c>
      <c r="F76" s="3">
        <f t="shared" si="5"/>
        <v>9.2722846263329739</v>
      </c>
      <c r="G76" s="4">
        <f t="shared" si="6"/>
        <v>4.5408734301197304</v>
      </c>
      <c r="H76" s="4">
        <f>'2k4 cal jan22'!F76 -G76  - 10*LOG10((IMABS(COMPLEX(D76,E76)))^2)</f>
        <v>0.81601805727231991</v>
      </c>
      <c r="I76" s="4">
        <f t="shared" si="7"/>
        <v>5.3568914873920503</v>
      </c>
      <c r="J76" s="3">
        <f t="shared" si="8"/>
        <v>82.870163229052224</v>
      </c>
      <c r="K76" s="3">
        <f t="shared" si="9"/>
        <v>24.3</v>
      </c>
    </row>
    <row r="77" spans="1:11" x14ac:dyDescent="0.25">
      <c r="A77">
        <v>24600000</v>
      </c>
      <c r="B77" s="2">
        <v>-0.25542199999999998</v>
      </c>
      <c r="C77" s="2">
        <v>0.77017599999999997</v>
      </c>
      <c r="D77" s="2">
        <v>2.3341000000000001E-2</v>
      </c>
      <c r="E77" s="2">
        <v>-8.1515000000000004E-2</v>
      </c>
      <c r="F77" s="3">
        <f t="shared" si="5"/>
        <v>9.605892260367014</v>
      </c>
      <c r="G77" s="4">
        <f t="shared" si="6"/>
        <v>4.6649671946163025</v>
      </c>
      <c r="H77" s="4">
        <f>'2k4 cal jan22'!F77 -G77  - 10*LOG10((IMABS(COMPLEX(D77,E77)))^2)</f>
        <v>0.84134435652585537</v>
      </c>
      <c r="I77" s="4">
        <f t="shared" si="7"/>
        <v>5.5063115511421579</v>
      </c>
      <c r="J77" s="3">
        <f t="shared" si="8"/>
        <v>82.388304292792469</v>
      </c>
      <c r="K77" s="3">
        <f t="shared" si="9"/>
        <v>24.6</v>
      </c>
    </row>
    <row r="78" spans="1:11" x14ac:dyDescent="0.25">
      <c r="A78">
        <v>24900000</v>
      </c>
      <c r="B78" s="2">
        <v>-0.23979300000000001</v>
      </c>
      <c r="C78" s="2">
        <v>0.78132500000000005</v>
      </c>
      <c r="D78" s="2">
        <v>2.1930000000000002E-2</v>
      </c>
      <c r="E78" s="2">
        <v>-8.0508999999999997E-2</v>
      </c>
      <c r="F78" s="3">
        <f t="shared" si="5"/>
        <v>9.9465463947230326</v>
      </c>
      <c r="G78" s="4">
        <f t="shared" si="6"/>
        <v>4.7882194011752048</v>
      </c>
      <c r="H78" s="4">
        <f>'2k4 cal jan22'!F78 -G78  - 10*LOG10((IMABS(COMPLEX(D78,E78)))^2)</f>
        <v>0.86261126532139798</v>
      </c>
      <c r="I78" s="4">
        <f t="shared" si="7"/>
        <v>5.6508306664966028</v>
      </c>
      <c r="J78" s="3">
        <f t="shared" si="8"/>
        <v>81.985844304609458</v>
      </c>
      <c r="K78" s="3">
        <f t="shared" si="9"/>
        <v>24.9</v>
      </c>
    </row>
    <row r="79" spans="1:11" x14ac:dyDescent="0.25">
      <c r="A79">
        <v>25200000</v>
      </c>
      <c r="B79" s="2">
        <v>-0.22406599999999999</v>
      </c>
      <c r="C79" s="2">
        <v>0.79192799999999997</v>
      </c>
      <c r="D79" s="2">
        <v>2.0605999999999999E-2</v>
      </c>
      <c r="E79" s="2">
        <v>-7.9495999999999997E-2</v>
      </c>
      <c r="F79" s="3">
        <f t="shared" si="5"/>
        <v>10.30046403600279</v>
      </c>
      <c r="G79" s="4">
        <f t="shared" si="6"/>
        <v>4.9127577351141243</v>
      </c>
      <c r="H79" s="4">
        <f>'2k4 cal jan22'!F79 -G79  - 10*LOG10((IMABS(COMPLEX(D79,E79)))^2)</f>
        <v>0.89078652819545212</v>
      </c>
      <c r="I79" s="4">
        <f t="shared" si="7"/>
        <v>5.8035442633095764</v>
      </c>
      <c r="J79" s="3">
        <f t="shared" si="8"/>
        <v>81.455675051635012</v>
      </c>
      <c r="K79" s="3">
        <f t="shared" si="9"/>
        <v>25.2</v>
      </c>
    </row>
    <row r="80" spans="1:11" x14ac:dyDescent="0.25">
      <c r="A80">
        <v>25500000</v>
      </c>
      <c r="B80" s="2">
        <v>-0.20820900000000001</v>
      </c>
      <c r="C80" s="2">
        <v>0.80199799999999999</v>
      </c>
      <c r="D80" s="2">
        <v>1.9324999999999998E-2</v>
      </c>
      <c r="E80" s="2">
        <v>-7.8494999999999995E-2</v>
      </c>
      <c r="F80" s="3">
        <f t="shared" si="5"/>
        <v>10.667536029335681</v>
      </c>
      <c r="G80" s="4">
        <f t="shared" si="6"/>
        <v>5.0383419163956766</v>
      </c>
      <c r="H80" s="4">
        <f>'2k4 cal jan22'!F80 -G80  - 10*LOG10((IMABS(COMPLEX(D80,E80)))^2)</f>
        <v>0.90462433812466969</v>
      </c>
      <c r="I80" s="4">
        <f t="shared" si="7"/>
        <v>5.9429662545203463</v>
      </c>
      <c r="J80" s="3">
        <f t="shared" si="8"/>
        <v>81.196548037907192</v>
      </c>
      <c r="K80" s="3">
        <f t="shared" si="9"/>
        <v>25.5</v>
      </c>
    </row>
    <row r="81" spans="1:11" x14ac:dyDescent="0.25">
      <c r="A81">
        <v>25800000</v>
      </c>
      <c r="B81" s="2">
        <v>-0.19212099999999999</v>
      </c>
      <c r="C81" s="2">
        <v>0.81148500000000001</v>
      </c>
      <c r="D81" s="2">
        <v>1.8093000000000001E-2</v>
      </c>
      <c r="E81" s="2">
        <v>-7.7437000000000006E-2</v>
      </c>
      <c r="F81" s="3">
        <f t="shared" si="5"/>
        <v>11.042207376261747</v>
      </c>
      <c r="G81" s="4">
        <f t="shared" si="6"/>
        <v>5.1629631325376346</v>
      </c>
      <c r="H81" s="4">
        <f>'2k4 cal jan22'!F81 -G81  - 10*LOG10((IMABS(COMPLEX(D81,E81)))^2)</f>
        <v>0.93781926252225389</v>
      </c>
      <c r="I81" s="4">
        <f t="shared" si="7"/>
        <v>6.1007823950598885</v>
      </c>
      <c r="J81" s="3">
        <f t="shared" si="8"/>
        <v>80.578295013267692</v>
      </c>
      <c r="K81" s="3">
        <f t="shared" si="9"/>
        <v>25.8</v>
      </c>
    </row>
    <row r="82" spans="1:11" x14ac:dyDescent="0.25">
      <c r="A82">
        <v>26100000</v>
      </c>
      <c r="B82" s="2">
        <v>-0.17601900000000001</v>
      </c>
      <c r="C82" s="2">
        <v>0.82038999999999995</v>
      </c>
      <c r="D82" s="2">
        <v>1.6941999999999999E-2</v>
      </c>
      <c r="E82" s="2">
        <v>-7.6408000000000004E-2</v>
      </c>
      <c r="F82" s="3">
        <f t="shared" si="5"/>
        <v>11.427026250784131</v>
      </c>
      <c r="G82" s="4">
        <f t="shared" si="6"/>
        <v>5.2874121508236946</v>
      </c>
      <c r="H82" s="4">
        <f>'2k4 cal jan22'!F82 -G82  - 10*LOG10((IMABS(COMPLEX(D82,E82)))^2)</f>
        <v>0.96644322641849456</v>
      </c>
      <c r="I82" s="4">
        <f t="shared" si="7"/>
        <v>6.2538553772421892</v>
      </c>
      <c r="J82" s="3">
        <f t="shared" si="8"/>
        <v>80.048956947909986</v>
      </c>
      <c r="K82" s="3">
        <f t="shared" si="9"/>
        <v>26.1</v>
      </c>
    </row>
    <row r="83" spans="1:11" x14ac:dyDescent="0.25">
      <c r="A83">
        <v>26400000</v>
      </c>
      <c r="B83" s="2">
        <v>-0.15986</v>
      </c>
      <c r="C83" s="2">
        <v>0.82862899999999995</v>
      </c>
      <c r="D83" s="2">
        <v>1.5800000000000002E-2</v>
      </c>
      <c r="E83" s="2">
        <v>-7.5314000000000006E-2</v>
      </c>
      <c r="F83" s="3">
        <f t="shared" si="5"/>
        <v>11.812982081106313</v>
      </c>
      <c r="G83" s="4">
        <f t="shared" si="6"/>
        <v>5.4088090105764675</v>
      </c>
      <c r="H83" s="4">
        <f>'2k4 cal jan22'!F83 -G83  - 10*LOG10((IMABS(COMPLEX(D83,E83)))^2)</f>
        <v>0.98796073824514608</v>
      </c>
      <c r="I83" s="4">
        <f t="shared" si="7"/>
        <v>6.3967697488216135</v>
      </c>
      <c r="J83" s="3">
        <f t="shared" si="8"/>
        <v>79.653328069337832</v>
      </c>
      <c r="K83" s="3">
        <f t="shared" si="9"/>
        <v>26.4</v>
      </c>
    </row>
    <row r="84" spans="1:11" x14ac:dyDescent="0.25">
      <c r="A84">
        <v>26700000</v>
      </c>
      <c r="B84" s="2">
        <v>-0.14357600000000001</v>
      </c>
      <c r="C84" s="2">
        <v>0.83612500000000001</v>
      </c>
      <c r="D84" s="2">
        <v>1.4704999999999999E-2</v>
      </c>
      <c r="E84" s="2">
        <v>-7.4250999999999998E-2</v>
      </c>
      <c r="F84" s="3">
        <f t="shared" si="5"/>
        <v>12.189357391931987</v>
      </c>
      <c r="G84" s="4">
        <f t="shared" si="6"/>
        <v>5.5240647090859998</v>
      </c>
      <c r="H84" s="4">
        <f>'2k4 cal jan22'!F84 -G84  - 10*LOG10((IMABS(COMPLEX(D84,E84)))^2)</f>
        <v>1.0271178513302779</v>
      </c>
      <c r="I84" s="4">
        <f t="shared" si="7"/>
        <v>6.5511825604162777</v>
      </c>
      <c r="J84" s="3">
        <f t="shared" si="8"/>
        <v>78.938380991247342</v>
      </c>
      <c r="K84" s="3">
        <f t="shared" si="9"/>
        <v>26.7</v>
      </c>
    </row>
    <row r="85" spans="1:11" x14ac:dyDescent="0.25">
      <c r="A85">
        <v>27000000</v>
      </c>
      <c r="B85" s="2">
        <v>-0.127303</v>
      </c>
      <c r="C85" s="2">
        <v>0.84316599999999997</v>
      </c>
      <c r="D85" s="2">
        <v>1.3703E-2</v>
      </c>
      <c r="E85" s="2">
        <v>-7.3185E-2</v>
      </c>
      <c r="F85" s="3">
        <f t="shared" si="5"/>
        <v>12.579768730630095</v>
      </c>
      <c r="G85" s="4">
        <f t="shared" si="6"/>
        <v>5.6405209922628075</v>
      </c>
      <c r="H85" s="4">
        <f>'2k4 cal jan22'!F85 -G85  - 10*LOG10((IMABS(COMPLEX(D85,E85)))^2)</f>
        <v>1.0664572905592458</v>
      </c>
      <c r="I85" s="4">
        <f t="shared" si="7"/>
        <v>6.7069782828220532</v>
      </c>
      <c r="J85" s="3">
        <f t="shared" si="8"/>
        <v>78.226566899794605</v>
      </c>
      <c r="K85" s="3">
        <f t="shared" si="9"/>
        <v>27</v>
      </c>
    </row>
    <row r="86" spans="1:11" x14ac:dyDescent="0.25">
      <c r="A86">
        <v>27300000</v>
      </c>
      <c r="B86" s="2">
        <v>-0.110916</v>
      </c>
      <c r="C86" s="2">
        <v>0.84943599999999997</v>
      </c>
      <c r="D86" s="2">
        <v>1.2694E-2</v>
      </c>
      <c r="E86" s="2">
        <v>-7.2137000000000007E-2</v>
      </c>
      <c r="F86" s="3">
        <f t="shared" si="5"/>
        <v>12.951562415425022</v>
      </c>
      <c r="G86" s="4">
        <f t="shared" si="6"/>
        <v>5.7486353855185524</v>
      </c>
      <c r="H86" s="4">
        <f>'2k4 cal jan22'!F86 -G86  - 10*LOG10((IMABS(COMPLEX(D86,E86)))^2)</f>
        <v>1.1198734932228902</v>
      </c>
      <c r="I86" s="4">
        <f t="shared" si="7"/>
        <v>6.8685088787414426</v>
      </c>
      <c r="J86" s="3">
        <f t="shared" si="8"/>
        <v>77.270309303865929</v>
      </c>
      <c r="K86" s="3">
        <f t="shared" si="9"/>
        <v>27.3</v>
      </c>
    </row>
    <row r="87" spans="1:11" x14ac:dyDescent="0.25">
      <c r="A87">
        <v>27600000</v>
      </c>
      <c r="B87" s="2">
        <v>-9.4657000000000005E-2</v>
      </c>
      <c r="C87" s="2">
        <v>0.85533999999999999</v>
      </c>
      <c r="D87" s="2">
        <v>1.1766E-2</v>
      </c>
      <c r="E87" s="2">
        <v>-7.1050000000000002E-2</v>
      </c>
      <c r="F87" s="3">
        <f t="shared" si="5"/>
        <v>13.343262918859081</v>
      </c>
      <c r="G87" s="4">
        <f t="shared" si="6"/>
        <v>5.8597388374743424</v>
      </c>
      <c r="H87" s="4">
        <f>'2k4 cal jan22'!F87 -G87  - 10*LOG10((IMABS(COMPLEX(D87,E87)))^2)</f>
        <v>1.1609846142927971</v>
      </c>
      <c r="I87" s="4">
        <f t="shared" si="7"/>
        <v>7.0207234517671395</v>
      </c>
      <c r="J87" s="3">
        <f t="shared" si="8"/>
        <v>76.54230537236414</v>
      </c>
      <c r="K87" s="3">
        <f t="shared" si="9"/>
        <v>27.6</v>
      </c>
    </row>
    <row r="88" spans="1:11" x14ac:dyDescent="0.25">
      <c r="A88">
        <v>27900000</v>
      </c>
      <c r="B88" s="2">
        <v>-7.8273999999999996E-2</v>
      </c>
      <c r="C88" s="2">
        <v>0.86074399999999995</v>
      </c>
      <c r="D88" s="2">
        <v>1.0841999999999999E-2</v>
      </c>
      <c r="E88" s="2">
        <v>-6.9979E-2</v>
      </c>
      <c r="F88" s="3">
        <f t="shared" si="5"/>
        <v>13.737926228276182</v>
      </c>
      <c r="G88" s="4">
        <f t="shared" si="6"/>
        <v>5.9689158535843578</v>
      </c>
      <c r="H88" s="4">
        <f>'2k4 cal jan22'!F88 -G88  - 10*LOG10((IMABS(COMPLEX(D88,E88)))^2)</f>
        <v>1.2070542628036129</v>
      </c>
      <c r="I88" s="4">
        <f t="shared" si="7"/>
        <v>7.1759701163879708</v>
      </c>
      <c r="J88" s="3">
        <f t="shared" si="8"/>
        <v>75.73464145715468</v>
      </c>
      <c r="K88" s="3">
        <f t="shared" si="9"/>
        <v>27.9</v>
      </c>
    </row>
    <row r="89" spans="1:11" x14ac:dyDescent="0.25">
      <c r="A89">
        <v>28200000</v>
      </c>
      <c r="B89" s="2">
        <v>-6.1976000000000003E-2</v>
      </c>
      <c r="C89" s="2">
        <v>0.86576600000000004</v>
      </c>
      <c r="D89" s="2">
        <v>9.9590000000000008E-3</v>
      </c>
      <c r="E89" s="2">
        <v>-6.8917000000000006E-2</v>
      </c>
      <c r="F89" s="3">
        <f t="shared" si="5"/>
        <v>14.149385793044067</v>
      </c>
      <c r="G89" s="4">
        <f t="shared" si="6"/>
        <v>6.0799247145527868</v>
      </c>
      <c r="H89" s="4">
        <f>'2k4 cal jan22'!F89 -G89  - 10*LOG10((IMABS(COMPLEX(D89,E89)))^2)</f>
        <v>1.2588158023475557</v>
      </c>
      <c r="I89" s="4">
        <f t="shared" si="7"/>
        <v>7.3387405169003426</v>
      </c>
      <c r="J89" s="3">
        <f t="shared" si="8"/>
        <v>74.837353289123314</v>
      </c>
      <c r="K89" s="3">
        <f t="shared" si="9"/>
        <v>28.2</v>
      </c>
    </row>
    <row r="90" spans="1:11" x14ac:dyDescent="0.25">
      <c r="A90">
        <v>28500000</v>
      </c>
      <c r="B90" s="2">
        <v>-4.5723E-2</v>
      </c>
      <c r="C90" s="2">
        <v>0.87022100000000002</v>
      </c>
      <c r="D90" s="2">
        <v>9.1079999999999998E-3</v>
      </c>
      <c r="E90" s="2">
        <v>-6.7810999999999996E-2</v>
      </c>
      <c r="F90" s="3">
        <f t="shared" si="5"/>
        <v>14.554682757061165</v>
      </c>
      <c r="G90" s="4">
        <f t="shared" si="6"/>
        <v>6.186595808560118</v>
      </c>
      <c r="H90" s="4">
        <f>'2k4 cal jan22'!F90 -G90  - 10*LOG10((IMABS(COMPLEX(D90,E90)))^2)</f>
        <v>1.3203209084785072</v>
      </c>
      <c r="I90" s="4">
        <f t="shared" si="7"/>
        <v>7.5069167170386253</v>
      </c>
      <c r="J90" s="3">
        <f t="shared" si="8"/>
        <v>73.784970699213616</v>
      </c>
      <c r="K90" s="3">
        <f t="shared" si="9"/>
        <v>28.5</v>
      </c>
    </row>
    <row r="91" spans="1:11" x14ac:dyDescent="0.25">
      <c r="A91">
        <v>28800000</v>
      </c>
      <c r="B91" s="2">
        <v>-2.9520000000000001E-2</v>
      </c>
      <c r="C91" s="2">
        <v>0.87436100000000005</v>
      </c>
      <c r="D91" s="2">
        <v>8.3280000000000003E-3</v>
      </c>
      <c r="E91" s="2">
        <v>-6.6767999999999994E-2</v>
      </c>
      <c r="F91" s="3">
        <f t="shared" si="5"/>
        <v>14.981995607333063</v>
      </c>
      <c r="G91" s="4">
        <f t="shared" si="6"/>
        <v>6.2963235719914099</v>
      </c>
      <c r="H91" s="4">
        <f>'2k4 cal jan22'!F91 -G91  - 10*LOG10((IMABS(COMPLEX(D91,E91)))^2)</f>
        <v>1.361094063340115</v>
      </c>
      <c r="I91" s="4">
        <f t="shared" si="7"/>
        <v>7.6574176353315249</v>
      </c>
      <c r="J91" s="3">
        <f t="shared" si="8"/>
        <v>73.095492002898268</v>
      </c>
      <c r="K91" s="3">
        <f t="shared" si="9"/>
        <v>28.8</v>
      </c>
    </row>
    <row r="92" spans="1:11" x14ac:dyDescent="0.25">
      <c r="A92">
        <v>29100000</v>
      </c>
      <c r="B92" s="2">
        <v>-1.3447000000000001E-2</v>
      </c>
      <c r="C92" s="2">
        <v>0.87819100000000005</v>
      </c>
      <c r="D92" s="2">
        <v>7.5500000000000003E-3</v>
      </c>
      <c r="E92" s="2">
        <v>-6.5739000000000006E-2</v>
      </c>
      <c r="F92" s="3">
        <f t="shared" si="5"/>
        <v>15.433036173612104</v>
      </c>
      <c r="G92" s="4">
        <f t="shared" si="6"/>
        <v>6.4092425704137241</v>
      </c>
      <c r="H92" s="4">
        <f>'2k4 cal jan22'!F92 -G92  - 10*LOG10((IMABS(COMPLEX(D92,E92)))^2)</f>
        <v>1.4114893747310582</v>
      </c>
      <c r="I92" s="4">
        <f t="shared" si="7"/>
        <v>7.8207319451447823</v>
      </c>
      <c r="J92" s="3">
        <f t="shared" si="8"/>
        <v>72.252197855166358</v>
      </c>
      <c r="K92" s="3">
        <f t="shared" si="9"/>
        <v>29.1</v>
      </c>
    </row>
    <row r="93" spans="1:11" x14ac:dyDescent="0.25">
      <c r="A93">
        <v>29400000</v>
      </c>
      <c r="B93" s="2">
        <v>2.5950000000000001E-3</v>
      </c>
      <c r="C93" s="2">
        <v>0.88163899999999995</v>
      </c>
      <c r="D93" s="2">
        <v>6.8329999999999997E-3</v>
      </c>
      <c r="E93" s="2">
        <v>-6.4698000000000006E-2</v>
      </c>
      <c r="F93" s="3">
        <f t="shared" si="5"/>
        <v>15.898003007487745</v>
      </c>
      <c r="G93" s="4">
        <f t="shared" si="6"/>
        <v>6.5226820000881123</v>
      </c>
      <c r="H93" s="4">
        <f>'2k4 cal jan22'!F93 -G93  - 10*LOG10((IMABS(COMPLEX(D93,E93)))^2)</f>
        <v>1.4447880369755914</v>
      </c>
      <c r="I93" s="4">
        <f t="shared" si="7"/>
        <v>7.9674700370637037</v>
      </c>
      <c r="J93" s="3">
        <f t="shared" si="8"/>
        <v>71.70033690008411</v>
      </c>
      <c r="K93" s="3">
        <f t="shared" si="9"/>
        <v>29.4</v>
      </c>
    </row>
    <row r="94" spans="1:11" x14ac:dyDescent="0.25">
      <c r="A94">
        <v>29700000</v>
      </c>
      <c r="B94" s="2">
        <v>1.8537999999999999E-2</v>
      </c>
      <c r="C94" s="2">
        <v>0.88466100000000003</v>
      </c>
      <c r="D94" s="2">
        <v>6.1120000000000002E-3</v>
      </c>
      <c r="E94" s="2">
        <v>-6.3645999999999994E-2</v>
      </c>
      <c r="F94" s="3">
        <f t="shared" si="5"/>
        <v>16.369435447873464</v>
      </c>
      <c r="G94" s="4">
        <f t="shared" si="6"/>
        <v>6.6347771296811073</v>
      </c>
      <c r="H94" s="4">
        <f>'2k4 cal jan22'!F94 -G94  - 10*LOG10((IMABS(COMPLEX(D94,E94)))^2)</f>
        <v>1.5033962559723868</v>
      </c>
      <c r="I94" s="4">
        <f t="shared" si="7"/>
        <v>8.138173385653495</v>
      </c>
      <c r="J94" s="3">
        <f t="shared" si="8"/>
        <v>70.739237527660563</v>
      </c>
      <c r="K94" s="3">
        <f t="shared" si="9"/>
        <v>29.7</v>
      </c>
    </row>
    <row r="95" spans="1:11" x14ac:dyDescent="0.25">
      <c r="A95">
        <v>30000000</v>
      </c>
      <c r="B95" s="2">
        <v>3.4258999999999998E-2</v>
      </c>
      <c r="C95" s="2">
        <v>0.887401</v>
      </c>
      <c r="D95" s="2">
        <v>5.4650000000000002E-3</v>
      </c>
      <c r="E95" s="2">
        <v>-6.2621999999999997E-2</v>
      </c>
      <c r="F95" s="3">
        <f t="shared" si="5"/>
        <v>16.867042346834996</v>
      </c>
      <c r="G95" s="4">
        <f t="shared" si="6"/>
        <v>6.7500640685527946</v>
      </c>
      <c r="H95" s="4">
        <f>'2k4 cal jan22'!F95 -G95  - 10*LOG10((IMABS(COMPLEX(D95,E95)))^2)</f>
        <v>1.5493243989593708</v>
      </c>
      <c r="I95" s="4">
        <f t="shared" si="7"/>
        <v>8.2993884675121663</v>
      </c>
      <c r="J95" s="3">
        <f t="shared" si="8"/>
        <v>69.995087391312424</v>
      </c>
      <c r="K95" s="3">
        <f t="shared" si="9"/>
        <v>30</v>
      </c>
    </row>
    <row r="96" spans="1:11" x14ac:dyDescent="0.25">
      <c r="A96">
        <v>30300000</v>
      </c>
      <c r="B96" s="2">
        <v>4.9952999999999997E-2</v>
      </c>
      <c r="C96" s="2">
        <v>0.889768</v>
      </c>
      <c r="D96" s="2">
        <v>4.8269999999999997E-3</v>
      </c>
      <c r="E96" s="2">
        <v>-6.1578000000000001E-2</v>
      </c>
      <c r="F96" s="3">
        <f t="shared" si="5"/>
        <v>17.377136659600268</v>
      </c>
      <c r="G96" s="4">
        <f t="shared" si="6"/>
        <v>6.8651748196056523</v>
      </c>
      <c r="H96" s="4">
        <f>'2k4 cal jan22'!F96 -G96  - 10*LOG10((IMABS(COMPLEX(D96,E96)))^2)</f>
        <v>1.5981638213337028</v>
      </c>
      <c r="I96" s="4">
        <f t="shared" si="7"/>
        <v>8.4633386409393552</v>
      </c>
      <c r="J96" s="3">
        <f t="shared" si="8"/>
        <v>69.212353596508621</v>
      </c>
      <c r="K96" s="3">
        <f t="shared" si="9"/>
        <v>30.3</v>
      </c>
    </row>
    <row r="97" spans="1:11" x14ac:dyDescent="0.25">
      <c r="A97">
        <v>30600000</v>
      </c>
      <c r="B97" s="2">
        <v>6.5509999999999999E-2</v>
      </c>
      <c r="C97" s="2">
        <v>0.89186200000000004</v>
      </c>
      <c r="D97" s="2">
        <v>4.254E-3</v>
      </c>
      <c r="E97" s="2">
        <v>-6.0543E-2</v>
      </c>
      <c r="F97" s="3">
        <f t="shared" si="5"/>
        <v>17.91516224057904</v>
      </c>
      <c r="G97" s="4">
        <f t="shared" si="6"/>
        <v>6.9833940457748334</v>
      </c>
      <c r="H97" s="4">
        <f>'2k4 cal jan22'!F97 -G97  - 10*LOG10((IMABS(COMPLEX(D97,E97)))^2)</f>
        <v>1.6450081685590341</v>
      </c>
      <c r="I97" s="4">
        <f t="shared" si="7"/>
        <v>8.6284022143338674</v>
      </c>
      <c r="J97" s="3">
        <f t="shared" si="8"/>
        <v>68.469819525462569</v>
      </c>
      <c r="K97" s="3">
        <f t="shared" si="9"/>
        <v>30.6</v>
      </c>
    </row>
    <row r="98" spans="1:11" x14ac:dyDescent="0.25">
      <c r="A98">
        <v>30900000</v>
      </c>
      <c r="B98" s="2">
        <v>8.0873E-2</v>
      </c>
      <c r="C98" s="2">
        <v>0.89367399999999997</v>
      </c>
      <c r="D98" s="2">
        <v>3.6909999999999998E-3</v>
      </c>
      <c r="E98" s="2">
        <v>-5.9533000000000003E-2</v>
      </c>
      <c r="F98" s="3">
        <f t="shared" si="5"/>
        <v>18.47909747111072</v>
      </c>
      <c r="G98" s="4">
        <f t="shared" si="6"/>
        <v>7.1039691395470372</v>
      </c>
      <c r="H98" s="4">
        <f>'2k4 cal jan22'!F98 -G98  - 10*LOG10((IMABS(COMPLEX(D98,E98)))^2)</f>
        <v>1.6938851060532976</v>
      </c>
      <c r="I98" s="4">
        <f t="shared" si="7"/>
        <v>8.7978542456003339</v>
      </c>
      <c r="J98" s="3">
        <f t="shared" si="8"/>
        <v>67.703557500017311</v>
      </c>
      <c r="K98" s="3">
        <f t="shared" si="9"/>
        <v>30.9</v>
      </c>
    </row>
    <row r="99" spans="1:11" x14ac:dyDescent="0.25">
      <c r="A99">
        <v>31200000</v>
      </c>
      <c r="B99" s="2">
        <v>9.6102999999999994E-2</v>
      </c>
      <c r="C99" s="2">
        <v>0.89529199999999998</v>
      </c>
      <c r="D99" s="2">
        <v>3.1189999999999998E-3</v>
      </c>
      <c r="E99" s="2">
        <v>-5.8557999999999999E-2</v>
      </c>
      <c r="F99" s="3">
        <f t="shared" si="5"/>
        <v>19.087420730973722</v>
      </c>
      <c r="G99" s="4">
        <f t="shared" si="6"/>
        <v>7.2304111412709826</v>
      </c>
      <c r="H99" s="4">
        <f>'2k4 cal jan22'!F99 -G99  - 10*LOG10((IMABS(COMPLEX(D99,E99)))^2)</f>
        <v>1.7148964319847231</v>
      </c>
      <c r="I99" s="4">
        <f t="shared" si="7"/>
        <v>8.9453075732557057</v>
      </c>
      <c r="J99" s="3">
        <f t="shared" si="8"/>
        <v>67.376796290444247</v>
      </c>
      <c r="K99" s="3">
        <f t="shared" si="9"/>
        <v>31.2</v>
      </c>
    </row>
    <row r="100" spans="1:11" x14ac:dyDescent="0.25">
      <c r="A100">
        <v>31500000</v>
      </c>
      <c r="B100" s="2">
        <v>0.111181</v>
      </c>
      <c r="C100" s="2">
        <v>0.89635500000000001</v>
      </c>
      <c r="D100" s="2">
        <v>2.6310000000000001E-3</v>
      </c>
      <c r="E100" s="2">
        <v>-5.7553E-2</v>
      </c>
      <c r="F100" s="3">
        <f t="shared" si="5"/>
        <v>19.666269856082859</v>
      </c>
      <c r="G100" s="4">
        <f t="shared" si="6"/>
        <v>7.3474220655906723</v>
      </c>
      <c r="H100" s="4">
        <f>'2k4 cal jan22'!F100 -G100  - 10*LOG10((IMABS(COMPLEX(D100,E100)))^2)</f>
        <v>1.7702412549212454</v>
      </c>
      <c r="I100" s="4">
        <f t="shared" si="7"/>
        <v>9.1176633205119177</v>
      </c>
      <c r="J100" s="3">
        <f t="shared" si="8"/>
        <v>66.523620064008966</v>
      </c>
      <c r="K100" s="3">
        <f t="shared" si="9"/>
        <v>31.5</v>
      </c>
    </row>
    <row r="101" spans="1:11" x14ac:dyDescent="0.25">
      <c r="A101">
        <v>31800000</v>
      </c>
      <c r="B101" s="2">
        <v>0.126166</v>
      </c>
      <c r="C101" s="2">
        <v>0.89729400000000004</v>
      </c>
      <c r="D101" s="2">
        <v>2.1450000000000002E-3</v>
      </c>
      <c r="E101" s="2">
        <v>-5.6589E-2</v>
      </c>
      <c r="F101" s="3">
        <f t="shared" si="5"/>
        <v>20.303908227168332</v>
      </c>
      <c r="G101" s="4">
        <f t="shared" si="6"/>
        <v>7.4727893207837077</v>
      </c>
      <c r="H101" s="4">
        <f>'2k4 cal jan22'!F101 -G101  - 10*LOG10((IMABS(COMPLEX(D101,E101)))^2)</f>
        <v>1.7982190421875792</v>
      </c>
      <c r="I101" s="4">
        <f t="shared" si="7"/>
        <v>9.2710083629712869</v>
      </c>
      <c r="J101" s="3">
        <f t="shared" si="8"/>
        <v>66.096444119404168</v>
      </c>
      <c r="K101" s="3">
        <f t="shared" si="9"/>
        <v>31.8</v>
      </c>
    </row>
    <row r="102" spans="1:11" x14ac:dyDescent="0.25">
      <c r="A102">
        <v>32100000</v>
      </c>
      <c r="B102" s="2">
        <v>0.14091899999999999</v>
      </c>
      <c r="C102" s="2">
        <v>0.89793299999999998</v>
      </c>
      <c r="D102" s="2">
        <v>1.676E-3</v>
      </c>
      <c r="E102" s="2">
        <v>-5.5628999999999998E-2</v>
      </c>
      <c r="F102" s="3">
        <f t="shared" si="5"/>
        <v>20.959549291320315</v>
      </c>
      <c r="G102" s="4">
        <f t="shared" si="6"/>
        <v>7.5980491360358871</v>
      </c>
      <c r="H102" s="4">
        <f>'2k4 cal jan22'!F102 -G102  - 10*LOG10((IMABS(COMPLEX(D102,E102)))^2)</f>
        <v>1.8379858490720196</v>
      </c>
      <c r="I102" s="4">
        <f t="shared" si="7"/>
        <v>9.4360349851079057</v>
      </c>
      <c r="J102" s="3">
        <f t="shared" si="8"/>
        <v>65.493984862728013</v>
      </c>
      <c r="K102" s="3">
        <f t="shared" si="9"/>
        <v>32.1</v>
      </c>
    </row>
    <row r="103" spans="1:11" x14ac:dyDescent="0.25">
      <c r="A103">
        <v>32400000</v>
      </c>
      <c r="B103" s="2">
        <v>0.15558900000000001</v>
      </c>
      <c r="C103" s="2">
        <v>0.89831499999999997</v>
      </c>
      <c r="D103" s="2">
        <v>1.235E-3</v>
      </c>
      <c r="E103" s="2">
        <v>-5.4665999999999999E-2</v>
      </c>
      <c r="F103" s="3">
        <f t="shared" si="5"/>
        <v>21.647368027306268</v>
      </c>
      <c r="G103" s="4">
        <f t="shared" si="6"/>
        <v>7.7257038317331697</v>
      </c>
      <c r="H103" s="4">
        <f>'2k4 cal jan22'!F103 -G103  - 10*LOG10((IMABS(COMPLEX(D103,E103)))^2)</f>
        <v>1.8675882510280104</v>
      </c>
      <c r="I103" s="4">
        <f t="shared" si="7"/>
        <v>9.593292082761181</v>
      </c>
      <c r="J103" s="3">
        <f t="shared" si="8"/>
        <v>65.049082434770611</v>
      </c>
      <c r="K103" s="3">
        <f t="shared" si="9"/>
        <v>32.4</v>
      </c>
    </row>
    <row r="104" spans="1:11" x14ac:dyDescent="0.25">
      <c r="A104">
        <v>32700000</v>
      </c>
      <c r="B104" s="2">
        <v>0.170102</v>
      </c>
      <c r="C104" s="2">
        <v>0.89840100000000001</v>
      </c>
      <c r="D104" s="2">
        <v>8.2299999999999995E-4</v>
      </c>
      <c r="E104" s="2">
        <v>-5.3716E-2</v>
      </c>
      <c r="F104" s="3">
        <f t="shared" si="5"/>
        <v>22.354294490898639</v>
      </c>
      <c r="G104" s="4">
        <f t="shared" si="6"/>
        <v>7.8531254520152451</v>
      </c>
      <c r="H104" s="4">
        <f>'2k4 cal jan22'!F104 -G104  - 10*LOG10((IMABS(COMPLEX(D104,E104)))^2)</f>
        <v>1.9105088631788263</v>
      </c>
      <c r="I104" s="4">
        <f t="shared" si="7"/>
        <v>9.7636343151940714</v>
      </c>
      <c r="J104" s="3">
        <f t="shared" si="8"/>
        <v>64.409379257441117</v>
      </c>
      <c r="K104" s="3">
        <f t="shared" si="9"/>
        <v>32.700000000000003</v>
      </c>
    </row>
    <row r="105" spans="1:11" x14ac:dyDescent="0.25">
      <c r="A105">
        <v>33000000</v>
      </c>
      <c r="B105" s="2">
        <v>0.18450800000000001</v>
      </c>
      <c r="C105" s="2">
        <v>0.89840100000000001</v>
      </c>
      <c r="D105" s="2">
        <v>4.3600000000000003E-4</v>
      </c>
      <c r="E105" s="2">
        <v>-5.2762999999999997E-2</v>
      </c>
      <c r="F105" s="3">
        <f t="shared" si="5"/>
        <v>23.140557932516039</v>
      </c>
      <c r="G105" s="4">
        <f t="shared" si="6"/>
        <v>7.990607892704034</v>
      </c>
      <c r="H105" s="4">
        <f>'2k4 cal jan22'!F105 -G105  - 10*LOG10((IMABS(COMPLEX(D105,E105)))^2)</f>
        <v>1.9490614905142571</v>
      </c>
      <c r="I105" s="4">
        <f t="shared" si="7"/>
        <v>9.9396693832182912</v>
      </c>
      <c r="J105" s="3">
        <f t="shared" si="8"/>
        <v>63.840142970341205</v>
      </c>
      <c r="K105" s="3">
        <f t="shared" si="9"/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8881-87E6-4880-9BBE-A09D4B87E6FE}">
  <dimension ref="A2:L105"/>
  <sheetViews>
    <sheetView workbookViewId="0">
      <pane ySplit="4" topLeftCell="A8" activePane="bottomLeft" state="frozen"/>
      <selection activeCell="P32" sqref="P32"/>
      <selection pane="bottomLeft" activeCell="N2" sqref="N2"/>
    </sheetView>
  </sheetViews>
  <sheetFormatPr defaultRowHeight="15" x14ac:dyDescent="0.25"/>
  <cols>
    <col min="1" max="1" width="13" customWidth="1"/>
    <col min="7" max="7" width="11" customWidth="1"/>
    <col min="8" max="8" width="11.28515625" customWidth="1"/>
    <col min="9" max="9" width="13" customWidth="1"/>
    <col min="10" max="10" width="10.7109375" customWidth="1"/>
  </cols>
  <sheetData>
    <row r="2" spans="1:12" x14ac:dyDescent="0.25">
      <c r="A2" t="s">
        <v>0</v>
      </c>
      <c r="B2" t="s">
        <v>1</v>
      </c>
      <c r="C2" t="s">
        <v>2</v>
      </c>
    </row>
    <row r="3" spans="1:12" x14ac:dyDescent="0.25">
      <c r="A3" t="s">
        <v>3</v>
      </c>
      <c r="B3" t="s">
        <v>4</v>
      </c>
      <c r="C3" t="s">
        <v>5</v>
      </c>
      <c r="D3" t="s">
        <v>6</v>
      </c>
      <c r="E3">
        <v>50</v>
      </c>
    </row>
    <row r="4" spans="1:12" x14ac:dyDescent="0.25">
      <c r="A4" s="1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</row>
    <row r="5" spans="1:12" x14ac:dyDescent="0.25">
      <c r="A5">
        <v>3000000</v>
      </c>
      <c r="B5" s="2">
        <v>-5.9332999999999997E-2</v>
      </c>
      <c r="C5" s="2">
        <v>1.6154999999999999E-2</v>
      </c>
      <c r="D5" s="2">
        <v>0.14019599999999999</v>
      </c>
      <c r="E5" s="2">
        <v>-9.443E-3</v>
      </c>
      <c r="F5" s="3">
        <f>(1 + IMABS(COMPLEX(B5,C5)))/(1-IMABS(COMPLEX(B5,C5)))</f>
        <v>1.1310443051152337</v>
      </c>
      <c r="G5" s="4">
        <f>-10*LOG((1-IMABS(COMPLEX(B5,C5))^2))</f>
        <v>1.6453491560825092E-2</v>
      </c>
      <c r="H5" s="4">
        <f>'2k4 cal jan22'!F5 -G5  - 10*LOG10((IMABS(COMPLEX(D5,E5)))^2)</f>
        <v>0.75079818793575015</v>
      </c>
      <c r="I5" s="4">
        <f>H5+G5</f>
        <v>0.76725167949657525</v>
      </c>
      <c r="J5" s="3">
        <f>POWER(10,-H5/10) * 100</f>
        <v>84.124051620847567</v>
      </c>
      <c r="K5" s="3">
        <f>A5/10^6</f>
        <v>3</v>
      </c>
      <c r="L5" s="5">
        <f>10*LOG10((IMABS(COMPLEX(D5,E5)))^2)</f>
        <v>-17.045629073513815</v>
      </c>
    </row>
    <row r="6" spans="1:12" x14ac:dyDescent="0.25">
      <c r="A6">
        <v>3300000</v>
      </c>
      <c r="B6" s="2">
        <v>-6.6100999999999993E-2</v>
      </c>
      <c r="C6" s="2">
        <v>-2.5690000000000001E-3</v>
      </c>
      <c r="D6" s="2">
        <v>0.139541</v>
      </c>
      <c r="E6" s="2">
        <v>-1.3535E-2</v>
      </c>
      <c r="F6" s="3">
        <f t="shared" ref="F6:F69" si="0">(1 + IMABS(COMPLEX(B6,C6)))/(1-IMABS(COMPLEX(B6,C6)))</f>
        <v>1.1416736454877998</v>
      </c>
      <c r="G6" s="4">
        <f t="shared" ref="G6:G69" si="1">-10*LOG((1-IMABS(COMPLEX(B6,C6))^2))</f>
        <v>1.9046177415149572E-2</v>
      </c>
      <c r="H6" s="4">
        <f>'2k4 cal jan22'!F6 -G6  - 10*LOG10((IMABS(COMPLEX(D6,E6)))^2)</f>
        <v>0.68657604700797492</v>
      </c>
      <c r="I6" s="4">
        <f t="shared" ref="I6:I69" si="2">H6+G6</f>
        <v>0.7056222244231245</v>
      </c>
      <c r="J6" s="3">
        <f t="shared" ref="J6:J69" si="3">POWER(10,-H6/10) * 100</f>
        <v>85.377295849345103</v>
      </c>
      <c r="K6" s="3">
        <f t="shared" ref="K6:K69" si="4">A6/10^6</f>
        <v>3.3</v>
      </c>
      <c r="L6" s="5">
        <f t="shared" ref="L6:L69" si="5">10*LOG10((IMABS(COMPLEX(D6,E6)))^2)</f>
        <v>-17.065294507623069</v>
      </c>
    </row>
    <row r="7" spans="1:12" x14ac:dyDescent="0.25">
      <c r="A7">
        <v>3600000</v>
      </c>
      <c r="B7" s="2">
        <v>-7.3205999999999993E-2</v>
      </c>
      <c r="C7" s="2">
        <v>-1.8998000000000001E-2</v>
      </c>
      <c r="D7" s="2">
        <v>0.138875</v>
      </c>
      <c r="E7" s="2">
        <v>-1.7316999999999999E-2</v>
      </c>
      <c r="F7" s="3">
        <f t="shared" si="0"/>
        <v>1.1636380256881296</v>
      </c>
      <c r="G7" s="4">
        <f t="shared" si="1"/>
        <v>2.4913148936579699E-2</v>
      </c>
      <c r="H7" s="4">
        <f>'2k4 cal jan22'!F7 -G7  - 10*LOG10((IMABS(COMPLEX(D7,E7)))^2)</f>
        <v>0.70241526872046123</v>
      </c>
      <c r="I7" s="4">
        <f t="shared" si="2"/>
        <v>0.72732841765704093</v>
      </c>
      <c r="J7" s="3">
        <f t="shared" si="3"/>
        <v>85.066482114806007</v>
      </c>
      <c r="K7" s="3">
        <f t="shared" si="4"/>
        <v>3.6</v>
      </c>
      <c r="L7" s="5">
        <f t="shared" si="5"/>
        <v>-17.080510542981923</v>
      </c>
    </row>
    <row r="8" spans="1:12" x14ac:dyDescent="0.25">
      <c r="A8">
        <v>3900000</v>
      </c>
      <c r="B8" s="2">
        <v>-8.0701999999999996E-2</v>
      </c>
      <c r="C8" s="2">
        <v>-3.3616E-2</v>
      </c>
      <c r="D8" s="2">
        <v>0.13816400000000001</v>
      </c>
      <c r="E8" s="2">
        <v>-2.0882000000000001E-2</v>
      </c>
      <c r="F8" s="3">
        <f t="shared" si="0"/>
        <v>1.1915968120548353</v>
      </c>
      <c r="G8" s="4">
        <f t="shared" si="1"/>
        <v>3.3319960771948834E-2</v>
      </c>
      <c r="H8" s="4">
        <f>'2k4 cal jan22'!F8 -G8  - 10*LOG10((IMABS(COMPLEX(D8,E8)))^2)</f>
        <v>0.69820402901979861</v>
      </c>
      <c r="I8" s="4">
        <f t="shared" si="2"/>
        <v>0.73152398979174749</v>
      </c>
      <c r="J8" s="3">
        <f t="shared" si="3"/>
        <v>85.14900885725288</v>
      </c>
      <c r="K8" s="3">
        <f t="shared" si="4"/>
        <v>3.9</v>
      </c>
      <c r="L8" s="5">
        <f t="shared" si="5"/>
        <v>-17.094011987183709</v>
      </c>
    </row>
    <row r="9" spans="1:12" x14ac:dyDescent="0.25">
      <c r="A9">
        <v>4200000</v>
      </c>
      <c r="B9" s="2">
        <v>-8.8633000000000003E-2</v>
      </c>
      <c r="C9" s="2">
        <v>-4.6736E-2</v>
      </c>
      <c r="D9" s="2">
        <v>0.13742199999999999</v>
      </c>
      <c r="E9" s="2">
        <v>-2.4292999999999999E-2</v>
      </c>
      <c r="F9" s="3">
        <f t="shared" si="0"/>
        <v>1.2227164350753907</v>
      </c>
      <c r="G9" s="4">
        <f t="shared" si="1"/>
        <v>4.3823803769828654E-2</v>
      </c>
      <c r="H9" s="4">
        <f>'2k4 cal jan22'!F9 -G9  - 10*LOG10((IMABS(COMPLEX(D9,E9)))^2)</f>
        <v>0.71289962276174279</v>
      </c>
      <c r="I9" s="4">
        <f t="shared" si="2"/>
        <v>0.75672342653157143</v>
      </c>
      <c r="J9" s="3">
        <f t="shared" si="3"/>
        <v>84.861369803922273</v>
      </c>
      <c r="K9" s="3">
        <f t="shared" si="4"/>
        <v>4.2</v>
      </c>
      <c r="L9" s="5">
        <f t="shared" si="5"/>
        <v>-17.105235163550944</v>
      </c>
    </row>
    <row r="10" spans="1:12" x14ac:dyDescent="0.25">
      <c r="A10">
        <v>4500000</v>
      </c>
      <c r="B10" s="2">
        <v>-9.7045999999999993E-2</v>
      </c>
      <c r="C10" s="2">
        <v>-5.8479999999999997E-2</v>
      </c>
      <c r="D10" s="2">
        <v>0.13663500000000001</v>
      </c>
      <c r="E10" s="2">
        <v>-2.7560999999999999E-2</v>
      </c>
      <c r="F10" s="3">
        <f t="shared" si="0"/>
        <v>1.2555649277079932</v>
      </c>
      <c r="G10" s="4">
        <f t="shared" si="1"/>
        <v>5.611498879128124E-2</v>
      </c>
      <c r="H10" s="4">
        <f>'2k4 cal jan22'!F10 -G10  - 10*LOG10((IMABS(COMPLEX(D10,E10)))^2)</f>
        <v>0.70373714915177743</v>
      </c>
      <c r="I10" s="4">
        <f t="shared" si="2"/>
        <v>0.75985213794305873</v>
      </c>
      <c r="J10" s="3">
        <f t="shared" si="3"/>
        <v>85.040594010904996</v>
      </c>
      <c r="K10" s="3">
        <f t="shared" si="4"/>
        <v>4.5</v>
      </c>
      <c r="L10" s="5">
        <f t="shared" si="5"/>
        <v>-17.115555435497857</v>
      </c>
    </row>
    <row r="11" spans="1:12" x14ac:dyDescent="0.25">
      <c r="A11">
        <v>4800000</v>
      </c>
      <c r="B11" s="2">
        <v>-0.10584300000000001</v>
      </c>
      <c r="C11" s="2">
        <v>-6.9122000000000003E-2</v>
      </c>
      <c r="D11" s="2">
        <v>0.13578799999999999</v>
      </c>
      <c r="E11" s="2">
        <v>-3.0686999999999999E-2</v>
      </c>
      <c r="F11" s="3">
        <f t="shared" si="0"/>
        <v>1.2894149337560905</v>
      </c>
      <c r="G11" s="4">
        <f t="shared" si="1"/>
        <v>6.9963356062657328E-2</v>
      </c>
      <c r="H11" s="4">
        <f>'2k4 cal jan22'!F11 -G11  - 10*LOG10((IMABS(COMPLEX(D11,E11)))^2)</f>
        <v>0.70283332401573517</v>
      </c>
      <c r="I11" s="4">
        <f t="shared" si="2"/>
        <v>0.77279668007839253</v>
      </c>
      <c r="J11" s="3">
        <f t="shared" si="3"/>
        <v>85.058293942218441</v>
      </c>
      <c r="K11" s="3">
        <f t="shared" si="4"/>
        <v>4.8</v>
      </c>
      <c r="L11" s="5">
        <f t="shared" si="5"/>
        <v>-17.126445933505792</v>
      </c>
    </row>
    <row r="12" spans="1:12" x14ac:dyDescent="0.25">
      <c r="A12">
        <v>5100000</v>
      </c>
      <c r="B12" s="2">
        <v>-0.115166</v>
      </c>
      <c r="C12" s="2">
        <v>-7.868E-2</v>
      </c>
      <c r="D12" s="2">
        <v>0.13486799999999999</v>
      </c>
      <c r="E12" s="2">
        <v>-3.3734E-2</v>
      </c>
      <c r="F12" s="3">
        <f t="shared" si="0"/>
        <v>1.3241671677482796</v>
      </c>
      <c r="G12" s="4">
        <f t="shared" si="1"/>
        <v>8.5319168710755525E-2</v>
      </c>
      <c r="H12" s="4">
        <f>'2k4 cal jan22'!F12 -G12  - 10*LOG10((IMABS(COMPLEX(D12,E12)))^2)</f>
        <v>0.70439919804069362</v>
      </c>
      <c r="I12" s="4">
        <f t="shared" si="2"/>
        <v>0.78971836675144913</v>
      </c>
      <c r="J12" s="3">
        <f t="shared" si="3"/>
        <v>85.027631207551565</v>
      </c>
      <c r="K12" s="3">
        <f t="shared" si="4"/>
        <v>5.0999999999999996</v>
      </c>
      <c r="L12" s="5">
        <f t="shared" si="5"/>
        <v>-17.138274598643598</v>
      </c>
    </row>
    <row r="13" spans="1:12" x14ac:dyDescent="0.25">
      <c r="A13">
        <v>5400000</v>
      </c>
      <c r="B13" s="2">
        <v>-0.12490900000000001</v>
      </c>
      <c r="C13" s="2">
        <v>-8.7151999999999993E-2</v>
      </c>
      <c r="D13" s="2">
        <v>0.133934</v>
      </c>
      <c r="E13" s="2">
        <v>-3.6679999999999997E-2</v>
      </c>
      <c r="F13" s="3">
        <f t="shared" si="0"/>
        <v>1.3593475218899598</v>
      </c>
      <c r="G13" s="4">
        <f t="shared" si="1"/>
        <v>0.10193339527528052</v>
      </c>
      <c r="H13" s="4">
        <f>'2k4 cal jan22'!F13 -G13  - 10*LOG10((IMABS(COMPLEX(D13,E13)))^2)</f>
        <v>0.69316690317791796</v>
      </c>
      <c r="I13" s="4">
        <f t="shared" si="2"/>
        <v>0.79510029845319852</v>
      </c>
      <c r="J13" s="3">
        <f t="shared" si="3"/>
        <v>85.247825470992638</v>
      </c>
      <c r="K13" s="3">
        <f t="shared" si="4"/>
        <v>5.4</v>
      </c>
      <c r="L13" s="5">
        <f t="shared" si="5"/>
        <v>-17.148087606984763</v>
      </c>
    </row>
    <row r="14" spans="1:12" x14ac:dyDescent="0.25">
      <c r="A14">
        <v>5700000</v>
      </c>
      <c r="B14" s="2">
        <v>-0.1351</v>
      </c>
      <c r="C14" s="2">
        <v>-9.4640000000000002E-2</v>
      </c>
      <c r="D14" s="2">
        <v>0.13292899999999999</v>
      </c>
      <c r="E14" s="2">
        <v>-3.9545999999999998E-2</v>
      </c>
      <c r="F14" s="3">
        <f t="shared" si="0"/>
        <v>1.3950682250620916</v>
      </c>
      <c r="G14" s="4">
        <f t="shared" si="1"/>
        <v>0.11980339774777519</v>
      </c>
      <c r="H14" s="4">
        <f>'2k4 cal jan22'!F14 -G14  - 10*LOG10((IMABS(COMPLEX(D14,E14)))^2)</f>
        <v>0.69780822432870693</v>
      </c>
      <c r="I14" s="4">
        <f t="shared" si="2"/>
        <v>0.81761162207648208</v>
      </c>
      <c r="J14" s="3">
        <f t="shared" si="3"/>
        <v>85.156769470010389</v>
      </c>
      <c r="K14" s="3">
        <f t="shared" si="4"/>
        <v>5.7</v>
      </c>
      <c r="L14" s="5">
        <f t="shared" si="5"/>
        <v>-17.159302718473494</v>
      </c>
    </row>
    <row r="15" spans="1:12" x14ac:dyDescent="0.25">
      <c r="A15">
        <v>6000000</v>
      </c>
      <c r="B15" s="2">
        <v>-0.145649</v>
      </c>
      <c r="C15" s="2">
        <v>-0.101119</v>
      </c>
      <c r="D15" s="2">
        <v>0.13184899999999999</v>
      </c>
      <c r="E15" s="2">
        <v>-4.233E-2</v>
      </c>
      <c r="F15" s="3">
        <f t="shared" si="0"/>
        <v>1.4310480897113276</v>
      </c>
      <c r="G15" s="4">
        <f t="shared" si="1"/>
        <v>0.13872880226647019</v>
      </c>
      <c r="H15" s="4">
        <f>'2k4 cal jan22'!F15 -G15  - 10*LOG10((IMABS(COMPLEX(D15,E15)))^2)</f>
        <v>0.69043297398120629</v>
      </c>
      <c r="I15" s="4">
        <f t="shared" si="2"/>
        <v>0.82916177624767651</v>
      </c>
      <c r="J15" s="3">
        <f t="shared" si="3"/>
        <v>85.30150676363013</v>
      </c>
      <c r="K15" s="3">
        <f t="shared" si="4"/>
        <v>6</v>
      </c>
      <c r="L15" s="5">
        <f t="shared" si="5"/>
        <v>-17.172422575199565</v>
      </c>
    </row>
    <row r="16" spans="1:12" x14ac:dyDescent="0.25">
      <c r="A16">
        <v>6300000</v>
      </c>
      <c r="B16" s="2">
        <v>-0.15651000000000001</v>
      </c>
      <c r="C16" s="2">
        <v>-0.106646</v>
      </c>
      <c r="D16" s="2">
        <v>0.13075600000000001</v>
      </c>
      <c r="E16" s="2">
        <v>-4.5046000000000003E-2</v>
      </c>
      <c r="F16" s="3">
        <f t="shared" si="0"/>
        <v>1.4672791539594903</v>
      </c>
      <c r="G16" s="4">
        <f t="shared" si="1"/>
        <v>0.1586384003461665</v>
      </c>
      <c r="H16" s="4">
        <f>'2k4 cal jan22'!F16 -G16  - 10*LOG10((IMABS(COMPLEX(D16,E16)))^2)</f>
        <v>0.68386929631358839</v>
      </c>
      <c r="I16" s="4">
        <f t="shared" si="2"/>
        <v>0.84250769665975489</v>
      </c>
      <c r="J16" s="3">
        <f t="shared" si="3"/>
        <v>85.430524037750118</v>
      </c>
      <c r="K16" s="3">
        <f t="shared" si="4"/>
        <v>6.3</v>
      </c>
      <c r="L16" s="5">
        <f t="shared" si="5"/>
        <v>-17.183696347825656</v>
      </c>
    </row>
    <row r="17" spans="1:12" x14ac:dyDescent="0.25">
      <c r="A17">
        <v>6600000</v>
      </c>
      <c r="B17" s="2">
        <v>-0.167684</v>
      </c>
      <c r="C17" s="2">
        <v>-0.11135299999999999</v>
      </c>
      <c r="D17" s="2">
        <v>0.12959399999999999</v>
      </c>
      <c r="E17" s="2">
        <v>-4.7736000000000001E-2</v>
      </c>
      <c r="F17" s="3">
        <f t="shared" si="0"/>
        <v>1.5040358168486871</v>
      </c>
      <c r="G17" s="4">
        <f t="shared" si="1"/>
        <v>0.17962903236678601</v>
      </c>
      <c r="H17" s="4">
        <f>'2k4 cal jan22'!F17 -G17  - 10*LOG10((IMABS(COMPLEX(D17,E17)))^2)</f>
        <v>0.68178531046404345</v>
      </c>
      <c r="I17" s="4">
        <f t="shared" si="2"/>
        <v>0.8614143428308294</v>
      </c>
      <c r="J17" s="3">
        <f t="shared" si="3"/>
        <v>85.47152817969598</v>
      </c>
      <c r="K17" s="3">
        <f t="shared" si="4"/>
        <v>6.6</v>
      </c>
      <c r="L17" s="5">
        <f t="shared" si="5"/>
        <v>-17.195734650360023</v>
      </c>
    </row>
    <row r="18" spans="1:12" x14ac:dyDescent="0.25">
      <c r="A18">
        <v>6900000</v>
      </c>
      <c r="B18" s="2">
        <v>-0.17918000000000001</v>
      </c>
      <c r="C18" s="2">
        <v>-0.115104</v>
      </c>
      <c r="D18" s="2">
        <v>0.128361</v>
      </c>
      <c r="E18" s="2">
        <v>-5.0351E-2</v>
      </c>
      <c r="F18" s="3">
        <f t="shared" si="0"/>
        <v>1.5411854128454974</v>
      </c>
      <c r="G18" s="4">
        <f t="shared" si="1"/>
        <v>0.20157826245949226</v>
      </c>
      <c r="H18" s="4">
        <f>'2k4 cal jan22'!F18 -G18  - 10*LOG10((IMABS(COMPLEX(D18,E18)))^2)</f>
        <v>0.67357340529746068</v>
      </c>
      <c r="I18" s="4">
        <f t="shared" si="2"/>
        <v>0.87515166775695297</v>
      </c>
      <c r="J18" s="3">
        <f t="shared" si="3"/>
        <v>85.633295854444256</v>
      </c>
      <c r="K18" s="3">
        <f t="shared" si="4"/>
        <v>6.9</v>
      </c>
      <c r="L18" s="5">
        <f t="shared" si="5"/>
        <v>-17.209774592589497</v>
      </c>
    </row>
    <row r="19" spans="1:12" x14ac:dyDescent="0.25">
      <c r="A19">
        <v>7200000</v>
      </c>
      <c r="B19" s="2">
        <v>-0.19096299999999999</v>
      </c>
      <c r="C19" s="2">
        <v>-0.117827</v>
      </c>
      <c r="D19" s="2">
        <v>0.127081</v>
      </c>
      <c r="E19" s="2">
        <v>-5.2906000000000002E-2</v>
      </c>
      <c r="F19" s="3">
        <f t="shared" si="0"/>
        <v>1.5786095940291396</v>
      </c>
      <c r="G19" s="4">
        <f t="shared" si="1"/>
        <v>0.22436459114249868</v>
      </c>
      <c r="H19" s="4">
        <f>'2k4 cal jan22'!F19 -G19  - 10*LOG10((IMABS(COMPLEX(D19,E19)))^2)</f>
        <v>0.65338249060568643</v>
      </c>
      <c r="I19" s="4">
        <f t="shared" si="2"/>
        <v>0.87774708174818517</v>
      </c>
      <c r="J19" s="3">
        <f t="shared" si="3"/>
        <v>86.032343064603367</v>
      </c>
      <c r="K19" s="3">
        <f t="shared" si="4"/>
        <v>7.2</v>
      </c>
      <c r="L19" s="5">
        <f t="shared" si="5"/>
        <v>-17.224222898727341</v>
      </c>
    </row>
    <row r="20" spans="1:12" x14ac:dyDescent="0.25">
      <c r="A20">
        <v>7500000</v>
      </c>
      <c r="B20" s="2">
        <v>-0.20289699999999999</v>
      </c>
      <c r="C20" s="2">
        <v>-0.11959599999999999</v>
      </c>
      <c r="D20" s="2">
        <v>0.12576899999999999</v>
      </c>
      <c r="E20" s="2">
        <v>-5.5424000000000001E-2</v>
      </c>
      <c r="F20" s="3">
        <f t="shared" si="0"/>
        <v>1.6161626582870514</v>
      </c>
      <c r="G20" s="4">
        <f t="shared" si="1"/>
        <v>0.24784425536371241</v>
      </c>
      <c r="H20" s="4">
        <f>'2k4 cal jan22'!F20 -G20  - 10*LOG10((IMABS(COMPLEX(D20,E20)))^2)</f>
        <v>0.66158344280884407</v>
      </c>
      <c r="I20" s="4">
        <f t="shared" si="2"/>
        <v>0.90942769817255642</v>
      </c>
      <c r="J20" s="3">
        <f t="shared" si="3"/>
        <v>85.870038125031812</v>
      </c>
      <c r="K20" s="3">
        <f t="shared" si="4"/>
        <v>7.5</v>
      </c>
      <c r="L20" s="5">
        <f t="shared" si="5"/>
        <v>-17.237758328484695</v>
      </c>
    </row>
    <row r="21" spans="1:12" x14ac:dyDescent="0.25">
      <c r="A21">
        <v>7800000</v>
      </c>
      <c r="B21" s="2">
        <v>-0.21498999999999999</v>
      </c>
      <c r="C21" s="2">
        <v>-0.12039800000000001</v>
      </c>
      <c r="D21" s="2">
        <v>0.12439699999999999</v>
      </c>
      <c r="E21" s="2">
        <v>-5.7879E-2</v>
      </c>
      <c r="F21" s="3">
        <f t="shared" si="0"/>
        <v>1.6539522424899731</v>
      </c>
      <c r="G21" s="4">
        <f t="shared" si="1"/>
        <v>0.27203250489915448</v>
      </c>
      <c r="H21" s="4">
        <f>'2k4 cal jan22'!F21 -G21  - 10*LOG10((IMABS(COMPLEX(D21,E21)))^2)</f>
        <v>0.64830519731156855</v>
      </c>
      <c r="I21" s="4">
        <f t="shared" si="2"/>
        <v>0.92033770221072309</v>
      </c>
      <c r="J21" s="3">
        <f t="shared" si="3"/>
        <v>86.132981431472672</v>
      </c>
      <c r="K21" s="3">
        <f t="shared" si="4"/>
        <v>7.8</v>
      </c>
      <c r="L21" s="5">
        <f t="shared" si="5"/>
        <v>-17.252744220591524</v>
      </c>
    </row>
    <row r="22" spans="1:12" x14ac:dyDescent="0.25">
      <c r="A22">
        <v>8100000</v>
      </c>
      <c r="B22" s="2">
        <v>-0.22717200000000001</v>
      </c>
      <c r="C22" s="2">
        <v>-0.12016400000000001</v>
      </c>
      <c r="D22" s="2">
        <v>0.122997</v>
      </c>
      <c r="E22" s="2">
        <v>-6.0296000000000002E-2</v>
      </c>
      <c r="F22" s="3">
        <f t="shared" si="0"/>
        <v>1.6917724509548566</v>
      </c>
      <c r="G22" s="4">
        <f t="shared" si="1"/>
        <v>0.29674748118800132</v>
      </c>
      <c r="H22" s="4">
        <f>'2k4 cal jan22'!F22 -G22  - 10*LOG10((IMABS(COMPLEX(D22,E22)))^2)</f>
        <v>0.63958068659712808</v>
      </c>
      <c r="I22" s="4">
        <f t="shared" si="2"/>
        <v>0.93632816778512939</v>
      </c>
      <c r="J22" s="3">
        <f t="shared" si="3"/>
        <v>86.306187278165851</v>
      </c>
      <c r="K22" s="3">
        <f t="shared" si="4"/>
        <v>8.1</v>
      </c>
      <c r="L22" s="5">
        <f t="shared" si="5"/>
        <v>-17.266775932765626</v>
      </c>
    </row>
    <row r="23" spans="1:12" x14ac:dyDescent="0.25">
      <c r="A23">
        <v>8400000</v>
      </c>
      <c r="B23" s="2">
        <v>-0.23935999999999999</v>
      </c>
      <c r="C23" s="2">
        <v>-0.118974</v>
      </c>
      <c r="D23" s="2">
        <v>0.121513</v>
      </c>
      <c r="E23" s="2">
        <v>-6.2634999999999996E-2</v>
      </c>
      <c r="F23" s="3">
        <f t="shared" si="0"/>
        <v>1.7296213007811319</v>
      </c>
      <c r="G23" s="4">
        <f t="shared" si="1"/>
        <v>0.32193780662058669</v>
      </c>
      <c r="H23" s="4">
        <f>'2k4 cal jan22'!F23 -G23  - 10*LOG10((IMABS(COMPLEX(D23,E23)))^2)</f>
        <v>0.63398583440660872</v>
      </c>
      <c r="I23" s="4">
        <f t="shared" si="2"/>
        <v>0.9559236410271954</v>
      </c>
      <c r="J23" s="3">
        <f t="shared" si="3"/>
        <v>86.417443936156218</v>
      </c>
      <c r="K23" s="3">
        <f t="shared" si="4"/>
        <v>8.4</v>
      </c>
      <c r="L23" s="5">
        <f t="shared" si="5"/>
        <v>-17.284243375535407</v>
      </c>
    </row>
    <row r="24" spans="1:12" x14ac:dyDescent="0.25">
      <c r="A24">
        <v>8700000</v>
      </c>
      <c r="B24" s="2">
        <v>-0.251556</v>
      </c>
      <c r="C24" s="2">
        <v>-0.116823</v>
      </c>
      <c r="D24" s="2">
        <v>0.120035</v>
      </c>
      <c r="E24" s="2">
        <v>-6.4971000000000001E-2</v>
      </c>
      <c r="F24" s="3">
        <f t="shared" si="0"/>
        <v>1.7676261071672408</v>
      </c>
      <c r="G24" s="4">
        <f t="shared" si="1"/>
        <v>0.34764438718001495</v>
      </c>
      <c r="H24" s="4">
        <f>'2k4 cal jan22'!F24 -G24  - 10*LOG10((IMABS(COMPLEX(D24,E24)))^2)</f>
        <v>0.63472543336652976</v>
      </c>
      <c r="I24" s="4">
        <f t="shared" si="2"/>
        <v>0.98236982054654476</v>
      </c>
      <c r="J24" s="3">
        <f t="shared" si="3"/>
        <v>86.402728388904066</v>
      </c>
      <c r="K24" s="3">
        <f t="shared" si="4"/>
        <v>8.6999999999999993</v>
      </c>
      <c r="L24" s="5">
        <f t="shared" si="5"/>
        <v>-17.297957223063246</v>
      </c>
    </row>
    <row r="25" spans="1:12" x14ac:dyDescent="0.25">
      <c r="A25">
        <v>9000000</v>
      </c>
      <c r="B25" s="2">
        <v>-0.26367600000000002</v>
      </c>
      <c r="C25" s="2">
        <v>-0.11369</v>
      </c>
      <c r="D25" s="2">
        <v>0.118467</v>
      </c>
      <c r="E25" s="2">
        <v>-6.7220000000000002E-2</v>
      </c>
      <c r="F25" s="3">
        <f t="shared" si="0"/>
        <v>1.8056073069578478</v>
      </c>
      <c r="G25" s="4">
        <f t="shared" si="1"/>
        <v>0.37370473003081595</v>
      </c>
      <c r="H25" s="4">
        <f>'2k4 cal jan22'!F25 -G25  - 10*LOG10((IMABS(COMPLEX(D25,E25)))^2)</f>
        <v>0.63316787786710194</v>
      </c>
      <c r="I25" s="4">
        <f t="shared" si="2"/>
        <v>1.0068726078979178</v>
      </c>
      <c r="J25" s="3">
        <f t="shared" si="3"/>
        <v>86.433721455969092</v>
      </c>
      <c r="K25" s="3">
        <f t="shared" si="4"/>
        <v>9</v>
      </c>
      <c r="L25" s="5">
        <f t="shared" si="5"/>
        <v>-17.315868271271391</v>
      </c>
    </row>
    <row r="26" spans="1:12" x14ac:dyDescent="0.25">
      <c r="A26">
        <v>9300000</v>
      </c>
      <c r="B26" s="2">
        <v>-0.27570099999999997</v>
      </c>
      <c r="C26" s="2">
        <v>-0.10952199999999999</v>
      </c>
      <c r="D26" s="2">
        <v>0.116868</v>
      </c>
      <c r="E26" s="2">
        <v>-6.9401000000000004E-2</v>
      </c>
      <c r="F26" s="3">
        <f t="shared" si="0"/>
        <v>1.8435678167770218</v>
      </c>
      <c r="G26" s="4">
        <f t="shared" si="1"/>
        <v>0.40008071209115675</v>
      </c>
      <c r="H26" s="4">
        <f>'2k4 cal jan22'!F26 -G26  - 10*LOG10((IMABS(COMPLEX(D26,E26)))^2)</f>
        <v>0.6259738457428945</v>
      </c>
      <c r="I26" s="4">
        <f t="shared" si="2"/>
        <v>1.0260545578340512</v>
      </c>
      <c r="J26" s="3">
        <f t="shared" si="3"/>
        <v>86.577016452060818</v>
      </c>
      <c r="K26" s="3">
        <f t="shared" si="4"/>
        <v>9.3000000000000007</v>
      </c>
      <c r="L26" s="5">
        <f t="shared" si="5"/>
        <v>-17.3342429238946</v>
      </c>
    </row>
    <row r="27" spans="1:12" x14ac:dyDescent="0.25">
      <c r="A27">
        <v>9600000</v>
      </c>
      <c r="B27" s="2">
        <v>-0.28757899999999997</v>
      </c>
      <c r="C27" s="2">
        <v>-0.104438</v>
      </c>
      <c r="D27" s="2">
        <v>0.115261</v>
      </c>
      <c r="E27" s="2">
        <v>-7.1591000000000002E-2</v>
      </c>
      <c r="F27" s="3">
        <f t="shared" si="0"/>
        <v>1.8816610242319289</v>
      </c>
      <c r="G27" s="4">
        <f t="shared" si="1"/>
        <v>0.42684404466135056</v>
      </c>
      <c r="H27" s="4">
        <f>'2k4 cal jan22'!F27 -G27  - 10*LOG10((IMABS(COMPLEX(D27,E27)))^2)</f>
        <v>0.61894799677607537</v>
      </c>
      <c r="I27" s="4">
        <f t="shared" si="2"/>
        <v>1.045792041437426</v>
      </c>
      <c r="J27" s="3">
        <f t="shared" si="3"/>
        <v>86.71719077063554</v>
      </c>
      <c r="K27" s="3">
        <f t="shared" si="4"/>
        <v>9.6</v>
      </c>
      <c r="L27" s="5">
        <f t="shared" si="5"/>
        <v>-17.349374973384244</v>
      </c>
    </row>
    <row r="28" spans="1:12" x14ac:dyDescent="0.25">
      <c r="A28">
        <v>9900000</v>
      </c>
      <c r="B28" s="2">
        <v>-0.29916100000000001</v>
      </c>
      <c r="C28" s="2">
        <v>-9.8357E-2</v>
      </c>
      <c r="D28" s="2">
        <v>0.113605</v>
      </c>
      <c r="E28" s="2">
        <v>-7.3687000000000002E-2</v>
      </c>
      <c r="F28" s="3">
        <f t="shared" si="0"/>
        <v>1.9193454102409384</v>
      </c>
      <c r="G28" s="4">
        <f t="shared" si="1"/>
        <v>0.45357835679359887</v>
      </c>
      <c r="H28" s="4">
        <f>'2k4 cal jan22'!F28 -G28  - 10*LOG10((IMABS(COMPLEX(D28,E28)))^2)</f>
        <v>0.61187575720066079</v>
      </c>
      <c r="I28" s="4">
        <f t="shared" si="2"/>
        <v>1.0654541139942597</v>
      </c>
      <c r="J28" s="3">
        <f t="shared" si="3"/>
        <v>86.858519844549704</v>
      </c>
      <c r="K28" s="3">
        <f t="shared" si="4"/>
        <v>9.9</v>
      </c>
      <c r="L28" s="5">
        <f t="shared" si="5"/>
        <v>-17.366984789605539</v>
      </c>
    </row>
    <row r="29" spans="1:12" x14ac:dyDescent="0.25">
      <c r="A29">
        <v>10200000</v>
      </c>
      <c r="B29" s="2">
        <v>-0.310556</v>
      </c>
      <c r="C29" s="2">
        <v>-9.1343999999999995E-2</v>
      </c>
      <c r="D29" s="2">
        <v>0.111873</v>
      </c>
      <c r="E29" s="2">
        <v>-7.5767000000000001E-2</v>
      </c>
      <c r="F29" s="3">
        <f t="shared" si="0"/>
        <v>1.9573152069271065</v>
      </c>
      <c r="G29" s="4">
        <f t="shared" si="1"/>
        <v>0.48074471379402439</v>
      </c>
      <c r="H29" s="4">
        <f>'2k4 cal jan22'!F29 -G29  - 10*LOG10((IMABS(COMPLEX(D29,E29)))^2)</f>
        <v>0.61050172031767858</v>
      </c>
      <c r="I29" s="4">
        <f t="shared" si="2"/>
        <v>1.091246434111703</v>
      </c>
      <c r="J29" s="3">
        <f t="shared" si="3"/>
        <v>86.886004810747636</v>
      </c>
      <c r="K29" s="3">
        <f t="shared" si="4"/>
        <v>10.199999999999999</v>
      </c>
      <c r="L29" s="5">
        <f t="shared" si="5"/>
        <v>-17.38589462447576</v>
      </c>
    </row>
    <row r="30" spans="1:12" x14ac:dyDescent="0.25">
      <c r="A30">
        <v>10500000</v>
      </c>
      <c r="B30" s="2">
        <v>-0.32154199999999999</v>
      </c>
      <c r="C30" s="2">
        <v>-8.3408999999999997E-2</v>
      </c>
      <c r="D30" s="2">
        <v>0.11014</v>
      </c>
      <c r="E30" s="2">
        <v>-7.7812000000000006E-2</v>
      </c>
      <c r="F30" s="3">
        <f t="shared" si="0"/>
        <v>1.9948376382146897</v>
      </c>
      <c r="G30" s="4">
        <f t="shared" si="1"/>
        <v>0.50779020007552944</v>
      </c>
      <c r="H30" s="4">
        <f>'2k4 cal jan22'!F30 -G30  - 10*LOG10((IMABS(COMPLEX(D30,E30)))^2)</f>
        <v>0.60474438315880619</v>
      </c>
      <c r="I30" s="4">
        <f t="shared" si="2"/>
        <v>1.1125345832343356</v>
      </c>
      <c r="J30" s="3">
        <f t="shared" si="3"/>
        <v>87.00126387211526</v>
      </c>
      <c r="K30" s="3">
        <f t="shared" si="4"/>
        <v>10.5</v>
      </c>
      <c r="L30" s="5">
        <f t="shared" si="5"/>
        <v>-17.402741103059491</v>
      </c>
    </row>
    <row r="31" spans="1:12" x14ac:dyDescent="0.25">
      <c r="A31">
        <v>10800000</v>
      </c>
      <c r="B31" s="2">
        <v>-0.33224799999999999</v>
      </c>
      <c r="C31" s="2">
        <v>-7.4501999999999999E-2</v>
      </c>
      <c r="D31" s="2">
        <v>0.108363</v>
      </c>
      <c r="E31" s="2">
        <v>-7.9781000000000005E-2</v>
      </c>
      <c r="F31" s="3">
        <f t="shared" si="0"/>
        <v>2.0325939153185737</v>
      </c>
      <c r="G31" s="4">
        <f t="shared" si="1"/>
        <v>0.53517906027141038</v>
      </c>
      <c r="H31" s="4">
        <f>'2k4 cal jan22'!F31 -G31  - 10*LOG10((IMABS(COMPLEX(D31,E31)))^2)</f>
        <v>0.6048196021145209</v>
      </c>
      <c r="I31" s="4">
        <f t="shared" si="2"/>
        <v>1.1399986623859313</v>
      </c>
      <c r="J31" s="3">
        <f t="shared" si="3"/>
        <v>86.999757040272883</v>
      </c>
      <c r="K31" s="3">
        <f t="shared" si="4"/>
        <v>10.8</v>
      </c>
      <c r="L31" s="5">
        <f t="shared" si="5"/>
        <v>-17.421403613613595</v>
      </c>
    </row>
    <row r="32" spans="1:12" x14ac:dyDescent="0.25">
      <c r="A32">
        <v>11100000</v>
      </c>
      <c r="B32" s="2">
        <v>-0.34248600000000001</v>
      </c>
      <c r="C32" s="2">
        <v>-6.4725000000000005E-2</v>
      </c>
      <c r="D32" s="2">
        <v>0.106542</v>
      </c>
      <c r="E32" s="2">
        <v>-8.1730999999999998E-2</v>
      </c>
      <c r="F32" s="3">
        <f t="shared" si="0"/>
        <v>2.0700669001039378</v>
      </c>
      <c r="G32" s="4">
        <f t="shared" si="1"/>
        <v>0.56251306186827099</v>
      </c>
      <c r="H32" s="4">
        <f>'2k4 cal jan22'!F32 -G32  - 10*LOG10((IMABS(COMPLEX(D32,E32)))^2)</f>
        <v>0.59677447275825912</v>
      </c>
      <c r="I32" s="4">
        <f t="shared" si="2"/>
        <v>1.1592875346265301</v>
      </c>
      <c r="J32" s="3">
        <f t="shared" si="3"/>
        <v>87.161069932733469</v>
      </c>
      <c r="K32" s="3">
        <f t="shared" si="4"/>
        <v>11.1</v>
      </c>
      <c r="L32" s="5">
        <f t="shared" si="5"/>
        <v>-17.439764743825677</v>
      </c>
    </row>
    <row r="33" spans="1:12" x14ac:dyDescent="0.25">
      <c r="A33">
        <v>11400000</v>
      </c>
      <c r="B33" s="2">
        <v>-0.35226600000000002</v>
      </c>
      <c r="C33" s="2">
        <v>-5.4017000000000003E-2</v>
      </c>
      <c r="D33" s="2">
        <v>0.104712</v>
      </c>
      <c r="E33" s="2">
        <v>-8.3638000000000004E-2</v>
      </c>
      <c r="F33" s="3">
        <f t="shared" si="0"/>
        <v>2.1074403434498379</v>
      </c>
      <c r="G33" s="4">
        <f t="shared" si="1"/>
        <v>0.58990318671472364</v>
      </c>
      <c r="H33" s="4">
        <f>'2k4 cal jan22'!F33 -G33  - 10*LOG10((IMABS(COMPLEX(D33,E33)))^2)</f>
        <v>0.59046974579606371</v>
      </c>
      <c r="I33" s="4">
        <f t="shared" si="2"/>
        <v>1.1803729325107875</v>
      </c>
      <c r="J33" s="3">
        <f t="shared" si="3"/>
        <v>87.28769503213789</v>
      </c>
      <c r="K33" s="3">
        <f t="shared" si="4"/>
        <v>11.4</v>
      </c>
      <c r="L33" s="5">
        <f t="shared" si="5"/>
        <v>-17.456956508224096</v>
      </c>
    </row>
    <row r="34" spans="1:12" x14ac:dyDescent="0.25">
      <c r="A34">
        <v>11700000</v>
      </c>
      <c r="B34" s="2">
        <v>-0.36150599999999999</v>
      </c>
      <c r="C34" s="2">
        <v>-4.2453999999999999E-2</v>
      </c>
      <c r="D34" s="2">
        <v>0.102801</v>
      </c>
      <c r="E34" s="2">
        <v>-8.5502999999999996E-2</v>
      </c>
      <c r="F34" s="3">
        <f t="shared" si="0"/>
        <v>2.1446060712049926</v>
      </c>
      <c r="G34" s="4">
        <f t="shared" si="1"/>
        <v>0.61724974700514246</v>
      </c>
      <c r="H34" s="4">
        <f>'2k4 cal jan22'!F34 -G34  - 10*LOG10((IMABS(COMPLEX(D34,E34)))^2)</f>
        <v>0.58732139936728345</v>
      </c>
      <c r="I34" s="4">
        <f t="shared" si="2"/>
        <v>1.2045711463724258</v>
      </c>
      <c r="J34" s="3">
        <f t="shared" si="3"/>
        <v>87.350995752880578</v>
      </c>
      <c r="K34" s="3">
        <f t="shared" si="4"/>
        <v>11.7</v>
      </c>
      <c r="L34" s="5">
        <f t="shared" si="5"/>
        <v>-17.476614246531813</v>
      </c>
    </row>
    <row r="35" spans="1:12" x14ac:dyDescent="0.25">
      <c r="A35">
        <v>12000000</v>
      </c>
      <c r="B35" s="2">
        <v>-0.37017499999999998</v>
      </c>
      <c r="C35" s="2">
        <v>-3.005E-2</v>
      </c>
      <c r="D35" s="2">
        <v>0.10086100000000001</v>
      </c>
      <c r="E35" s="2">
        <v>-8.7322999999999998E-2</v>
      </c>
      <c r="F35" s="3">
        <f t="shared" si="0"/>
        <v>2.1816365810179446</v>
      </c>
      <c r="G35" s="4">
        <f t="shared" si="1"/>
        <v>0.64458744215959418</v>
      </c>
      <c r="H35" s="4">
        <f>'2k4 cal jan22'!F35 -G35  - 10*LOG10((IMABS(COMPLEX(D35,E35)))^2)</f>
        <v>0.58315613649669373</v>
      </c>
      <c r="I35" s="4">
        <f t="shared" si="2"/>
        <v>1.227743578656288</v>
      </c>
      <c r="J35" s="3">
        <f t="shared" si="3"/>
        <v>87.43481316418999</v>
      </c>
      <c r="K35" s="3">
        <f t="shared" si="4"/>
        <v>12</v>
      </c>
      <c r="L35" s="5">
        <f t="shared" si="5"/>
        <v>-17.496227546236078</v>
      </c>
    </row>
    <row r="36" spans="1:12" x14ac:dyDescent="0.25">
      <c r="A36">
        <v>12300000</v>
      </c>
      <c r="B36" s="2">
        <v>-0.37813400000000003</v>
      </c>
      <c r="C36" s="2">
        <v>-1.6816000000000001E-2</v>
      </c>
      <c r="D36" s="2">
        <v>9.8942000000000002E-2</v>
      </c>
      <c r="E36" s="2">
        <v>-8.9123999999999995E-2</v>
      </c>
      <c r="F36" s="3">
        <f t="shared" si="0"/>
        <v>2.2180609295473963</v>
      </c>
      <c r="G36" s="4">
        <f t="shared" si="1"/>
        <v>0.67155061956757589</v>
      </c>
      <c r="H36" s="4">
        <f>'2k4 cal jan22'!F36 -G36  - 10*LOG10((IMABS(COMPLEX(D36,E36)))^2)</f>
        <v>0.58819186081499453</v>
      </c>
      <c r="I36" s="4">
        <f t="shared" si="2"/>
        <v>1.2597424803825703</v>
      </c>
      <c r="J36" s="3">
        <f t="shared" si="3"/>
        <v>87.333489646323798</v>
      </c>
      <c r="K36" s="3">
        <f t="shared" si="4"/>
        <v>12.3</v>
      </c>
      <c r="L36" s="5">
        <f t="shared" si="5"/>
        <v>-17.512274172708612</v>
      </c>
    </row>
    <row r="37" spans="1:12" x14ac:dyDescent="0.25">
      <c r="A37">
        <v>12600000</v>
      </c>
      <c r="B37" s="2">
        <v>-0.38551200000000002</v>
      </c>
      <c r="C37" s="2">
        <v>-2.7360000000000002E-3</v>
      </c>
      <c r="D37" s="2">
        <v>9.6949999999999995E-2</v>
      </c>
      <c r="E37" s="2">
        <v>-9.0870000000000006E-2</v>
      </c>
      <c r="F37" s="3">
        <f t="shared" si="0"/>
        <v>2.2547935836826305</v>
      </c>
      <c r="G37" s="4">
        <f t="shared" si="1"/>
        <v>0.69880120726601891</v>
      </c>
      <c r="H37" s="4">
        <f>'2k4 cal jan22'!F37 -G37  - 10*LOG10((IMABS(COMPLEX(D37,E37)))^2)</f>
        <v>0.57713509169585464</v>
      </c>
      <c r="I37" s="4">
        <f t="shared" si="2"/>
        <v>1.2759362989618737</v>
      </c>
      <c r="J37" s="3">
        <f t="shared" si="3"/>
        <v>87.556116577294858</v>
      </c>
      <c r="K37" s="3">
        <f t="shared" si="4"/>
        <v>12.6</v>
      </c>
      <c r="L37" s="5">
        <f t="shared" si="5"/>
        <v>-17.530914605196067</v>
      </c>
    </row>
    <row r="38" spans="1:12" x14ac:dyDescent="0.25">
      <c r="A38">
        <v>12900000</v>
      </c>
      <c r="B38" s="2">
        <v>-0.39212399999999997</v>
      </c>
      <c r="C38" s="2">
        <v>1.2161999999999999E-2</v>
      </c>
      <c r="D38" s="2">
        <v>9.4916E-2</v>
      </c>
      <c r="E38" s="2">
        <v>-9.2602000000000004E-2</v>
      </c>
      <c r="F38" s="3">
        <f t="shared" si="0"/>
        <v>2.2911656092767414</v>
      </c>
      <c r="G38" s="4">
        <f t="shared" si="1"/>
        <v>0.72582999328219855</v>
      </c>
      <c r="H38" s="4">
        <f>'2k4 cal jan22'!F38 -G38  - 10*LOG10((IMABS(COMPLEX(D38,E38)))^2)</f>
        <v>0.57170959102203511</v>
      </c>
      <c r="I38" s="4">
        <f t="shared" si="2"/>
        <v>1.2975395843042337</v>
      </c>
      <c r="J38" s="3">
        <f t="shared" si="3"/>
        <v>87.665565956993603</v>
      </c>
      <c r="K38" s="3">
        <f t="shared" si="4"/>
        <v>12.9</v>
      </c>
      <c r="L38" s="5">
        <f t="shared" si="5"/>
        <v>-17.548779419866751</v>
      </c>
    </row>
    <row r="39" spans="1:12" x14ac:dyDescent="0.25">
      <c r="A39">
        <v>13200000</v>
      </c>
      <c r="B39" s="2">
        <v>-0.39795599999999998</v>
      </c>
      <c r="C39" s="2">
        <v>2.7836E-2</v>
      </c>
      <c r="D39" s="2">
        <v>9.2809000000000003E-2</v>
      </c>
      <c r="E39" s="2">
        <v>-9.4294000000000003E-2</v>
      </c>
      <c r="F39" s="3">
        <f t="shared" si="0"/>
        <v>2.3273902841661109</v>
      </c>
      <c r="G39" s="4">
        <f t="shared" si="1"/>
        <v>0.75278279986957219</v>
      </c>
      <c r="H39" s="4">
        <f>'2k4 cal jan22'!F39 -G39  - 10*LOG10((IMABS(COMPLEX(D39,E39)))^2)</f>
        <v>0.58014726174365094</v>
      </c>
      <c r="I39" s="4">
        <f t="shared" si="2"/>
        <v>1.3329300616132231</v>
      </c>
      <c r="J39" s="3">
        <f t="shared" si="3"/>
        <v>87.495410654472607</v>
      </c>
      <c r="K39" s="3">
        <f t="shared" si="4"/>
        <v>13.2</v>
      </c>
      <c r="L39" s="5">
        <f t="shared" si="5"/>
        <v>-17.568411370461476</v>
      </c>
    </row>
    <row r="40" spans="1:12" x14ac:dyDescent="0.25">
      <c r="A40">
        <v>13500000</v>
      </c>
      <c r="B40" s="2">
        <v>-0.40287200000000001</v>
      </c>
      <c r="C40" s="2">
        <v>4.4358000000000002E-2</v>
      </c>
      <c r="D40" s="2">
        <v>9.0717000000000006E-2</v>
      </c>
      <c r="E40" s="2">
        <v>-9.5939999999999998E-2</v>
      </c>
      <c r="F40" s="3">
        <f t="shared" si="0"/>
        <v>2.3630777947275856</v>
      </c>
      <c r="G40" s="4">
        <f t="shared" si="1"/>
        <v>0.77935816489125298</v>
      </c>
      <c r="H40" s="4">
        <f>'2k4 cal jan22'!F40 -G40  - 10*LOG10((IMABS(COMPLEX(D40,E40)))^2)</f>
        <v>0.56545638750464278</v>
      </c>
      <c r="I40" s="4">
        <f t="shared" si="2"/>
        <v>1.3448145523958956</v>
      </c>
      <c r="J40" s="3">
        <f t="shared" si="3"/>
        <v>87.791882429982792</v>
      </c>
      <c r="K40" s="3">
        <f t="shared" si="4"/>
        <v>13.5</v>
      </c>
      <c r="L40" s="5">
        <f t="shared" si="5"/>
        <v>-17.586015212749309</v>
      </c>
    </row>
    <row r="41" spans="1:12" x14ac:dyDescent="0.25">
      <c r="A41">
        <v>13800000</v>
      </c>
      <c r="B41" s="2">
        <v>-0.40688099999999999</v>
      </c>
      <c r="C41" s="2">
        <v>6.1567999999999998E-2</v>
      </c>
      <c r="D41" s="2">
        <v>8.8547000000000001E-2</v>
      </c>
      <c r="E41" s="2">
        <v>-9.7570000000000004E-2</v>
      </c>
      <c r="F41" s="3">
        <f t="shared" si="0"/>
        <v>2.3985444825058164</v>
      </c>
      <c r="G41" s="4">
        <f t="shared" si="1"/>
        <v>0.80578148818325968</v>
      </c>
      <c r="H41" s="4">
        <f>'2k4 cal jan22'!F41 -G41  - 10*LOG10((IMABS(COMPLEX(D41,E41)))^2)</f>
        <v>0.56262822823298109</v>
      </c>
      <c r="I41" s="4">
        <f t="shared" si="2"/>
        <v>1.3684097164162408</v>
      </c>
      <c r="J41" s="3">
        <f t="shared" si="3"/>
        <v>87.849071802210588</v>
      </c>
      <c r="K41" s="3">
        <f t="shared" si="4"/>
        <v>13.8</v>
      </c>
      <c r="L41" s="5">
        <f t="shared" si="5"/>
        <v>-17.604383685215016</v>
      </c>
    </row>
    <row r="42" spans="1:12" x14ac:dyDescent="0.25">
      <c r="A42">
        <v>14100000</v>
      </c>
      <c r="B42" s="2">
        <v>-0.409889</v>
      </c>
      <c r="C42" s="2">
        <v>7.9478999999999994E-2</v>
      </c>
      <c r="D42" s="2">
        <v>8.6348999999999995E-2</v>
      </c>
      <c r="E42" s="2">
        <v>-9.9107000000000001E-2</v>
      </c>
      <c r="F42" s="3">
        <f t="shared" si="0"/>
        <v>2.4336151351597497</v>
      </c>
      <c r="G42" s="4">
        <f t="shared" si="1"/>
        <v>0.83191340252538326</v>
      </c>
      <c r="H42" s="4">
        <f>'2k4 cal jan22'!F42 -G42  - 10*LOG10((IMABS(COMPLEX(D42,E42)))^2)</f>
        <v>0.56022202521834785</v>
      </c>
      <c r="I42" s="4">
        <f t="shared" si="2"/>
        <v>1.3921354277437312</v>
      </c>
      <c r="J42" s="3">
        <f t="shared" si="3"/>
        <v>87.897757953931915</v>
      </c>
      <c r="K42" s="3">
        <f t="shared" si="4"/>
        <v>14.1</v>
      </c>
      <c r="L42" s="5">
        <f t="shared" si="5"/>
        <v>-17.624978020500244</v>
      </c>
    </row>
    <row r="43" spans="1:12" x14ac:dyDescent="0.25">
      <c r="A43">
        <v>14400000</v>
      </c>
      <c r="B43" s="2">
        <v>-0.41187699999999999</v>
      </c>
      <c r="C43" s="2">
        <v>9.8027000000000003E-2</v>
      </c>
      <c r="D43" s="2">
        <v>8.4109000000000003E-2</v>
      </c>
      <c r="E43" s="2">
        <v>-0.100674</v>
      </c>
      <c r="F43" s="3">
        <f t="shared" si="0"/>
        <v>2.4684982378481761</v>
      </c>
      <c r="G43" s="4">
        <f t="shared" si="1"/>
        <v>0.85790143529294105</v>
      </c>
      <c r="H43" s="4">
        <f>'2k4 cal jan22'!F43 -G43  - 10*LOG10((IMABS(COMPLEX(D43,E43)))^2)</f>
        <v>0.55974293157180455</v>
      </c>
      <c r="I43" s="4">
        <f t="shared" si="2"/>
        <v>1.4176443668647456</v>
      </c>
      <c r="J43" s="3">
        <f t="shared" si="3"/>
        <v>87.907454964136122</v>
      </c>
      <c r="K43" s="3">
        <f t="shared" si="4"/>
        <v>14.4</v>
      </c>
      <c r="L43" s="5">
        <f t="shared" si="5"/>
        <v>-17.64229775014245</v>
      </c>
    </row>
    <row r="44" spans="1:12" x14ac:dyDescent="0.25">
      <c r="A44">
        <v>14700000</v>
      </c>
      <c r="B44" s="2">
        <v>-0.41271200000000002</v>
      </c>
      <c r="C44" s="2">
        <v>0.117248</v>
      </c>
      <c r="D44" s="2">
        <v>8.1845000000000001E-2</v>
      </c>
      <c r="E44" s="2">
        <v>-0.10217900000000001</v>
      </c>
      <c r="F44" s="3">
        <f t="shared" si="0"/>
        <v>2.5028935675954584</v>
      </c>
      <c r="G44" s="4">
        <f t="shared" si="1"/>
        <v>0.88351510207031558</v>
      </c>
      <c r="H44" s="4">
        <f>'2k4 cal jan22'!F44 -G44  - 10*LOG10((IMABS(COMPLEX(D44,E44)))^2)</f>
        <v>0.556783659398004</v>
      </c>
      <c r="I44" s="4">
        <f t="shared" si="2"/>
        <v>1.4402987614683196</v>
      </c>
      <c r="J44" s="3">
        <f t="shared" si="3"/>
        <v>87.967375305383612</v>
      </c>
      <c r="K44" s="3">
        <f t="shared" si="4"/>
        <v>14.7</v>
      </c>
      <c r="L44" s="5">
        <f t="shared" si="5"/>
        <v>-17.660106679534536</v>
      </c>
    </row>
    <row r="45" spans="1:12" x14ac:dyDescent="0.25">
      <c r="A45">
        <v>15000000</v>
      </c>
      <c r="B45" s="2">
        <v>-0.41244500000000001</v>
      </c>
      <c r="C45" s="2">
        <v>0.13700999999999999</v>
      </c>
      <c r="D45" s="2">
        <v>7.9552999999999999E-2</v>
      </c>
      <c r="E45" s="2">
        <v>-0.103644</v>
      </c>
      <c r="F45" s="3">
        <f t="shared" si="0"/>
        <v>2.5373579989606285</v>
      </c>
      <c r="G45" s="4">
        <f t="shared" si="1"/>
        <v>0.90916291766999957</v>
      </c>
      <c r="H45" s="4">
        <f>'2k4 cal jan22'!F45 -G45  - 10*LOG10((IMABS(COMPLEX(D45,E45)))^2)</f>
        <v>0.55408524121480696</v>
      </c>
      <c r="I45" s="4">
        <f t="shared" si="2"/>
        <v>1.4632481588848065</v>
      </c>
      <c r="J45" s="3">
        <f t="shared" si="3"/>
        <v>88.022049388080234</v>
      </c>
      <c r="K45" s="3">
        <f t="shared" si="4"/>
        <v>15</v>
      </c>
      <c r="L45" s="5">
        <f t="shared" si="5"/>
        <v>-17.677471804325158</v>
      </c>
    </row>
    <row r="46" spans="1:12" x14ac:dyDescent="0.25">
      <c r="A46">
        <v>15300000</v>
      </c>
      <c r="B46" s="2">
        <v>-0.41094000000000003</v>
      </c>
      <c r="C46" s="2">
        <v>0.15742600000000001</v>
      </c>
      <c r="D46" s="2">
        <v>7.7174000000000006E-2</v>
      </c>
      <c r="E46" s="2">
        <v>-0.105072</v>
      </c>
      <c r="F46" s="3">
        <f t="shared" si="0"/>
        <v>2.5718244961625811</v>
      </c>
      <c r="G46" s="4">
        <f t="shared" si="1"/>
        <v>0.93478902909854511</v>
      </c>
      <c r="H46" s="4">
        <f>'2k4 cal jan22'!F46 -G46  - 10*LOG10((IMABS(COMPLEX(D46,E46)))^2)</f>
        <v>0.55291728571895504</v>
      </c>
      <c r="I46" s="4">
        <f t="shared" si="2"/>
        <v>1.4877063148175003</v>
      </c>
      <c r="J46" s="3">
        <f t="shared" si="3"/>
        <v>88.045724490052848</v>
      </c>
      <c r="K46" s="3">
        <f t="shared" si="4"/>
        <v>15.3</v>
      </c>
      <c r="L46" s="5">
        <f t="shared" si="5"/>
        <v>-17.696545179146163</v>
      </c>
    </row>
    <row r="47" spans="1:12" x14ac:dyDescent="0.25">
      <c r="A47">
        <v>15600000</v>
      </c>
      <c r="B47" s="2">
        <v>-0.40812300000000001</v>
      </c>
      <c r="C47" s="2">
        <v>0.17821799999999999</v>
      </c>
      <c r="D47" s="2">
        <v>7.4758000000000005E-2</v>
      </c>
      <c r="E47" s="2">
        <v>-0.106437</v>
      </c>
      <c r="F47" s="3">
        <f t="shared" si="0"/>
        <v>2.6058003300891133</v>
      </c>
      <c r="G47" s="4">
        <f t="shared" si="1"/>
        <v>0.96002222211471977</v>
      </c>
      <c r="H47" s="4">
        <f>'2k4 cal jan22'!F47 -G47  - 10*LOG10((IMABS(COMPLEX(D47,E47)))^2)</f>
        <v>0.5627886690269186</v>
      </c>
      <c r="I47" s="4">
        <f t="shared" si="2"/>
        <v>1.5228108911416385</v>
      </c>
      <c r="J47" s="3">
        <f t="shared" si="3"/>
        <v>87.845826466368138</v>
      </c>
      <c r="K47" s="3">
        <f t="shared" si="4"/>
        <v>15.6</v>
      </c>
      <c r="L47" s="5">
        <f t="shared" si="5"/>
        <v>-17.716614137359677</v>
      </c>
    </row>
    <row r="48" spans="1:12" x14ac:dyDescent="0.25">
      <c r="A48">
        <v>15900000</v>
      </c>
      <c r="B48" s="2">
        <v>-0.403972</v>
      </c>
      <c r="C48" s="2">
        <v>0.19946700000000001</v>
      </c>
      <c r="D48" s="2">
        <v>7.2331000000000006E-2</v>
      </c>
      <c r="E48" s="2">
        <v>-0.107789</v>
      </c>
      <c r="F48" s="3">
        <f t="shared" si="0"/>
        <v>2.6398945268563292</v>
      </c>
      <c r="G48" s="4">
        <f t="shared" si="1"/>
        <v>0.98531031638992406</v>
      </c>
      <c r="H48" s="4">
        <f>'2k4 cal jan22'!F48 -G48  - 10*LOG10((IMABS(COMPLEX(D48,E48)))^2)</f>
        <v>0.56394675974084407</v>
      </c>
      <c r="I48" s="4">
        <f t="shared" si="2"/>
        <v>1.5492570761307682</v>
      </c>
      <c r="J48" s="3">
        <f t="shared" si="3"/>
        <v>87.822404600053758</v>
      </c>
      <c r="K48" s="3">
        <f t="shared" si="4"/>
        <v>15.9</v>
      </c>
      <c r="L48" s="5">
        <f t="shared" si="5"/>
        <v>-17.73393855378901</v>
      </c>
    </row>
    <row r="49" spans="1:12" x14ac:dyDescent="0.25">
      <c r="A49">
        <v>16200000</v>
      </c>
      <c r="B49" s="2">
        <v>-0.39856000000000003</v>
      </c>
      <c r="C49" s="2">
        <v>0.22107499999999999</v>
      </c>
      <c r="D49" s="2">
        <v>6.9822999999999996E-2</v>
      </c>
      <c r="E49" s="2">
        <v>-0.109087</v>
      </c>
      <c r="F49" s="3">
        <f t="shared" si="0"/>
        <v>2.6749015677380017</v>
      </c>
      <c r="G49" s="4">
        <f t="shared" si="1"/>
        <v>1.0112362538051562</v>
      </c>
      <c r="H49" s="4">
        <f>'2k4 cal jan22'!F49 -G49  - 10*LOG10((IMABS(COMPLEX(D49,E49)))^2)</f>
        <v>0.562870526603934</v>
      </c>
      <c r="I49" s="4">
        <f t="shared" si="2"/>
        <v>1.5741067804090902</v>
      </c>
      <c r="J49" s="3">
        <f t="shared" si="3"/>
        <v>87.844170728375261</v>
      </c>
      <c r="K49" s="3">
        <f t="shared" si="4"/>
        <v>16.2</v>
      </c>
      <c r="L49" s="5">
        <f t="shared" si="5"/>
        <v>-17.753316487264417</v>
      </c>
    </row>
    <row r="50" spans="1:12" x14ac:dyDescent="0.25">
      <c r="A50">
        <v>16500000</v>
      </c>
      <c r="B50" s="2">
        <v>-0.39162200000000003</v>
      </c>
      <c r="C50" s="2">
        <v>0.242954</v>
      </c>
      <c r="D50" s="2">
        <v>6.7232E-2</v>
      </c>
      <c r="E50" s="2">
        <v>-0.110371</v>
      </c>
      <c r="F50" s="3">
        <f t="shared" si="0"/>
        <v>2.7096302467118711</v>
      </c>
      <c r="G50" s="4">
        <f t="shared" si="1"/>
        <v>1.0369122502291053</v>
      </c>
      <c r="H50" s="4">
        <f>'2k4 cal jan22'!F50 -G50  - 10*LOG10((IMABS(COMPLEX(D50,E50)))^2)</f>
        <v>0.5655277197518771</v>
      </c>
      <c r="I50" s="4">
        <f t="shared" si="2"/>
        <v>1.6024399699809824</v>
      </c>
      <c r="J50" s="3">
        <f t="shared" si="3"/>
        <v>87.790440472717734</v>
      </c>
      <c r="K50" s="3">
        <f t="shared" si="4"/>
        <v>16.5</v>
      </c>
      <c r="L50" s="5">
        <f t="shared" si="5"/>
        <v>-17.772341348250006</v>
      </c>
    </row>
    <row r="51" spans="1:12" x14ac:dyDescent="0.25">
      <c r="A51">
        <v>16800000</v>
      </c>
      <c r="B51" s="2">
        <v>-0.38322400000000001</v>
      </c>
      <c r="C51" s="2">
        <v>0.26517800000000002</v>
      </c>
      <c r="D51" s="2">
        <v>6.4644999999999994E-2</v>
      </c>
      <c r="E51" s="2">
        <v>-0.11157</v>
      </c>
      <c r="F51" s="3">
        <f t="shared" si="0"/>
        <v>2.7454990103038228</v>
      </c>
      <c r="G51" s="4">
        <f t="shared" si="1"/>
        <v>1.0633809048238076</v>
      </c>
      <c r="H51" s="4">
        <f>'2k4 cal jan22'!F51 -G51  - 10*LOG10((IMABS(COMPLEX(D51,E51)))^2)</f>
        <v>0.56336031985588875</v>
      </c>
      <c r="I51" s="4">
        <f t="shared" si="2"/>
        <v>1.6267412246796964</v>
      </c>
      <c r="J51" s="3">
        <f t="shared" si="3"/>
        <v>87.834264303646549</v>
      </c>
      <c r="K51" s="3">
        <f t="shared" si="4"/>
        <v>16.8</v>
      </c>
      <c r="L51" s="5">
        <f t="shared" si="5"/>
        <v>-17.79190258246998</v>
      </c>
    </row>
    <row r="52" spans="1:12" x14ac:dyDescent="0.25">
      <c r="A52">
        <v>17100000</v>
      </c>
      <c r="B52" s="2">
        <v>-0.37316500000000002</v>
      </c>
      <c r="C52" s="2">
        <v>0.28745500000000002</v>
      </c>
      <c r="D52" s="2">
        <v>6.1957999999999999E-2</v>
      </c>
      <c r="E52" s="2">
        <v>-0.112719</v>
      </c>
      <c r="F52" s="3">
        <f t="shared" si="0"/>
        <v>2.7810331631600524</v>
      </c>
      <c r="G52" s="4">
        <f t="shared" si="1"/>
        <v>1.0895481400597771</v>
      </c>
      <c r="H52" s="4">
        <f>'2k4 cal jan22'!F52 -G52  - 10*LOG10((IMABS(COMPLEX(D52,E52)))^2)</f>
        <v>0.56612747223324789</v>
      </c>
      <c r="I52" s="4">
        <f t="shared" si="2"/>
        <v>1.655675612293025</v>
      </c>
      <c r="J52" s="3">
        <f t="shared" si="3"/>
        <v>87.778317615700786</v>
      </c>
      <c r="K52" s="3">
        <f t="shared" si="4"/>
        <v>17.100000000000001</v>
      </c>
      <c r="L52" s="5">
        <f t="shared" si="5"/>
        <v>-17.813498518405822</v>
      </c>
    </row>
    <row r="53" spans="1:12" x14ac:dyDescent="0.25">
      <c r="A53">
        <v>17400000</v>
      </c>
      <c r="B53" s="2">
        <v>-0.361516</v>
      </c>
      <c r="C53" s="2">
        <v>0.30985400000000002</v>
      </c>
      <c r="D53" s="2">
        <v>5.9212000000000001E-2</v>
      </c>
      <c r="E53" s="2">
        <v>-0.113839</v>
      </c>
      <c r="F53" s="3">
        <f t="shared" si="0"/>
        <v>2.8177681545109925</v>
      </c>
      <c r="G53" s="4">
        <f t="shared" si="1"/>
        <v>1.1165385413708901</v>
      </c>
      <c r="H53" s="4">
        <f>'2k4 cal jan22'!F53 -G53  - 10*LOG10((IMABS(COMPLEX(D53,E53)))^2)</f>
        <v>0.56317389919028926</v>
      </c>
      <c r="I53" s="4">
        <f t="shared" si="2"/>
        <v>1.6797124405611794</v>
      </c>
      <c r="J53" s="3">
        <f t="shared" si="3"/>
        <v>87.838034665493268</v>
      </c>
      <c r="K53" s="3">
        <f t="shared" si="4"/>
        <v>17.399999999999999</v>
      </c>
      <c r="L53" s="5">
        <f t="shared" si="5"/>
        <v>-17.834282718099011</v>
      </c>
    </row>
    <row r="54" spans="1:12" x14ac:dyDescent="0.25">
      <c r="A54">
        <v>17700000</v>
      </c>
      <c r="B54" s="2">
        <v>-0.34806999999999999</v>
      </c>
      <c r="C54" s="2">
        <v>0.33208599999999999</v>
      </c>
      <c r="D54" s="2">
        <v>5.6427999999999999E-2</v>
      </c>
      <c r="E54" s="2">
        <v>-0.114875</v>
      </c>
      <c r="F54" s="3">
        <f t="shared" si="0"/>
        <v>2.854126755488533</v>
      </c>
      <c r="G54" s="4">
        <f t="shared" si="1"/>
        <v>1.1431873936179442</v>
      </c>
      <c r="H54" s="4">
        <f>'2k4 cal jan22'!F54 -G54  - 10*LOG10((IMABS(COMPLEX(D54,E54)))^2)</f>
        <v>0.56907102050271874</v>
      </c>
      <c r="I54" s="4">
        <f t="shared" si="2"/>
        <v>1.7122584141206629</v>
      </c>
      <c r="J54" s="3">
        <f t="shared" si="3"/>
        <v>87.718843645033871</v>
      </c>
      <c r="K54" s="3">
        <f t="shared" si="4"/>
        <v>17.7</v>
      </c>
      <c r="L54" s="5">
        <f t="shared" si="5"/>
        <v>-17.856758999832763</v>
      </c>
    </row>
    <row r="55" spans="1:12" x14ac:dyDescent="0.25">
      <c r="A55">
        <v>18000000</v>
      </c>
      <c r="B55" s="2">
        <v>-0.33295200000000003</v>
      </c>
      <c r="C55" s="2">
        <v>0.35419</v>
      </c>
      <c r="D55" s="2">
        <v>5.3551000000000001E-2</v>
      </c>
      <c r="E55" s="2">
        <v>-0.11586</v>
      </c>
      <c r="F55" s="3">
        <f t="shared" si="0"/>
        <v>2.8919197643247658</v>
      </c>
      <c r="G55" s="4">
        <f t="shared" si="1"/>
        <v>1.1708152586585034</v>
      </c>
      <c r="H55" s="4">
        <f>'2k4 cal jan22'!F55 -G55  - 10*LOG10((IMABS(COMPLEX(D55,E55)))^2)</f>
        <v>0.56622399934506973</v>
      </c>
      <c r="I55" s="4">
        <f t="shared" si="2"/>
        <v>1.7370392580035732</v>
      </c>
      <c r="J55" s="3">
        <f t="shared" si="3"/>
        <v>87.776366659915553</v>
      </c>
      <c r="K55" s="3">
        <f t="shared" si="4"/>
        <v>18</v>
      </c>
      <c r="L55" s="5">
        <f t="shared" si="5"/>
        <v>-17.880456130333876</v>
      </c>
    </row>
    <row r="56" spans="1:12" x14ac:dyDescent="0.25">
      <c r="A56">
        <v>18300000</v>
      </c>
      <c r="B56" s="2">
        <v>-0.31617899999999999</v>
      </c>
      <c r="C56" s="2">
        <v>0.37608900000000001</v>
      </c>
      <c r="D56" s="2">
        <v>5.0625000000000003E-2</v>
      </c>
      <c r="E56" s="2">
        <v>-0.11675199999999999</v>
      </c>
      <c r="F56" s="3">
        <f t="shared" si="0"/>
        <v>2.9318766916998777</v>
      </c>
      <c r="G56" s="4">
        <f t="shared" si="1"/>
        <v>1.1999408656261377</v>
      </c>
      <c r="H56" s="4">
        <f>'2k4 cal jan22'!F56 -G56  - 10*LOG10((IMABS(COMPLEX(D56,E56)))^2)</f>
        <v>0.57102833799297414</v>
      </c>
      <c r="I56" s="4">
        <f t="shared" si="2"/>
        <v>1.7709692036191118</v>
      </c>
      <c r="J56" s="3">
        <f t="shared" si="3"/>
        <v>87.679318633862707</v>
      </c>
      <c r="K56" s="3">
        <f t="shared" si="4"/>
        <v>18.3</v>
      </c>
      <c r="L56" s="5">
        <f t="shared" si="5"/>
        <v>-17.906480070642925</v>
      </c>
    </row>
    <row r="57" spans="1:12" x14ac:dyDescent="0.25">
      <c r="A57">
        <v>18600000</v>
      </c>
      <c r="B57" s="2">
        <v>-0.29751899999999998</v>
      </c>
      <c r="C57" s="2">
        <v>0.39757100000000001</v>
      </c>
      <c r="D57" s="2">
        <v>4.7660000000000001E-2</v>
      </c>
      <c r="E57" s="2">
        <v>-0.117577</v>
      </c>
      <c r="F57" s="3">
        <f t="shared" si="0"/>
        <v>2.9727349616288872</v>
      </c>
      <c r="G57" s="4">
        <f t="shared" si="1"/>
        <v>1.2296300258563511</v>
      </c>
      <c r="H57" s="4">
        <f>'2k4 cal jan22'!F57 -G57  - 10*LOG10((IMABS(COMPLEX(D57,E57)))^2)</f>
        <v>0.5843597378538945</v>
      </c>
      <c r="I57" s="4">
        <f t="shared" si="2"/>
        <v>1.8139897637102456</v>
      </c>
      <c r="J57" s="3">
        <f t="shared" si="3"/>
        <v>87.410584885243949</v>
      </c>
      <c r="K57" s="3">
        <f t="shared" si="4"/>
        <v>18.600000000000001</v>
      </c>
      <c r="L57" s="5">
        <f t="shared" si="5"/>
        <v>-17.932867171599543</v>
      </c>
    </row>
    <row r="58" spans="1:12" x14ac:dyDescent="0.25">
      <c r="A58">
        <v>18900000</v>
      </c>
      <c r="B58" s="2">
        <v>-0.27697500000000003</v>
      </c>
      <c r="C58" s="2">
        <v>0.41861599999999999</v>
      </c>
      <c r="D58" s="2">
        <v>4.4650000000000002E-2</v>
      </c>
      <c r="E58" s="2">
        <v>-0.11833</v>
      </c>
      <c r="F58" s="3">
        <f t="shared" si="0"/>
        <v>3.0156667289806283</v>
      </c>
      <c r="G58" s="4">
        <f t="shared" si="1"/>
        <v>1.2607198882382018</v>
      </c>
      <c r="H58" s="4">
        <f>'2k4 cal jan22'!F58 -G58  - 10*LOG10((IMABS(COMPLEX(D58,E58)))^2)</f>
        <v>0.59096901942780633</v>
      </c>
      <c r="I58" s="4">
        <f t="shared" si="2"/>
        <v>1.8516889076660081</v>
      </c>
      <c r="J58" s="3">
        <f t="shared" si="3"/>
        <v>87.277660840737951</v>
      </c>
      <c r="K58" s="3">
        <f t="shared" si="4"/>
        <v>18.899999999999999</v>
      </c>
      <c r="L58" s="5">
        <f t="shared" si="5"/>
        <v>-17.95999155231544</v>
      </c>
    </row>
    <row r="59" spans="1:12" x14ac:dyDescent="0.25">
      <c r="A59">
        <v>19200000</v>
      </c>
      <c r="B59" s="2">
        <v>-0.25465300000000002</v>
      </c>
      <c r="C59" s="2">
        <v>0.43900600000000001</v>
      </c>
      <c r="D59" s="2">
        <v>4.1576000000000002E-2</v>
      </c>
      <c r="E59" s="2">
        <v>-0.118981</v>
      </c>
      <c r="F59" s="3">
        <f t="shared" si="0"/>
        <v>3.0610613025286009</v>
      </c>
      <c r="G59" s="4">
        <f t="shared" si="1"/>
        <v>1.2934707216531651</v>
      </c>
      <c r="H59" s="4">
        <f>'2k4 cal jan22'!F59 -G59  - 10*LOG10((IMABS(COMPLEX(D59,E59)))^2)</f>
        <v>0.58961921962787045</v>
      </c>
      <c r="I59" s="4">
        <f t="shared" si="2"/>
        <v>1.8830899412810356</v>
      </c>
      <c r="J59" s="3">
        <f t="shared" si="3"/>
        <v>87.30479120582055</v>
      </c>
      <c r="K59" s="3">
        <f t="shared" si="4"/>
        <v>19.2</v>
      </c>
      <c r="L59" s="5">
        <f t="shared" si="5"/>
        <v>-17.990116288165435</v>
      </c>
    </row>
    <row r="60" spans="1:12" x14ac:dyDescent="0.25">
      <c r="A60">
        <v>19500000</v>
      </c>
      <c r="B60" s="2">
        <v>-0.230518</v>
      </c>
      <c r="C60" s="2">
        <v>0.45848800000000001</v>
      </c>
      <c r="D60" s="2">
        <v>3.8475000000000002E-2</v>
      </c>
      <c r="E60" s="2">
        <v>-0.119542</v>
      </c>
      <c r="F60" s="3">
        <f t="shared" si="0"/>
        <v>3.1082624326025603</v>
      </c>
      <c r="G60" s="4">
        <f t="shared" si="1"/>
        <v>1.3273868564065086</v>
      </c>
      <c r="H60" s="4">
        <f>'2k4 cal jan22'!F60 -G60  - 10*LOG10((IMABS(COMPLEX(D60,E60)))^2)</f>
        <v>0.60262335854330118</v>
      </c>
      <c r="I60" s="4">
        <f t="shared" si="2"/>
        <v>1.9300102149498097</v>
      </c>
      <c r="J60" s="3">
        <f t="shared" si="3"/>
        <v>87.043764271837617</v>
      </c>
      <c r="K60" s="3">
        <f t="shared" si="4"/>
        <v>19.5</v>
      </c>
      <c r="L60" s="5">
        <f t="shared" si="5"/>
        <v>-18.021513596303585</v>
      </c>
    </row>
    <row r="61" spans="1:12" x14ac:dyDescent="0.25">
      <c r="A61">
        <v>19800000</v>
      </c>
      <c r="B61" s="2">
        <v>-0.20458999999999999</v>
      </c>
      <c r="C61" s="2">
        <v>0.47703699999999999</v>
      </c>
      <c r="D61" s="2">
        <v>3.5270000000000003E-2</v>
      </c>
      <c r="E61" s="2">
        <v>-0.12004099999999999</v>
      </c>
      <c r="F61" s="3">
        <f t="shared" si="0"/>
        <v>3.1585069329604925</v>
      </c>
      <c r="G61" s="4">
        <f t="shared" si="1"/>
        <v>1.3633303388920193</v>
      </c>
      <c r="H61" s="4">
        <f>'2k4 cal jan22'!F61 -G61  - 10*LOG10((IMABS(COMPLEX(D61,E61)))^2)</f>
        <v>0.60235020461905009</v>
      </c>
      <c r="I61" s="4">
        <f t="shared" si="2"/>
        <v>1.9656805435110694</v>
      </c>
      <c r="J61" s="3">
        <f t="shared" si="3"/>
        <v>87.04923914994859</v>
      </c>
      <c r="K61" s="3">
        <f t="shared" si="4"/>
        <v>19.8</v>
      </c>
      <c r="L61" s="5">
        <f t="shared" si="5"/>
        <v>-18.05379814691775</v>
      </c>
    </row>
    <row r="62" spans="1:12" x14ac:dyDescent="0.25">
      <c r="A62">
        <v>20100000</v>
      </c>
      <c r="B62" s="2">
        <v>-0.176788</v>
      </c>
      <c r="C62" s="2">
        <v>0.49468600000000001</v>
      </c>
      <c r="D62" s="2">
        <v>3.2022000000000002E-2</v>
      </c>
      <c r="E62" s="2">
        <v>-0.120402</v>
      </c>
      <c r="F62" s="3">
        <f t="shared" si="0"/>
        <v>3.2134250571787035</v>
      </c>
      <c r="G62" s="4">
        <f t="shared" si="1"/>
        <v>1.4024238017428023</v>
      </c>
      <c r="H62" s="4">
        <f>'2k4 cal jan22'!F62 -G62  - 10*LOG10((IMABS(COMPLEX(D62,E62)))^2)</f>
        <v>0.61541902937342741</v>
      </c>
      <c r="I62" s="4">
        <f t="shared" si="2"/>
        <v>2.01784283111623</v>
      </c>
      <c r="J62" s="3">
        <f t="shared" si="3"/>
        <v>86.787683608756765</v>
      </c>
      <c r="K62" s="3">
        <f t="shared" si="4"/>
        <v>20.100000000000001</v>
      </c>
      <c r="L62" s="5">
        <f t="shared" si="5"/>
        <v>-18.090509194755818</v>
      </c>
    </row>
    <row r="63" spans="1:12" x14ac:dyDescent="0.25">
      <c r="A63">
        <v>20400000</v>
      </c>
      <c r="B63" s="2">
        <v>-0.147146</v>
      </c>
      <c r="C63" s="2">
        <v>0.51092400000000004</v>
      </c>
      <c r="D63" s="2">
        <v>2.8708000000000001E-2</v>
      </c>
      <c r="E63" s="2">
        <v>-0.120627</v>
      </c>
      <c r="F63" s="3">
        <f t="shared" si="0"/>
        <v>3.2706841803005586</v>
      </c>
      <c r="G63" s="4">
        <f t="shared" si="1"/>
        <v>1.4429631086601677</v>
      </c>
      <c r="H63" s="4">
        <f>'2k4 cal jan22'!F63 -G63  - 10*LOG10((IMABS(COMPLEX(D63,E63)))^2)</f>
        <v>0.61916238724133876</v>
      </c>
      <c r="I63" s="4">
        <f t="shared" si="2"/>
        <v>2.0621254959015065</v>
      </c>
      <c r="J63" s="3">
        <f t="shared" si="3"/>
        <v>86.712910062320105</v>
      </c>
      <c r="K63" s="3">
        <f t="shared" si="4"/>
        <v>20.399999999999999</v>
      </c>
      <c r="L63" s="5">
        <f t="shared" si="5"/>
        <v>-18.131842430225127</v>
      </c>
    </row>
    <row r="64" spans="1:12" x14ac:dyDescent="0.25">
      <c r="A64">
        <v>20700000</v>
      </c>
      <c r="B64" s="2">
        <v>-0.11582099999999999</v>
      </c>
      <c r="C64" s="2">
        <v>0.52569399999999999</v>
      </c>
      <c r="D64" s="2">
        <v>2.5368000000000002E-2</v>
      </c>
      <c r="E64" s="2">
        <v>-0.12074600000000001</v>
      </c>
      <c r="F64" s="3">
        <f t="shared" si="0"/>
        <v>3.3318328462564981</v>
      </c>
      <c r="G64" s="4">
        <f t="shared" si="1"/>
        <v>1.4860018343137189</v>
      </c>
      <c r="H64" s="4">
        <f>'2k4 cal jan22'!F64 -G64  - 10*LOG10((IMABS(COMPLEX(D64,E64)))^2)</f>
        <v>0.62432526922388476</v>
      </c>
      <c r="I64" s="4">
        <f t="shared" si="2"/>
        <v>2.1103271035376037</v>
      </c>
      <c r="J64" s="3">
        <f t="shared" si="3"/>
        <v>86.609887219623133</v>
      </c>
      <c r="K64" s="3">
        <f t="shared" si="4"/>
        <v>20.7</v>
      </c>
      <c r="L64" s="5">
        <f t="shared" si="5"/>
        <v>-18.174959885423906</v>
      </c>
    </row>
    <row r="65" spans="1:12" x14ac:dyDescent="0.25">
      <c r="A65">
        <v>21000000</v>
      </c>
      <c r="B65" s="2">
        <v>-8.2811999999999997E-2</v>
      </c>
      <c r="C65" s="2">
        <v>0.53890700000000002</v>
      </c>
      <c r="D65" s="2">
        <v>2.1984E-2</v>
      </c>
      <c r="E65" s="2">
        <v>-0.120766</v>
      </c>
      <c r="F65" s="3">
        <f t="shared" si="0"/>
        <v>3.3978525623413254</v>
      </c>
      <c r="G65" s="4">
        <f t="shared" si="1"/>
        <v>1.532168095473124</v>
      </c>
      <c r="H65" s="4">
        <f>'2k4 cal jan22'!F65 -G65  - 10*LOG10((IMABS(COMPLEX(D65,E65)))^2)</f>
        <v>0.64095172136998357</v>
      </c>
      <c r="I65" s="4">
        <f t="shared" si="2"/>
        <v>2.1731198168431076</v>
      </c>
      <c r="J65" s="3">
        <f t="shared" si="3"/>
        <v>86.27894536904293</v>
      </c>
      <c r="K65" s="3">
        <f t="shared" si="4"/>
        <v>21</v>
      </c>
      <c r="L65" s="5">
        <f t="shared" si="5"/>
        <v>-18.219523719745851</v>
      </c>
    </row>
    <row r="66" spans="1:12" x14ac:dyDescent="0.25">
      <c r="A66">
        <v>21300000</v>
      </c>
      <c r="B66" s="2">
        <v>-4.8136999999999999E-2</v>
      </c>
      <c r="C66" s="2">
        <v>0.55038100000000001</v>
      </c>
      <c r="D66" s="2">
        <v>1.8547000000000001E-2</v>
      </c>
      <c r="E66" s="2">
        <v>-0.120684</v>
      </c>
      <c r="F66" s="3">
        <f t="shared" si="0"/>
        <v>3.4690944831310881</v>
      </c>
      <c r="G66" s="4">
        <f t="shared" si="1"/>
        <v>1.5816295310910968</v>
      </c>
      <c r="H66" s="4">
        <f>'2k4 cal jan22'!F66 -G66  - 10*LOG10((IMABS(COMPLEX(D66,E66)))^2)</f>
        <v>0.64268598080061423</v>
      </c>
      <c r="I66" s="4">
        <f t="shared" si="2"/>
        <v>2.2243155118917111</v>
      </c>
      <c r="J66" s="3">
        <f t="shared" si="3"/>
        <v>86.244498649330239</v>
      </c>
      <c r="K66" s="3">
        <f t="shared" si="4"/>
        <v>21.3</v>
      </c>
      <c r="L66" s="5">
        <f t="shared" si="5"/>
        <v>-18.265625819142159</v>
      </c>
    </row>
    <row r="67" spans="1:12" x14ac:dyDescent="0.25">
      <c r="A67">
        <v>21600000</v>
      </c>
      <c r="B67" s="2">
        <v>-1.2016000000000001E-2</v>
      </c>
      <c r="C67" s="2">
        <v>0.55998899999999996</v>
      </c>
      <c r="D67" s="2">
        <v>1.5089E-2</v>
      </c>
      <c r="E67" s="2">
        <v>-0.120396</v>
      </c>
      <c r="F67" s="3">
        <f t="shared" si="0"/>
        <v>3.5466728699614589</v>
      </c>
      <c r="G67" s="4">
        <f t="shared" si="1"/>
        <v>1.6350629210059822</v>
      </c>
      <c r="H67" s="4">
        <f>'2k4 cal jan22'!F67 -G67  - 10*LOG10((IMABS(COMPLEX(D67,E67)))^2)</f>
        <v>0.64615392550564721</v>
      </c>
      <c r="I67" s="4">
        <f t="shared" si="2"/>
        <v>2.2812168465116294</v>
      </c>
      <c r="J67" s="3">
        <f t="shared" si="3"/>
        <v>86.175657855590572</v>
      </c>
      <c r="K67" s="3">
        <f t="shared" si="4"/>
        <v>21.6</v>
      </c>
      <c r="L67" s="5">
        <f t="shared" si="5"/>
        <v>-18.32007382897913</v>
      </c>
    </row>
    <row r="68" spans="1:12" x14ac:dyDescent="0.25">
      <c r="A68">
        <v>21900000</v>
      </c>
      <c r="B68" s="2">
        <v>2.5645000000000001E-2</v>
      </c>
      <c r="C68" s="2">
        <v>0.56751200000000002</v>
      </c>
      <c r="D68" s="2">
        <v>1.1587999999999999E-2</v>
      </c>
      <c r="E68" s="2">
        <v>-0.120008</v>
      </c>
      <c r="F68" s="3">
        <f t="shared" si="0"/>
        <v>3.6306064912571987</v>
      </c>
      <c r="G68" s="4">
        <f t="shared" si="1"/>
        <v>1.6923658133938431</v>
      </c>
      <c r="H68" s="4">
        <f>'2k4 cal jan22'!F68 -G68  - 10*LOG10((IMABS(COMPLEX(D68,E68)))^2)</f>
        <v>0.66052284297652974</v>
      </c>
      <c r="I68" s="4">
        <f t="shared" si="2"/>
        <v>2.3528886563703728</v>
      </c>
      <c r="J68" s="3">
        <f t="shared" si="3"/>
        <v>85.891011191325376</v>
      </c>
      <c r="K68" s="3">
        <f t="shared" si="4"/>
        <v>21.9</v>
      </c>
      <c r="L68" s="5">
        <f t="shared" si="5"/>
        <v>-18.375490562908027</v>
      </c>
    </row>
    <row r="69" spans="1:12" x14ac:dyDescent="0.25">
      <c r="A69">
        <v>22200000</v>
      </c>
      <c r="B69" s="2">
        <v>6.4605999999999997E-2</v>
      </c>
      <c r="C69" s="2">
        <v>0.57261200000000001</v>
      </c>
      <c r="D69" s="2">
        <v>8.0260000000000001E-3</v>
      </c>
      <c r="E69" s="2">
        <v>-0.119438</v>
      </c>
      <c r="F69" s="3">
        <f t="shared" si="0"/>
        <v>3.7197096533093768</v>
      </c>
      <c r="G69" s="4">
        <f t="shared" si="1"/>
        <v>1.7526153200882786</v>
      </c>
      <c r="H69" s="4">
        <f>'2k4 cal jan22'!F69 -G69  - 10*LOG10((IMABS(COMPLEX(D69,E69)))^2)</f>
        <v>0.6696738275926073</v>
      </c>
      <c r="I69" s="4">
        <f t="shared" si="2"/>
        <v>2.4222891476808859</v>
      </c>
      <c r="J69" s="3">
        <f t="shared" si="3"/>
        <v>85.710221459412566</v>
      </c>
      <c r="K69" s="3">
        <f t="shared" si="4"/>
        <v>22.2</v>
      </c>
      <c r="L69" s="5">
        <f t="shared" si="5"/>
        <v>-18.437582792523266</v>
      </c>
    </row>
    <row r="70" spans="1:12" x14ac:dyDescent="0.25">
      <c r="A70">
        <v>22500000</v>
      </c>
      <c r="B70" s="2">
        <v>0.10473</v>
      </c>
      <c r="C70" s="2">
        <v>0.57533599999999996</v>
      </c>
      <c r="D70" s="2">
        <v>4.5319999999999996E-3</v>
      </c>
      <c r="E70" s="2">
        <v>-0.118697</v>
      </c>
      <c r="F70" s="3">
        <f t="shared" ref="F70:F105" si="6">(1 + IMABS(COMPLEX(B70,C70)))/(1-IMABS(COMPLEX(B70,C70)))</f>
        <v>3.8168450445355013</v>
      </c>
      <c r="G70" s="4">
        <f t="shared" ref="G70:G105" si="7">-10*LOG((1-IMABS(COMPLEX(B70,C70))^2))</f>
        <v>1.8176083077161962</v>
      </c>
      <c r="H70" s="4">
        <f>'2k4 cal jan22'!F70 -G70  - 10*LOG10((IMABS(COMPLEX(D70,E70)))^2)</f>
        <v>0.67788003783704909</v>
      </c>
      <c r="I70" s="4">
        <f t="shared" ref="I70:I105" si="8">H70+G70</f>
        <v>2.4954883455532455</v>
      </c>
      <c r="J70" s="3">
        <f t="shared" ref="J70:J105" si="9">POWER(10,-H70/10) * 100</f>
        <v>85.548420646403088</v>
      </c>
      <c r="K70" s="3">
        <f t="shared" ref="K70:K105" si="10">A70/10^6</f>
        <v>22.5</v>
      </c>
      <c r="L70" s="5">
        <f t="shared" ref="L70:L105" si="11">10*LOG10((IMABS(COMPLEX(D70,E70)))^2)</f>
        <v>-18.504878579929752</v>
      </c>
    </row>
    <row r="71" spans="1:12" x14ac:dyDescent="0.25">
      <c r="A71">
        <v>22800000</v>
      </c>
      <c r="B71" s="2">
        <v>0.145871</v>
      </c>
      <c r="C71" s="2">
        <v>0.57540400000000003</v>
      </c>
      <c r="D71" s="2">
        <v>1.0120000000000001E-3</v>
      </c>
      <c r="E71" s="2">
        <v>-0.11775099999999999</v>
      </c>
      <c r="F71" s="3">
        <f t="shared" si="6"/>
        <v>3.921332791926595</v>
      </c>
      <c r="G71" s="4">
        <f t="shared" si="7"/>
        <v>1.8867177557093038</v>
      </c>
      <c r="H71" s="4">
        <f>'2k4 cal jan22'!F71 -G71  - 10*LOG10((IMABS(COMPLEX(D71,E71)))^2)</f>
        <v>0.69650549936976347</v>
      </c>
      <c r="I71" s="4">
        <f t="shared" si="8"/>
        <v>2.5832232550790675</v>
      </c>
      <c r="J71" s="3">
        <f t="shared" si="9"/>
        <v>85.182317224737133</v>
      </c>
      <c r="K71" s="3">
        <f t="shared" si="10"/>
        <v>22.8</v>
      </c>
      <c r="L71" s="5">
        <f t="shared" si="11"/>
        <v>-18.580387144090846</v>
      </c>
    </row>
    <row r="72" spans="1:12" x14ac:dyDescent="0.25">
      <c r="A72">
        <v>23100000</v>
      </c>
      <c r="B72" s="2">
        <v>0.187724</v>
      </c>
      <c r="C72" s="2">
        <v>0.57275200000000004</v>
      </c>
      <c r="D72" s="2">
        <v>-2.4680000000000001E-3</v>
      </c>
      <c r="E72" s="2">
        <v>-0.11669</v>
      </c>
      <c r="F72" s="3">
        <f t="shared" si="6"/>
        <v>4.0343773830897405</v>
      </c>
      <c r="G72" s="4">
        <f t="shared" si="7"/>
        <v>1.9605502354642756</v>
      </c>
      <c r="H72" s="4">
        <f>'2k4 cal jan22'!F72 -G72  - 10*LOG10((IMABS(COMPLEX(D72,E72)))^2)</f>
        <v>0.70725909501677009</v>
      </c>
      <c r="I72" s="4">
        <f t="shared" si="8"/>
        <v>2.6678093304810457</v>
      </c>
      <c r="J72" s="3">
        <f t="shared" si="9"/>
        <v>84.971657616505311</v>
      </c>
      <c r="K72" s="3">
        <f t="shared" si="10"/>
        <v>23.1</v>
      </c>
      <c r="L72" s="5">
        <f t="shared" si="11"/>
        <v>-18.657384930368966</v>
      </c>
    </row>
    <row r="73" spans="1:12" x14ac:dyDescent="0.25">
      <c r="A73">
        <v>23400000</v>
      </c>
      <c r="B73" s="2">
        <v>0.230188</v>
      </c>
      <c r="C73" s="2">
        <v>0.56728999999999996</v>
      </c>
      <c r="D73" s="2">
        <v>-5.921E-3</v>
      </c>
      <c r="E73" s="2">
        <v>-0.115437</v>
      </c>
      <c r="F73" s="3">
        <f t="shared" si="6"/>
        <v>4.1574672309661143</v>
      </c>
      <c r="G73" s="4">
        <f t="shared" si="7"/>
        <v>2.0398412841169384</v>
      </c>
      <c r="H73" s="4">
        <f>'2k4 cal jan22'!F73 -G73  - 10*LOG10((IMABS(COMPLEX(D73,E73)))^2)</f>
        <v>0.72429904162797243</v>
      </c>
      <c r="I73" s="4">
        <f t="shared" si="8"/>
        <v>2.7641403257449109</v>
      </c>
      <c r="J73" s="3">
        <f t="shared" si="9"/>
        <v>84.638916637435585</v>
      </c>
      <c r="K73" s="3">
        <f t="shared" si="10"/>
        <v>23.4</v>
      </c>
      <c r="L73" s="5">
        <f t="shared" si="11"/>
        <v>-18.741688628675522</v>
      </c>
    </row>
    <row r="74" spans="1:12" x14ac:dyDescent="0.25">
      <c r="A74">
        <v>23700000</v>
      </c>
      <c r="B74" s="2">
        <v>0.272866</v>
      </c>
      <c r="C74" s="2">
        <v>0.55869899999999995</v>
      </c>
      <c r="D74" s="2">
        <v>-9.3270000000000002E-3</v>
      </c>
      <c r="E74" s="2">
        <v>-0.114009</v>
      </c>
      <c r="F74" s="3">
        <f t="shared" si="6"/>
        <v>4.2878158886962501</v>
      </c>
      <c r="G74" s="4">
        <f t="shared" si="7"/>
        <v>2.12256530361058</v>
      </c>
      <c r="H74" s="4">
        <f>'2k4 cal jan22'!F74 -G74  - 10*LOG10((IMABS(COMPLEX(D74,E74)))^2)</f>
        <v>0.73364867299676817</v>
      </c>
      <c r="I74" s="4">
        <f t="shared" si="8"/>
        <v>2.8562139766073482</v>
      </c>
      <c r="J74" s="3">
        <f t="shared" si="9"/>
        <v>84.456899250636496</v>
      </c>
      <c r="K74" s="3">
        <f t="shared" si="10"/>
        <v>23.7</v>
      </c>
      <c r="L74" s="5">
        <f t="shared" si="11"/>
        <v>-18.832247791333085</v>
      </c>
    </row>
    <row r="75" spans="1:12" x14ac:dyDescent="0.25">
      <c r="A75">
        <v>24000000</v>
      </c>
      <c r="B75" s="2">
        <v>0.31562000000000001</v>
      </c>
      <c r="C75" s="2">
        <v>0.54721399999999998</v>
      </c>
      <c r="D75" s="2">
        <v>-1.2664E-2</v>
      </c>
      <c r="E75" s="2">
        <v>-0.11242099999999999</v>
      </c>
      <c r="F75" s="3">
        <f t="shared" si="6"/>
        <v>4.4305220673973755</v>
      </c>
      <c r="G75" s="4">
        <f t="shared" si="7"/>
        <v>2.2116827031105708</v>
      </c>
      <c r="H75" s="4">
        <f>'2k4 cal jan22'!F75 -G75  - 10*LOG10((IMABS(COMPLEX(D75,E75)))^2)</f>
        <v>0.76072182043847647</v>
      </c>
      <c r="I75" s="4">
        <f t="shared" si="8"/>
        <v>2.9724045235490473</v>
      </c>
      <c r="J75" s="3">
        <f t="shared" si="9"/>
        <v>83.932047541612022</v>
      </c>
      <c r="K75" s="3">
        <f t="shared" si="10"/>
        <v>24</v>
      </c>
      <c r="L75" s="5">
        <f t="shared" si="11"/>
        <v>-18.928287746428079</v>
      </c>
    </row>
    <row r="76" spans="1:12" x14ac:dyDescent="0.25">
      <c r="A76">
        <v>24300000</v>
      </c>
      <c r="B76" s="2">
        <v>0.35816300000000001</v>
      </c>
      <c r="C76" s="2">
        <v>0.53262100000000001</v>
      </c>
      <c r="D76" s="2">
        <v>-1.5907000000000001E-2</v>
      </c>
      <c r="E76" s="2">
        <v>-0.11061799999999999</v>
      </c>
      <c r="F76" s="3">
        <f t="shared" si="6"/>
        <v>4.5841848972991706</v>
      </c>
      <c r="G76" s="4">
        <f t="shared" si="7"/>
        <v>2.3059746209575986</v>
      </c>
      <c r="H76" s="4">
        <f>'2k4 cal jan22'!F76 -G76  - 10*LOG10((IMABS(COMPLEX(D76,E76)))^2)</f>
        <v>0.78682543227823132</v>
      </c>
      <c r="I76" s="4">
        <f t="shared" si="8"/>
        <v>3.09280005323583</v>
      </c>
      <c r="J76" s="3">
        <f t="shared" si="9"/>
        <v>83.429080436175681</v>
      </c>
      <c r="K76" s="3">
        <f t="shared" si="10"/>
        <v>24.3</v>
      </c>
      <c r="L76" s="5">
        <f t="shared" si="11"/>
        <v>-19.034593091275241</v>
      </c>
    </row>
    <row r="77" spans="1:12" x14ac:dyDescent="0.25">
      <c r="A77">
        <v>24600000</v>
      </c>
      <c r="B77" s="2">
        <v>0.40016699999999999</v>
      </c>
      <c r="C77" s="2">
        <v>0.51508699999999996</v>
      </c>
      <c r="D77" s="2">
        <v>-1.9063E-2</v>
      </c>
      <c r="E77" s="2">
        <v>-0.108723</v>
      </c>
      <c r="F77" s="3">
        <f t="shared" si="6"/>
        <v>4.7514886184962899</v>
      </c>
      <c r="G77" s="4">
        <f t="shared" si="7"/>
        <v>2.4067084478310488</v>
      </c>
      <c r="H77" s="4">
        <f>'2k4 cal jan22'!F77 -G77  - 10*LOG10((IMABS(COMPLEX(D77,E77)))^2)</f>
        <v>0.8086579579793991</v>
      </c>
      <c r="I77" s="4">
        <f t="shared" si="8"/>
        <v>3.2153664058104479</v>
      </c>
      <c r="J77" s="3">
        <f t="shared" si="9"/>
        <v>83.010724479885255</v>
      </c>
      <c r="K77" s="3">
        <f t="shared" si="10"/>
        <v>24.6</v>
      </c>
      <c r="L77" s="5">
        <f t="shared" si="11"/>
        <v>-19.142069480738733</v>
      </c>
    </row>
    <row r="78" spans="1:12" x14ac:dyDescent="0.25">
      <c r="A78">
        <v>24900000</v>
      </c>
      <c r="B78" s="2">
        <v>0.44122600000000001</v>
      </c>
      <c r="C78" s="2">
        <v>0.49449599999999999</v>
      </c>
      <c r="D78" s="2">
        <v>-2.2117999999999999E-2</v>
      </c>
      <c r="E78" s="2">
        <v>-0.106588</v>
      </c>
      <c r="F78" s="3">
        <f t="shared" si="6"/>
        <v>4.9299090439209055</v>
      </c>
      <c r="G78" s="4">
        <f t="shared" si="7"/>
        <v>2.5119716594274251</v>
      </c>
      <c r="H78" s="4">
        <f>'2k4 cal jan22'!F78 -G78  - 10*LOG10((IMABS(COMPLEX(D78,E78)))^2)</f>
        <v>0.82932881115754853</v>
      </c>
      <c r="I78" s="4">
        <f t="shared" si="8"/>
        <v>3.3413004705849736</v>
      </c>
      <c r="J78" s="3">
        <f t="shared" si="9"/>
        <v>82.616562108189328</v>
      </c>
      <c r="K78" s="3">
        <f t="shared" si="10"/>
        <v>24.9</v>
      </c>
      <c r="L78" s="5">
        <f t="shared" si="11"/>
        <v>-19.262740388288808</v>
      </c>
    </row>
    <row r="79" spans="1:12" x14ac:dyDescent="0.25">
      <c r="A79">
        <v>25200000</v>
      </c>
      <c r="B79" s="2">
        <v>0.48133199999999998</v>
      </c>
      <c r="C79" s="2">
        <v>0.471051</v>
      </c>
      <c r="D79" s="2">
        <v>-2.5021999999999999E-2</v>
      </c>
      <c r="E79" s="2">
        <v>-0.104394</v>
      </c>
      <c r="F79" s="3">
        <f t="shared" si="6"/>
        <v>5.1251186893870591</v>
      </c>
      <c r="G79" s="4">
        <f t="shared" si="7"/>
        <v>2.6246509858078015</v>
      </c>
      <c r="H79" s="4">
        <f>'2k4 cal jan22'!F79 -G79  - 10*LOG10((IMABS(COMPLEX(D79,E79)))^2)</f>
        <v>0.85210059442644948</v>
      </c>
      <c r="I79" s="4">
        <f t="shared" si="8"/>
        <v>3.476751580234251</v>
      </c>
      <c r="J79" s="3">
        <f t="shared" si="9"/>
        <v>82.184504399960034</v>
      </c>
      <c r="K79" s="3">
        <f t="shared" si="10"/>
        <v>25.2</v>
      </c>
      <c r="L79" s="5">
        <f t="shared" si="11"/>
        <v>-19.383889223079073</v>
      </c>
    </row>
    <row r="80" spans="1:12" x14ac:dyDescent="0.25">
      <c r="A80">
        <v>25500000</v>
      </c>
      <c r="B80" s="2">
        <v>0.52015800000000001</v>
      </c>
      <c r="C80" s="2">
        <v>0.44470900000000002</v>
      </c>
      <c r="D80" s="2">
        <v>-2.7836E-2</v>
      </c>
      <c r="E80" s="2">
        <v>-0.102034</v>
      </c>
      <c r="F80" s="3">
        <f t="shared" si="6"/>
        <v>5.3360660467477636</v>
      </c>
      <c r="G80" s="4">
        <f t="shared" si="7"/>
        <v>2.7435820360961833</v>
      </c>
      <c r="H80" s="4">
        <f>'2k4 cal jan22'!F80 -G80  - 10*LOG10((IMABS(COMPLEX(D80,E80)))^2)</f>
        <v>0.86512464922585863</v>
      </c>
      <c r="I80" s="4">
        <f t="shared" si="8"/>
        <v>3.608706685322042</v>
      </c>
      <c r="J80" s="3">
        <f t="shared" si="9"/>
        <v>81.938410525306608</v>
      </c>
      <c r="K80" s="3">
        <f t="shared" si="10"/>
        <v>25.5</v>
      </c>
      <c r="L80" s="5">
        <f t="shared" si="11"/>
        <v>-19.51333724534128</v>
      </c>
    </row>
    <row r="81" spans="1:12" x14ac:dyDescent="0.25">
      <c r="A81">
        <v>25800000</v>
      </c>
      <c r="B81" s="2">
        <v>0.55725800000000003</v>
      </c>
      <c r="C81" s="2">
        <v>0.415742</v>
      </c>
      <c r="D81" s="2">
        <v>-3.0473E-2</v>
      </c>
      <c r="E81" s="2">
        <v>-9.9461999999999995E-2</v>
      </c>
      <c r="F81" s="3">
        <f t="shared" si="6"/>
        <v>5.562838852779894</v>
      </c>
      <c r="G81" s="4">
        <f t="shared" si="7"/>
        <v>2.8682701042711201</v>
      </c>
      <c r="H81" s="4">
        <f>'2k4 cal jan22'!F81 -G81  - 10*LOG10((IMABS(COMPLEX(D81,E81)))^2)</f>
        <v>0.89953324972717041</v>
      </c>
      <c r="I81" s="4">
        <f t="shared" si="8"/>
        <v>3.7678033539982905</v>
      </c>
      <c r="J81" s="3">
        <f t="shared" si="9"/>
        <v>81.291787837310622</v>
      </c>
      <c r="K81" s="3">
        <f t="shared" si="10"/>
        <v>25.8</v>
      </c>
      <c r="L81" s="5">
        <f t="shared" si="11"/>
        <v>-19.657208367951331</v>
      </c>
    </row>
    <row r="82" spans="1:12" x14ac:dyDescent="0.25">
      <c r="A82">
        <v>26100000</v>
      </c>
      <c r="B82" s="2">
        <v>0.59272899999999995</v>
      </c>
      <c r="C82" s="2">
        <v>0.38410499999999997</v>
      </c>
      <c r="D82" s="2">
        <v>-3.2959000000000002E-2</v>
      </c>
      <c r="E82" s="2">
        <v>-9.6814999999999998E-2</v>
      </c>
      <c r="F82" s="3">
        <f t="shared" si="6"/>
        <v>5.8097457013136422</v>
      </c>
      <c r="G82" s="4">
        <f t="shared" si="7"/>
        <v>3.0004467380585598</v>
      </c>
      <c r="H82" s="4">
        <f>'2k4 cal jan22'!F82 -G82  - 10*LOG10((IMABS(COMPLEX(D82,E82)))^2)</f>
        <v>0.92953689153615926</v>
      </c>
      <c r="I82" s="4">
        <f t="shared" si="8"/>
        <v>3.929983629594719</v>
      </c>
      <c r="J82" s="3">
        <f t="shared" si="9"/>
        <v>80.732111407516228</v>
      </c>
      <c r="K82" s="3">
        <f t="shared" si="10"/>
        <v>26.1</v>
      </c>
      <c r="L82" s="5">
        <f t="shared" si="11"/>
        <v>-19.804915709416157</v>
      </c>
    </row>
    <row r="83" spans="1:12" x14ac:dyDescent="0.25">
      <c r="A83">
        <v>26400000</v>
      </c>
      <c r="B83" s="2">
        <v>0.62602899999999995</v>
      </c>
      <c r="C83" s="2">
        <v>0.34992699999999999</v>
      </c>
      <c r="D83" s="2">
        <v>-3.5325000000000002E-2</v>
      </c>
      <c r="E83" s="2">
        <v>-9.4046000000000005E-2</v>
      </c>
      <c r="F83" s="3">
        <f t="shared" si="6"/>
        <v>6.0718808033972085</v>
      </c>
      <c r="G83" s="4">
        <f t="shared" si="7"/>
        <v>3.136866353609697</v>
      </c>
      <c r="H83" s="4">
        <f>'2k4 cal jan22'!F83 -G83  - 10*LOG10((IMABS(COMPLEX(D83,E83)))^2)</f>
        <v>0.94447900599534051</v>
      </c>
      <c r="I83" s="4">
        <f t="shared" si="8"/>
        <v>4.081345359605038</v>
      </c>
      <c r="J83" s="3">
        <f t="shared" si="9"/>
        <v>80.454825902962767</v>
      </c>
      <c r="K83" s="3">
        <f t="shared" si="10"/>
        <v>26.4</v>
      </c>
      <c r="L83" s="5">
        <f t="shared" si="11"/>
        <v>-19.960009948744066</v>
      </c>
    </row>
    <row r="84" spans="1:12" x14ac:dyDescent="0.25">
      <c r="A84">
        <v>26700000</v>
      </c>
      <c r="B84" s="2">
        <v>0.65707400000000005</v>
      </c>
      <c r="C84" s="2">
        <v>0.31370599999999998</v>
      </c>
      <c r="D84" s="2">
        <v>-3.7437999999999999E-2</v>
      </c>
      <c r="E84" s="2">
        <v>-9.1181999999999999E-2</v>
      </c>
      <c r="F84" s="3">
        <f t="shared" si="6"/>
        <v>6.356167257966943</v>
      </c>
      <c r="G84" s="4">
        <f t="shared" si="7"/>
        <v>3.2804788239698541</v>
      </c>
      <c r="H84" s="4">
        <f>'2k4 cal jan22'!F84 -G84  - 10*LOG10((IMABS(COMPLEX(D84,E84)))^2)</f>
        <v>0.97706336239521363</v>
      </c>
      <c r="I84" s="4">
        <f t="shared" si="8"/>
        <v>4.2575421863650682</v>
      </c>
      <c r="J84" s="3">
        <f t="shared" si="9"/>
        <v>79.853446241535025</v>
      </c>
      <c r="K84" s="3">
        <f t="shared" si="10"/>
        <v>26.7</v>
      </c>
      <c r="L84" s="5">
        <f t="shared" si="11"/>
        <v>-20.125231784650527</v>
      </c>
    </row>
    <row r="85" spans="1:12" x14ac:dyDescent="0.25">
      <c r="A85">
        <v>27000000</v>
      </c>
      <c r="B85" s="2">
        <v>0.68577200000000005</v>
      </c>
      <c r="C85" s="2">
        <v>0.27553499999999997</v>
      </c>
      <c r="D85" s="2">
        <v>-3.9377000000000002E-2</v>
      </c>
      <c r="E85" s="2">
        <v>-8.8269E-2</v>
      </c>
      <c r="F85" s="3">
        <f t="shared" si="6"/>
        <v>6.6644598851002002</v>
      </c>
      <c r="G85" s="4">
        <f t="shared" si="7"/>
        <v>3.431381615113493</v>
      </c>
      <c r="H85" s="4">
        <f>'2k4 cal jan22'!F85 -G85  - 10*LOG10((IMABS(COMPLEX(D85,E85)))^2)</f>
        <v>1.0093029617424847</v>
      </c>
      <c r="I85" s="4">
        <f t="shared" si="8"/>
        <v>4.4406845768559773</v>
      </c>
      <c r="J85" s="3">
        <f t="shared" si="9"/>
        <v>79.262853635160084</v>
      </c>
      <c r="K85" s="3">
        <f t="shared" si="10"/>
        <v>27</v>
      </c>
      <c r="L85" s="5">
        <f t="shared" si="11"/>
        <v>-20.295617878538842</v>
      </c>
    </row>
    <row r="86" spans="1:12" x14ac:dyDescent="0.25">
      <c r="A86">
        <v>27300000</v>
      </c>
      <c r="B86" s="2">
        <v>0.71187800000000001</v>
      </c>
      <c r="C86" s="2">
        <v>0.23550099999999999</v>
      </c>
      <c r="D86" s="2">
        <v>-4.1154999999999997E-2</v>
      </c>
      <c r="E86" s="2">
        <v>-8.5308999999999996E-2</v>
      </c>
      <c r="F86" s="3">
        <f t="shared" si="6"/>
        <v>6.9942649296617878</v>
      </c>
      <c r="G86" s="4">
        <f t="shared" si="7"/>
        <v>3.5875500345851337</v>
      </c>
      <c r="H86" s="4">
        <f>'2k4 cal jan22'!F86 -G86  - 10*LOG10((IMABS(COMPLEX(D86,E86)))^2)</f>
        <v>1.0479799290246881</v>
      </c>
      <c r="I86" s="4">
        <f t="shared" si="8"/>
        <v>4.6355299636098213</v>
      </c>
      <c r="J86" s="3">
        <f t="shared" si="9"/>
        <v>78.560096291754945</v>
      </c>
      <c r="K86" s="3">
        <f t="shared" si="10"/>
        <v>27.3</v>
      </c>
      <c r="L86" s="5">
        <f t="shared" si="11"/>
        <v>-20.471417396520582</v>
      </c>
    </row>
    <row r="87" spans="1:12" x14ac:dyDescent="0.25">
      <c r="A87">
        <v>27600000</v>
      </c>
      <c r="B87" s="2">
        <v>0.73530200000000001</v>
      </c>
      <c r="C87" s="2">
        <v>0.194025</v>
      </c>
      <c r="D87" s="2">
        <v>-4.2728000000000002E-2</v>
      </c>
      <c r="E87" s="2">
        <v>-8.2270999999999997E-2</v>
      </c>
      <c r="F87" s="3">
        <f t="shared" si="6"/>
        <v>7.3496873417953985</v>
      </c>
      <c r="G87" s="4">
        <f t="shared" si="7"/>
        <v>3.7501157105959697</v>
      </c>
      <c r="H87" s="4">
        <f>'2k4 cal jan22'!F87 -G87  - 10*LOG10((IMABS(COMPLEX(D87,E87)))^2)</f>
        <v>1.077331838326451</v>
      </c>
      <c r="I87" s="4">
        <f t="shared" si="8"/>
        <v>4.8274475489224207</v>
      </c>
      <c r="J87" s="3">
        <f t="shared" si="9"/>
        <v>78.030935955611326</v>
      </c>
      <c r="K87" s="3">
        <f t="shared" si="10"/>
        <v>27.6</v>
      </c>
      <c r="L87" s="5">
        <f t="shared" si="11"/>
        <v>-20.657945729034324</v>
      </c>
    </row>
    <row r="88" spans="1:12" x14ac:dyDescent="0.25">
      <c r="A88">
        <v>27900000</v>
      </c>
      <c r="B88" s="2">
        <v>0.75598900000000002</v>
      </c>
      <c r="C88" s="2">
        <v>0.151335</v>
      </c>
      <c r="D88" s="2">
        <v>-4.4165000000000003E-2</v>
      </c>
      <c r="E88" s="2">
        <v>-7.9207E-2</v>
      </c>
      <c r="F88" s="3">
        <f t="shared" si="6"/>
        <v>7.7331459038430825</v>
      </c>
      <c r="G88" s="4">
        <f t="shared" si="7"/>
        <v>3.9192523630972369</v>
      </c>
      <c r="H88" s="4">
        <f>'2k4 cal jan22'!F88 -G88  - 10*LOG10((IMABS(COMPLEX(D88,E88)))^2)</f>
        <v>1.1081014969389713</v>
      </c>
      <c r="I88" s="4">
        <f t="shared" si="8"/>
        <v>5.0273538600362082</v>
      </c>
      <c r="J88" s="3">
        <f t="shared" si="9"/>
        <v>77.4800425064454</v>
      </c>
      <c r="K88" s="3">
        <f t="shared" si="10"/>
        <v>27.9</v>
      </c>
      <c r="L88" s="5">
        <f t="shared" si="11"/>
        <v>-20.849012635008041</v>
      </c>
    </row>
    <row r="89" spans="1:12" x14ac:dyDescent="0.25">
      <c r="A89">
        <v>28200000</v>
      </c>
      <c r="B89" s="2">
        <v>0.77385199999999998</v>
      </c>
      <c r="C89" s="2">
        <v>0.10770100000000001</v>
      </c>
      <c r="D89" s="2">
        <v>-4.5362E-2</v>
      </c>
      <c r="E89" s="2">
        <v>-7.6130000000000003E-2</v>
      </c>
      <c r="F89" s="3">
        <f t="shared" si="6"/>
        <v>8.145395217105829</v>
      </c>
      <c r="G89" s="4">
        <f t="shared" si="7"/>
        <v>4.094328038120743</v>
      </c>
      <c r="H89" s="4">
        <f>'2k4 cal jan22'!F89 -G89  - 10*LOG10((IMABS(COMPLEX(D89,E89)))^2)</f>
        <v>1.1500707706194255</v>
      </c>
      <c r="I89" s="4">
        <f t="shared" si="8"/>
        <v>5.2443988087401685</v>
      </c>
      <c r="J89" s="3">
        <f t="shared" si="9"/>
        <v>76.734898489590634</v>
      </c>
      <c r="K89" s="3">
        <f t="shared" si="10"/>
        <v>28.2</v>
      </c>
      <c r="L89" s="5">
        <f t="shared" si="11"/>
        <v>-21.049374186175331</v>
      </c>
    </row>
    <row r="90" spans="1:12" x14ac:dyDescent="0.25">
      <c r="A90">
        <v>28500000</v>
      </c>
      <c r="B90" s="2">
        <v>0.78883400000000004</v>
      </c>
      <c r="C90" s="2">
        <v>6.3398999999999997E-2</v>
      </c>
      <c r="D90" s="2">
        <v>-4.6425000000000001E-2</v>
      </c>
      <c r="E90" s="2">
        <v>-7.3041999999999996E-2</v>
      </c>
      <c r="F90" s="3">
        <f t="shared" si="6"/>
        <v>8.5866984669374382</v>
      </c>
      <c r="G90" s="4">
        <f t="shared" si="7"/>
        <v>4.2745193152474332</v>
      </c>
      <c r="H90" s="4">
        <f>'2k4 cal jan22'!F90 -G90  - 10*LOG10((IMABS(COMPLEX(D90,E90)))^2)</f>
        <v>1.190991988819583</v>
      </c>
      <c r="I90" s="4">
        <f t="shared" si="8"/>
        <v>5.4655113040670162</v>
      </c>
      <c r="J90" s="3">
        <f t="shared" si="9"/>
        <v>76.015262770790798</v>
      </c>
      <c r="K90" s="3">
        <f t="shared" si="10"/>
        <v>28.5</v>
      </c>
      <c r="L90" s="5">
        <f t="shared" si="11"/>
        <v>-21.25494155347549</v>
      </c>
    </row>
    <row r="91" spans="1:12" x14ac:dyDescent="0.25">
      <c r="A91">
        <v>28800000</v>
      </c>
      <c r="B91" s="2">
        <v>0.80103000000000002</v>
      </c>
      <c r="C91" s="2">
        <v>1.8648999999999999E-2</v>
      </c>
      <c r="D91" s="2">
        <v>-4.7295999999999998E-2</v>
      </c>
      <c r="E91" s="2">
        <v>-6.9985000000000006E-2</v>
      </c>
      <c r="F91" s="3">
        <f t="shared" si="6"/>
        <v>9.0627440692997965</v>
      </c>
      <c r="G91" s="4">
        <f t="shared" si="7"/>
        <v>4.4611314733685532</v>
      </c>
      <c r="H91" s="4">
        <f>'2k4 cal jan22'!F91 -G91  - 10*LOG10((IMABS(COMPLEX(D91,E91)))^2)</f>
        <v>1.2208741923852529</v>
      </c>
      <c r="I91" s="4">
        <f t="shared" si="8"/>
        <v>5.6820056657538061</v>
      </c>
      <c r="J91" s="3">
        <f t="shared" si="9"/>
        <v>75.494025026942225</v>
      </c>
      <c r="K91" s="3">
        <f t="shared" si="10"/>
        <v>28.8</v>
      </c>
      <c r="L91" s="5">
        <f t="shared" si="11"/>
        <v>-21.466174755966954</v>
      </c>
    </row>
    <row r="92" spans="1:12" x14ac:dyDescent="0.25">
      <c r="A92">
        <v>29100000</v>
      </c>
      <c r="B92" s="2">
        <v>0.81051799999999996</v>
      </c>
      <c r="C92" s="2">
        <v>-2.6286E-2</v>
      </c>
      <c r="D92" s="2">
        <v>-4.7948999999999999E-2</v>
      </c>
      <c r="E92" s="2">
        <v>-6.6969000000000001E-2</v>
      </c>
      <c r="F92" s="3">
        <f t="shared" si="6"/>
        <v>9.5788833793082304</v>
      </c>
      <c r="G92" s="4">
        <f t="shared" si="7"/>
        <v>4.6550478188187192</v>
      </c>
      <c r="H92" s="4">
        <f>'2k4 cal jan22'!F92 -G92  - 10*LOG10((IMABS(COMPLEX(D92,E92)))^2)</f>
        <v>1.2642266589645743</v>
      </c>
      <c r="I92" s="4">
        <f t="shared" si="8"/>
        <v>5.9192744777832935</v>
      </c>
      <c r="J92" s="3">
        <f t="shared" si="9"/>
        <v>74.744171805835549</v>
      </c>
      <c r="K92" s="3">
        <f t="shared" si="10"/>
        <v>29.1</v>
      </c>
      <c r="L92" s="5">
        <f t="shared" si="11"/>
        <v>-21.685171336045528</v>
      </c>
    </row>
    <row r="93" spans="1:12" x14ac:dyDescent="0.25">
      <c r="A93">
        <v>29400000</v>
      </c>
      <c r="B93" s="2">
        <v>0.81722099999999998</v>
      </c>
      <c r="C93" s="2">
        <v>-7.1092000000000002E-2</v>
      </c>
      <c r="D93" s="2">
        <v>-4.8502999999999998E-2</v>
      </c>
      <c r="E93" s="2">
        <v>-6.3977000000000006E-2</v>
      </c>
      <c r="F93" s="3">
        <f t="shared" si="6"/>
        <v>10.130119062405575</v>
      </c>
      <c r="G93" s="4">
        <f t="shared" si="7"/>
        <v>4.8532507917522896</v>
      </c>
      <c r="H93" s="4">
        <f>'2k4 cal jan22'!F93 -G93  - 10*LOG10((IMABS(COMPLEX(D93,E93)))^2)</f>
        <v>1.2875787089753636</v>
      </c>
      <c r="I93" s="4">
        <f t="shared" si="8"/>
        <v>6.1408295007276532</v>
      </c>
      <c r="J93" s="3">
        <f t="shared" si="9"/>
        <v>74.343350355134717</v>
      </c>
      <c r="K93" s="3">
        <f t="shared" si="10"/>
        <v>29.4</v>
      </c>
      <c r="L93" s="5">
        <f t="shared" si="11"/>
        <v>-21.907368152497622</v>
      </c>
    </row>
    <row r="94" spans="1:12" x14ac:dyDescent="0.25">
      <c r="A94">
        <v>29700000</v>
      </c>
      <c r="B94" s="2">
        <v>0.82125199999999998</v>
      </c>
      <c r="C94" s="2">
        <v>-0.115662</v>
      </c>
      <c r="D94" s="2">
        <v>-4.8884999999999998E-2</v>
      </c>
      <c r="E94" s="2">
        <v>-6.1025000000000003E-2</v>
      </c>
      <c r="F94" s="3">
        <f t="shared" si="6"/>
        <v>10.720355091851566</v>
      </c>
      <c r="G94" s="4">
        <f t="shared" si="7"/>
        <v>5.0561237730034581</v>
      </c>
      <c r="H94" s="4">
        <f>'2k4 cal jan22'!F94 -G94  - 10*LOG10((IMABS(COMPLEX(D94,E94)))^2)</f>
        <v>1.3342310260153951</v>
      </c>
      <c r="I94" s="4">
        <f t="shared" si="8"/>
        <v>6.3903547990188532</v>
      </c>
      <c r="J94" s="3">
        <f t="shared" si="9"/>
        <v>73.549021190559941</v>
      </c>
      <c r="K94" s="3">
        <f t="shared" si="10"/>
        <v>29.7</v>
      </c>
      <c r="L94" s="5">
        <f t="shared" si="11"/>
        <v>-22.136892092665946</v>
      </c>
    </row>
    <row r="95" spans="1:12" x14ac:dyDescent="0.25">
      <c r="A95">
        <v>30000000</v>
      </c>
      <c r="B95" s="2">
        <v>0.82273399999999997</v>
      </c>
      <c r="C95" s="2">
        <v>-0.15978300000000001</v>
      </c>
      <c r="D95" s="2">
        <v>-4.9070999999999997E-2</v>
      </c>
      <c r="E95" s="2">
        <v>-5.8117000000000002E-2</v>
      </c>
      <c r="F95" s="3">
        <f t="shared" si="6"/>
        <v>11.353770287208919</v>
      </c>
      <c r="G95" s="4">
        <f t="shared" si="7"/>
        <v>5.2639894859951886</v>
      </c>
      <c r="H95" s="4">
        <f>'2k4 cal jan22'!F95 -G95  - 10*LOG10((IMABS(COMPLEX(D95,E95)))^2)</f>
        <v>1.3794426149468038</v>
      </c>
      <c r="I95" s="4">
        <f t="shared" si="8"/>
        <v>6.6434321009419923</v>
      </c>
      <c r="J95" s="3">
        <f t="shared" si="9"/>
        <v>72.787321572080486</v>
      </c>
      <c r="K95" s="3">
        <f t="shared" si="10"/>
        <v>30</v>
      </c>
      <c r="L95" s="5">
        <f t="shared" si="11"/>
        <v>-22.37655444126332</v>
      </c>
    </row>
    <row r="96" spans="1:12" x14ac:dyDescent="0.25">
      <c r="A96">
        <v>30300000</v>
      </c>
      <c r="B96" s="2">
        <v>0.82178799999999996</v>
      </c>
      <c r="C96" s="2">
        <v>-0.20322699999999999</v>
      </c>
      <c r="D96" s="2">
        <v>-4.9133999999999997E-2</v>
      </c>
      <c r="E96" s="2">
        <v>-5.5335000000000002E-2</v>
      </c>
      <c r="F96" s="3">
        <f t="shared" si="6"/>
        <v>12.033051144070818</v>
      </c>
      <c r="G96" s="4">
        <f t="shared" si="7"/>
        <v>5.4765644511030107</v>
      </c>
      <c r="H96" s="4">
        <f>'2k4 cal jan22'!F96 -G96  - 10*LOG10((IMABS(COMPLEX(D96,E96)))^2)</f>
        <v>1.4171670191652197</v>
      </c>
      <c r="I96" s="4">
        <f t="shared" si="8"/>
        <v>6.8937314702682304</v>
      </c>
      <c r="J96" s="3">
        <f t="shared" si="9"/>
        <v>72.157802398676807</v>
      </c>
      <c r="K96" s="3">
        <f t="shared" si="10"/>
        <v>30.3</v>
      </c>
      <c r="L96" s="5">
        <f t="shared" si="11"/>
        <v>-22.615276636990686</v>
      </c>
    </row>
    <row r="97" spans="1:12" x14ac:dyDescent="0.25">
      <c r="A97">
        <v>30600000</v>
      </c>
      <c r="B97" s="2">
        <v>0.81852000000000003</v>
      </c>
      <c r="C97" s="2">
        <v>-0.245814</v>
      </c>
      <c r="D97" s="2">
        <v>-4.9090000000000002E-2</v>
      </c>
      <c r="E97" s="2">
        <v>-5.2567999999999997E-2</v>
      </c>
      <c r="F97" s="3">
        <f t="shared" si="6"/>
        <v>12.758388647286166</v>
      </c>
      <c r="G97" s="4">
        <f t="shared" si="7"/>
        <v>5.6927932763019395</v>
      </c>
      <c r="H97" s="4">
        <f>'2k4 cal jan22'!F97 -G97  - 10*LOG10((IMABS(COMPLEX(D97,E97)))^2)</f>
        <v>1.4606644742627815</v>
      </c>
      <c r="I97" s="4">
        <f t="shared" si="8"/>
        <v>7.153457750564721</v>
      </c>
      <c r="J97" s="3">
        <f t="shared" si="9"/>
        <v>71.438701589049316</v>
      </c>
      <c r="K97" s="3">
        <f t="shared" si="10"/>
        <v>30.6</v>
      </c>
      <c r="L97" s="5">
        <f t="shared" si="11"/>
        <v>-22.862388234038047</v>
      </c>
    </row>
    <row r="98" spans="1:12" x14ac:dyDescent="0.25">
      <c r="A98">
        <v>30900000</v>
      </c>
      <c r="B98" s="2">
        <v>0.81313599999999997</v>
      </c>
      <c r="C98" s="2">
        <v>-0.28750100000000001</v>
      </c>
      <c r="D98" s="2">
        <v>-4.8877999999999998E-2</v>
      </c>
      <c r="E98" s="2">
        <v>-4.9923000000000002E-2</v>
      </c>
      <c r="F98" s="3">
        <f t="shared" si="6"/>
        <v>13.541820634762923</v>
      </c>
      <c r="G98" s="4">
        <f t="shared" si="7"/>
        <v>5.9150051864748256</v>
      </c>
      <c r="H98" s="4">
        <f>'2k4 cal jan22'!F98 -G98  - 10*LOG10((IMABS(COMPLEX(D98,E98)))^2)</f>
        <v>1.5092536209899414</v>
      </c>
      <c r="I98" s="4">
        <f t="shared" si="8"/>
        <v>7.4242588074647671</v>
      </c>
      <c r="J98" s="3">
        <f t="shared" si="9"/>
        <v>70.643895251280441</v>
      </c>
      <c r="K98" s="3">
        <f t="shared" si="10"/>
        <v>30.9</v>
      </c>
      <c r="L98" s="5">
        <f t="shared" si="11"/>
        <v>-23.114587337587125</v>
      </c>
    </row>
    <row r="99" spans="1:12" x14ac:dyDescent="0.25">
      <c r="A99">
        <v>31200000</v>
      </c>
      <c r="B99" s="2">
        <v>0.80557999999999996</v>
      </c>
      <c r="C99" s="2">
        <v>-0.32794400000000001</v>
      </c>
      <c r="D99" s="2">
        <v>-4.8644E-2</v>
      </c>
      <c r="E99" s="2">
        <v>-4.7371000000000003E-2</v>
      </c>
      <c r="F99" s="3">
        <f t="shared" si="6"/>
        <v>14.35788860876397</v>
      </c>
      <c r="G99" s="4">
        <f t="shared" si="7"/>
        <v>6.1351245562765309</v>
      </c>
      <c r="H99" s="4">
        <f>'2k4 cal jan22'!F99 -G99  - 10*LOG10((IMABS(COMPLEX(D99,E99)))^2)</f>
        <v>1.5369660637072364</v>
      </c>
      <c r="I99" s="4">
        <f t="shared" si="8"/>
        <v>7.6720906199837673</v>
      </c>
      <c r="J99" s="3">
        <f t="shared" si="9"/>
        <v>70.194549903464051</v>
      </c>
      <c r="K99" s="3">
        <f t="shared" si="10"/>
        <v>31.2</v>
      </c>
      <c r="L99" s="5">
        <f t="shared" si="11"/>
        <v>-23.362754879733135</v>
      </c>
    </row>
    <row r="100" spans="1:12" x14ac:dyDescent="0.25">
      <c r="A100">
        <v>31500000</v>
      </c>
      <c r="B100" s="2">
        <v>0.79624899999999998</v>
      </c>
      <c r="C100" s="2">
        <v>-0.36729499999999998</v>
      </c>
      <c r="D100" s="2">
        <v>-4.8216000000000002E-2</v>
      </c>
      <c r="E100" s="2">
        <v>-4.4894000000000003E-2</v>
      </c>
      <c r="F100" s="3">
        <f t="shared" si="6"/>
        <v>15.244280833151494</v>
      </c>
      <c r="G100" s="4">
        <f t="shared" si="7"/>
        <v>6.362340458795714</v>
      </c>
      <c r="H100" s="4">
        <f>'2k4 cal jan22'!F100 -G100  - 10*LOG10((IMABS(COMPLEX(D100,E100)))^2)</f>
        <v>1.5905972779238269</v>
      </c>
      <c r="I100" s="4">
        <f t="shared" si="8"/>
        <v>7.9529377367195409</v>
      </c>
      <c r="J100" s="3">
        <f t="shared" si="9"/>
        <v>69.333044688482843</v>
      </c>
      <c r="K100" s="3">
        <f t="shared" si="10"/>
        <v>31.5</v>
      </c>
      <c r="L100" s="5">
        <f t="shared" si="11"/>
        <v>-23.624848648032767</v>
      </c>
    </row>
    <row r="101" spans="1:12" x14ac:dyDescent="0.25">
      <c r="A101">
        <v>31800000</v>
      </c>
      <c r="B101" s="2">
        <v>0.785161</v>
      </c>
      <c r="C101" s="2">
        <v>-0.40525099999999997</v>
      </c>
      <c r="D101" s="2">
        <v>-4.7749E-2</v>
      </c>
      <c r="E101" s="2">
        <v>-4.2499000000000002E-2</v>
      </c>
      <c r="F101" s="3">
        <f t="shared" si="6"/>
        <v>16.178556974028556</v>
      </c>
      <c r="G101" s="4">
        <f t="shared" si="7"/>
        <v>6.5897358522382969</v>
      </c>
      <c r="H101" s="4">
        <f>'2k4 cal jan22'!F101 -G101  - 10*LOG10((IMABS(COMPLEX(D101,E101)))^2)</f>
        <v>1.629024358395192</v>
      </c>
      <c r="I101" s="4">
        <f t="shared" si="8"/>
        <v>8.2187602106334889</v>
      </c>
      <c r="J101" s="3">
        <f t="shared" si="9"/>
        <v>68.722280712779991</v>
      </c>
      <c r="K101" s="3">
        <f t="shared" si="10"/>
        <v>31.8</v>
      </c>
      <c r="L101" s="5">
        <f t="shared" si="11"/>
        <v>-23.886876076462514</v>
      </c>
    </row>
    <row r="102" spans="1:12" x14ac:dyDescent="0.25">
      <c r="A102">
        <v>32100000</v>
      </c>
      <c r="B102" s="2">
        <v>0.77248099999999997</v>
      </c>
      <c r="C102" s="2">
        <v>-0.44183499999999998</v>
      </c>
      <c r="D102" s="2">
        <v>-4.718E-2</v>
      </c>
      <c r="E102" s="2">
        <v>-4.0233999999999999E-2</v>
      </c>
      <c r="F102" s="3">
        <f t="shared" si="6"/>
        <v>17.167441501197466</v>
      </c>
      <c r="G102" s="4">
        <f t="shared" si="7"/>
        <v>6.8182197337638604</v>
      </c>
      <c r="H102" s="4">
        <f>'2k4 cal jan22'!F102 -G102  - 10*LOG10((IMABS(COMPLEX(D102,E102)))^2)</f>
        <v>1.6791253919334785</v>
      </c>
      <c r="I102" s="4">
        <f t="shared" si="8"/>
        <v>8.4973451256973398</v>
      </c>
      <c r="J102" s="3">
        <f t="shared" si="9"/>
        <v>67.934042845964143</v>
      </c>
      <c r="K102" s="3">
        <f t="shared" si="10"/>
        <v>32.1</v>
      </c>
      <c r="L102" s="5">
        <f t="shared" si="11"/>
        <v>-24.151344748087276</v>
      </c>
    </row>
    <row r="103" spans="1:12" x14ac:dyDescent="0.25">
      <c r="A103">
        <v>32400000</v>
      </c>
      <c r="B103" s="2">
        <v>0.75836899999999996</v>
      </c>
      <c r="C103" s="2">
        <v>-0.47693400000000002</v>
      </c>
      <c r="D103" s="2">
        <v>-4.6532999999999998E-2</v>
      </c>
      <c r="E103" s="2">
        <v>-3.8026999999999998E-2</v>
      </c>
      <c r="F103" s="3">
        <f t="shared" si="6"/>
        <v>18.207432372589601</v>
      </c>
      <c r="G103" s="4">
        <f t="shared" si="7"/>
        <v>7.0462992864434941</v>
      </c>
      <c r="H103" s="4">
        <f>'2k4 cal jan22'!F103 -G103  - 10*LOG10((IMABS(COMPLEX(D103,E103)))^2)</f>
        <v>1.7268315035908977</v>
      </c>
      <c r="I103" s="4">
        <f t="shared" si="8"/>
        <v>8.7731307900343918</v>
      </c>
      <c r="J103" s="3">
        <f t="shared" si="9"/>
        <v>67.191888819953917</v>
      </c>
      <c r="K103" s="3">
        <f t="shared" si="10"/>
        <v>32.4</v>
      </c>
      <c r="L103" s="5">
        <f t="shared" si="11"/>
        <v>-24.423276751172391</v>
      </c>
    </row>
    <row r="104" spans="1:12" x14ac:dyDescent="0.25">
      <c r="A104">
        <v>32700000</v>
      </c>
      <c r="B104" s="2">
        <v>0.74297999999999997</v>
      </c>
      <c r="C104" s="2">
        <v>-0.51072600000000001</v>
      </c>
      <c r="D104" s="2">
        <v>-4.5836000000000002E-2</v>
      </c>
      <c r="E104" s="2">
        <v>-3.5948000000000001E-2</v>
      </c>
      <c r="F104" s="3">
        <f t="shared" si="6"/>
        <v>19.322656813334795</v>
      </c>
      <c r="G104" s="4">
        <f t="shared" si="7"/>
        <v>7.2783413483112804</v>
      </c>
      <c r="H104" s="4">
        <f>'2k4 cal jan22'!F104 -G104  - 10*LOG10((IMABS(COMPLEX(D104,E104)))^2)</f>
        <v>1.7822941139560591</v>
      </c>
      <c r="I104" s="4">
        <f t="shared" si="8"/>
        <v>9.0606354622673386</v>
      </c>
      <c r="J104" s="3">
        <f t="shared" si="9"/>
        <v>66.339254784181804</v>
      </c>
      <c r="K104" s="3">
        <f t="shared" si="10"/>
        <v>32.700000000000003</v>
      </c>
      <c r="L104" s="5">
        <f t="shared" si="11"/>
        <v>-24.693908488456433</v>
      </c>
    </row>
    <row r="105" spans="1:12" x14ac:dyDescent="0.25">
      <c r="A105">
        <v>33000000</v>
      </c>
      <c r="B105" s="2">
        <v>0.72640800000000005</v>
      </c>
      <c r="C105" s="2">
        <v>-0.54293400000000003</v>
      </c>
      <c r="D105" s="2">
        <v>-4.5060000000000003E-2</v>
      </c>
      <c r="E105" s="2">
        <v>-3.3939999999999998E-2</v>
      </c>
      <c r="F105" s="3">
        <f t="shared" si="6"/>
        <v>20.479516978143948</v>
      </c>
      <c r="G105" s="4">
        <f t="shared" si="7"/>
        <v>7.5066932117785949</v>
      </c>
      <c r="H105" s="4">
        <f>'2k4 cal jan22'!F105 -G105  - 10*LOG10((IMABS(COMPLEX(D105,E105)))^2)</f>
        <v>1.8524140173940005</v>
      </c>
      <c r="I105" s="4">
        <f t="shared" si="8"/>
        <v>9.3591072291725954</v>
      </c>
      <c r="J105" s="3">
        <f t="shared" si="9"/>
        <v>65.276761218484936</v>
      </c>
      <c r="K105" s="3">
        <f t="shared" si="10"/>
        <v>33</v>
      </c>
      <c r="L105" s="5">
        <f t="shared" si="11"/>
        <v>-24.972551691743643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F670-AE6E-45A0-9D4A-DC993371C067}">
  <dimension ref="A2:S105"/>
  <sheetViews>
    <sheetView tabSelected="1" workbookViewId="0">
      <pane ySplit="4" topLeftCell="A8" activePane="bottomLeft" state="frozen"/>
      <selection activeCell="P32" sqref="P32"/>
      <selection pane="bottomLeft" activeCell="H2" sqref="H2"/>
    </sheetView>
  </sheetViews>
  <sheetFormatPr defaultRowHeight="15" x14ac:dyDescent="0.25"/>
  <cols>
    <col min="1" max="1" width="14" customWidth="1"/>
    <col min="11" max="11" width="12.7109375" customWidth="1"/>
    <col min="12" max="12" width="12" customWidth="1"/>
  </cols>
  <sheetData>
    <row r="2" spans="1:19" x14ac:dyDescent="0.25">
      <c r="A2" s="1" t="s">
        <v>0</v>
      </c>
      <c r="B2" t="s">
        <v>1</v>
      </c>
      <c r="C2" t="s">
        <v>2</v>
      </c>
    </row>
    <row r="3" spans="1:19" x14ac:dyDescent="0.25">
      <c r="A3" s="1" t="s">
        <v>3</v>
      </c>
      <c r="B3" t="s">
        <v>4</v>
      </c>
      <c r="C3" t="s">
        <v>5</v>
      </c>
      <c r="D3" t="s">
        <v>6</v>
      </c>
      <c r="E3">
        <v>50</v>
      </c>
    </row>
    <row r="4" spans="1:19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s="6" t="s">
        <v>24</v>
      </c>
      <c r="G4" s="7" t="s">
        <v>25</v>
      </c>
      <c r="H4" s="8" t="s">
        <v>26</v>
      </c>
      <c r="I4" s="7" t="s">
        <v>27</v>
      </c>
      <c r="J4" s="7" t="s">
        <v>28</v>
      </c>
      <c r="K4" s="7" t="s">
        <v>24</v>
      </c>
      <c r="L4" s="7" t="s">
        <v>29</v>
      </c>
      <c r="M4" s="7" t="s">
        <v>30</v>
      </c>
      <c r="N4" s="7" t="s">
        <v>31</v>
      </c>
      <c r="O4" s="7" t="s">
        <v>32</v>
      </c>
      <c r="P4" s="7" t="s">
        <v>33</v>
      </c>
      <c r="Q4" s="7" t="s">
        <v>34</v>
      </c>
      <c r="R4" s="8"/>
    </row>
    <row r="5" spans="1:19" x14ac:dyDescent="0.25">
      <c r="A5" s="1">
        <v>3000000</v>
      </c>
      <c r="B5" s="2">
        <v>0.96133000000000002</v>
      </c>
      <c r="C5" s="2">
        <v>-3.179E-3</v>
      </c>
      <c r="D5" s="2">
        <v>4.2231999999999999E-2</v>
      </c>
      <c r="E5" s="2">
        <v>1.751E-3</v>
      </c>
      <c r="F5" s="5">
        <f>10*LOG10((IMABS(COMPLEX(D5,E5)))^2/(1-(IMABS(COMPLEX(B5,C5)))^2))</f>
        <v>-16.278377394017241</v>
      </c>
      <c r="G5" s="9">
        <f>IMABS(COMPLEX(B5,C5))</f>
        <v>0.96133525626651184</v>
      </c>
      <c r="H5" s="10">
        <f>IMARGUMENT(COMPLEX(B5,C5))</f>
        <v>-3.3068648769517621E-3</v>
      </c>
      <c r="I5" s="10">
        <f>IMABS(COMPLEX(D5,E5))</f>
        <v>4.2268283913591762E-2</v>
      </c>
      <c r="J5" s="10">
        <f>IMARGUMENT(COMPLEX(D5,E5))</f>
        <v>4.1437717378192969E-2</v>
      </c>
      <c r="K5" s="5">
        <f>10*LOG10(I5^2/(1-G5^2))</f>
        <v>-16.278377394017241</v>
      </c>
      <c r="L5" s="5">
        <f>10*LOG10(G5^2 + I5^2)</f>
        <v>-0.33411487107223165</v>
      </c>
      <c r="M5" s="11">
        <f>$E$3*(1-G5^2)/(1 + G5^2-(2*G5*COS(H5)))</f>
        <v>2518.624621165397</v>
      </c>
      <c r="N5" s="5">
        <f>2*$E$3*G5*SIN(H5)/(1 + G5^2 - 2*G5*COS(H5))</f>
        <v>-211.16259815580037</v>
      </c>
      <c r="O5" s="11">
        <f>IMABS(COMPLEX(M5,N5))</f>
        <v>2527.4611026087946</v>
      </c>
      <c r="P5" s="11">
        <f>DEGREES((IMARGUMENT(COMPLEX(M5,N5))))</f>
        <v>-4.7924952082482388</v>
      </c>
      <c r="Q5" s="11">
        <f>IF(N5&lt;0,-1*10^12/(2*A5*PI()*N5),10^6*N5/(2*PI()*A5))</f>
        <v>251.23600562139222</v>
      </c>
      <c r="R5" s="12" t="str">
        <f>IF(N5&lt;0,"pfd","uH")</f>
        <v>pfd</v>
      </c>
      <c r="S5" s="10"/>
    </row>
    <row r="6" spans="1:19" x14ac:dyDescent="0.25">
      <c r="A6" s="1">
        <v>3300000</v>
      </c>
      <c r="B6" s="2">
        <v>0.96065699999999998</v>
      </c>
      <c r="C6" s="2">
        <v>-3.388E-3</v>
      </c>
      <c r="D6" s="2">
        <v>4.2186000000000001E-2</v>
      </c>
      <c r="E6" s="2">
        <v>1.9220000000000001E-3</v>
      </c>
      <c r="F6" s="5">
        <f t="shared" ref="F6:F69" si="0">10*LOG10((IMABS(COMPLEX(D6,E6)))^2/(1-(IMABS(COMPLEX(B6,C6)))^2))</f>
        <v>-16.359672283199945</v>
      </c>
      <c r="G6" s="9">
        <f>IMABS(COMPLEX(B6,C6))</f>
        <v>0.96066297430108127</v>
      </c>
      <c r="H6" s="10">
        <f>IMARGUMENT(COMPLEX(B6,C6))</f>
        <v>-3.5267384232576886E-3</v>
      </c>
      <c r="I6" s="10">
        <f>IMABS(COMPLEX(D6,E6))</f>
        <v>4.2229760596053587E-2</v>
      </c>
      <c r="J6" s="10">
        <f>IMARGUMENT(COMPLEX(D6,E6))</f>
        <v>4.5528654178986341E-2</v>
      </c>
      <c r="K6" s="5">
        <f t="shared" ref="K6:K69" si="1">10*LOG10(I6^2/(1-G6^2))</f>
        <v>-16.359672283199945</v>
      </c>
      <c r="L6" s="5">
        <f t="shared" ref="L6:L69" si="2">10*LOG10(G6^2 + I6^2)</f>
        <v>-0.34019477770344336</v>
      </c>
      <c r="M6" s="11">
        <f t="shared" ref="M6:M69" si="3">$E$3*(1-G6^2)/(1 + G6^2-(2*G6*COS(H6)))</f>
        <v>2473.0381332308925</v>
      </c>
      <c r="N6" s="5">
        <f t="shared" ref="N6:N69" si="4">2*$E$3*G6*SIN(H6)/(1 + G6^2 - 2*G6*COS(H6))</f>
        <v>-217.26998946156263</v>
      </c>
      <c r="O6" s="11">
        <f t="shared" ref="O6:O69" si="5">IMABS(COMPLEX(M6,N6))</f>
        <v>2482.5639683067088</v>
      </c>
      <c r="P6" s="11">
        <f t="shared" ref="P6:P69" si="6">DEGREES((IMARGUMENT(COMPLEX(M6,N6))))</f>
        <v>-5.0208575780887568</v>
      </c>
      <c r="Q6" s="11">
        <f>IF(N6&lt;0,-1*10^12/(2*A6*PI()*N6),10^6*N6/(2*PI()*A6))</f>
        <v>221.97621840654554</v>
      </c>
      <c r="R6" s="12" t="str">
        <f t="shared" ref="R6:R69" si="7">IF(N6&lt;0,"pfd","uH")</f>
        <v>pfd</v>
      </c>
    </row>
    <row r="7" spans="1:19" x14ac:dyDescent="0.25">
      <c r="A7" s="1">
        <v>3600000</v>
      </c>
      <c r="B7" s="2">
        <v>0.96071700000000004</v>
      </c>
      <c r="C7" s="2">
        <v>-3.6080000000000001E-3</v>
      </c>
      <c r="D7" s="2">
        <v>4.2174999999999997E-2</v>
      </c>
      <c r="E7" s="2">
        <v>2.1410000000000001E-3</v>
      </c>
      <c r="F7" s="5">
        <f t="shared" si="0"/>
        <v>-16.353182125324881</v>
      </c>
      <c r="G7" s="9">
        <f>IMABS(COMPLEX(B7,C7))</f>
        <v>0.96072377494938688</v>
      </c>
      <c r="H7" s="10">
        <f>IMARGUMENT(COMPLEX(B7,C7))</f>
        <v>-3.7555107672086656E-3</v>
      </c>
      <c r="I7" s="10">
        <f>IMABS(COMPLEX(D7,E7))</f>
        <v>4.2229308613805173E-2</v>
      </c>
      <c r="J7" s="10">
        <f>IMARGUMENT(COMPLEX(D7,E7))</f>
        <v>5.0721130588062824E-2</v>
      </c>
      <c r="K7" s="5">
        <f t="shared" si="1"/>
        <v>-16.353182125324881</v>
      </c>
      <c r="L7" s="5">
        <f t="shared" si="2"/>
        <v>-0.33964630195687762</v>
      </c>
      <c r="M7" s="11">
        <f t="shared" si="3"/>
        <v>2474.3357569153895</v>
      </c>
      <c r="N7" s="5">
        <f t="shared" si="4"/>
        <v>-231.8510147124895</v>
      </c>
      <c r="O7" s="11">
        <f t="shared" si="5"/>
        <v>2485.1745071469863</v>
      </c>
      <c r="P7" s="11">
        <f t="shared" si="6"/>
        <v>-5.3531172868850767</v>
      </c>
      <c r="Q7" s="11">
        <f>IF(N7&lt;0,-1*10^12/(2*A7*PI()*N7),10^6*N7/(2*PI()*A7))</f>
        <v>190.68153084962046</v>
      </c>
      <c r="R7" s="12" t="str">
        <f t="shared" si="7"/>
        <v>pfd</v>
      </c>
    </row>
    <row r="8" spans="1:19" x14ac:dyDescent="0.25">
      <c r="A8" s="1">
        <v>3900000</v>
      </c>
      <c r="B8" s="2">
        <v>0.96060900000000005</v>
      </c>
      <c r="C8" s="2">
        <v>-3.8570000000000002E-3</v>
      </c>
      <c r="D8" s="2">
        <v>4.2176999999999999E-2</v>
      </c>
      <c r="E8" s="2">
        <v>2.313E-3</v>
      </c>
      <c r="F8" s="5">
        <f t="shared" si="0"/>
        <v>-16.362487997391963</v>
      </c>
      <c r="G8" s="9">
        <f>IMABS(COMPLEX(B8,C8))</f>
        <v>0.96061674320719614</v>
      </c>
      <c r="H8" s="10">
        <f>IMARGUMENT(COMPLEX(B8,C8))</f>
        <v>-4.015139638812607E-3</v>
      </c>
      <c r="I8" s="10">
        <f>IMABS(COMPLEX(D8,E8))</f>
        <v>4.2240375211401705E-2</v>
      </c>
      <c r="J8" s="10">
        <f>IMARGUMENT(COMPLEX(D8,E8))</f>
        <v>5.4785438113694497E-2</v>
      </c>
      <c r="K8" s="5">
        <f t="shared" si="1"/>
        <v>-16.362487997391963</v>
      </c>
      <c r="L8" s="5">
        <f t="shared" si="2"/>
        <v>-0.34060777096435063</v>
      </c>
      <c r="M8" s="11">
        <f t="shared" si="3"/>
        <v>2464.5427880919055</v>
      </c>
      <c r="N8" s="5">
        <f t="shared" si="4"/>
        <v>-246.21338716129401</v>
      </c>
      <c r="O8" s="11">
        <f t="shared" si="5"/>
        <v>2476.8108903090047</v>
      </c>
      <c r="P8" s="11">
        <f t="shared" si="6"/>
        <v>-5.7050482742450601</v>
      </c>
      <c r="Q8" s="11">
        <f>IF(N8&lt;0,-1*10^12/(2*A8*PI()*N8),10^6*N8/(2*PI()*A8))</f>
        <v>165.746307451669</v>
      </c>
      <c r="R8" s="12" t="str">
        <f t="shared" si="7"/>
        <v>pfd</v>
      </c>
    </row>
    <row r="9" spans="1:19" x14ac:dyDescent="0.25">
      <c r="A9" s="1">
        <v>4200000</v>
      </c>
      <c r="B9" s="2">
        <v>0.96068600000000004</v>
      </c>
      <c r="C9" s="2">
        <v>-4.241E-3</v>
      </c>
      <c r="D9" s="2">
        <v>4.2194000000000002E-2</v>
      </c>
      <c r="E9" s="2">
        <v>2.483E-3</v>
      </c>
      <c r="F9" s="5">
        <f t="shared" si="0"/>
        <v>-16.348511737019372</v>
      </c>
      <c r="G9" s="9">
        <f>IMABS(COMPLEX(B9,C9))</f>
        <v>0.96069536101565522</v>
      </c>
      <c r="H9" s="10">
        <f>IMARGUMENT(COMPLEX(B9,C9))</f>
        <v>-4.4145250897622097E-3</v>
      </c>
      <c r="I9" s="10">
        <f>IMABS(COMPLEX(D9,E9))</f>
        <v>4.2266995694040049E-2</v>
      </c>
      <c r="J9" s="10">
        <f>IMARGUMENT(COMPLEX(D9,E9))</f>
        <v>5.8779441010727476E-2</v>
      </c>
      <c r="K9" s="5">
        <f t="shared" si="1"/>
        <v>-16.348511737019372</v>
      </c>
      <c r="L9" s="5">
        <f t="shared" si="2"/>
        <v>-0.33988774470604971</v>
      </c>
      <c r="M9" s="11">
        <f t="shared" si="3"/>
        <v>2464.3634193513017</v>
      </c>
      <c r="N9" s="5">
        <f t="shared" si="4"/>
        <v>-271.23709776336335</v>
      </c>
      <c r="O9" s="11">
        <f t="shared" si="5"/>
        <v>2479.245172595869</v>
      </c>
      <c r="P9" s="11">
        <f t="shared" si="6"/>
        <v>-6.2809078265921956</v>
      </c>
      <c r="Q9" s="11">
        <f>IF(N9&lt;0,-1*10^12/(2*A9*PI()*N9),10^6*N9/(2*PI()*A9))</f>
        <v>139.70815342729762</v>
      </c>
      <c r="R9" s="12" t="str">
        <f t="shared" si="7"/>
        <v>pfd</v>
      </c>
    </row>
    <row r="10" spans="1:19" x14ac:dyDescent="0.25">
      <c r="A10" s="1">
        <v>4500000</v>
      </c>
      <c r="B10" s="2">
        <v>0.96063100000000001</v>
      </c>
      <c r="C10" s="2">
        <v>-4.483E-3</v>
      </c>
      <c r="D10" s="2">
        <v>4.2174999999999997E-2</v>
      </c>
      <c r="E10" s="2">
        <v>2.6849999999999999E-3</v>
      </c>
      <c r="F10" s="5">
        <f t="shared" si="0"/>
        <v>-16.355703297554797</v>
      </c>
      <c r="G10" s="9">
        <f>IMABS(COMPLEX(B10,C10))</f>
        <v>0.96064146040549392</v>
      </c>
      <c r="H10" s="10">
        <f>IMARGUMENT(COMPLEX(B10,C10))</f>
        <v>-4.6666903903399056E-3</v>
      </c>
      <c r="I10" s="10">
        <f>IMABS(COMPLEX(D10,E10))</f>
        <v>4.2260381564770563E-2</v>
      </c>
      <c r="J10" s="10">
        <f>IMARGUMENT(COMPLEX(D10,E10))</f>
        <v>6.3577506717939436E-2</v>
      </c>
      <c r="K10" s="5">
        <f t="shared" si="1"/>
        <v>-16.355703297554797</v>
      </c>
      <c r="L10" s="5">
        <f t="shared" si="2"/>
        <v>-0.3403767718390257</v>
      </c>
      <c r="M10" s="11">
        <f t="shared" si="3"/>
        <v>2457.5549415774826</v>
      </c>
      <c r="N10" s="5">
        <f t="shared" si="4"/>
        <v>-285.53859135593757</v>
      </c>
      <c r="O10" s="11">
        <f t="shared" si="5"/>
        <v>2474.0874232786168</v>
      </c>
      <c r="P10" s="11">
        <f t="shared" si="6"/>
        <v>-6.6273708075502737</v>
      </c>
      <c r="Q10" s="11">
        <f>IF(N10&lt;0,-1*10^12/(2*A10*PI()*N10),10^6*N10/(2*PI()*A10))</f>
        <v>123.86334527876367</v>
      </c>
      <c r="R10" s="12" t="str">
        <f t="shared" si="7"/>
        <v>pfd</v>
      </c>
    </row>
    <row r="11" spans="1:19" x14ac:dyDescent="0.25">
      <c r="A11" s="1">
        <v>4800000</v>
      </c>
      <c r="B11" s="2">
        <v>0.96062199999999998</v>
      </c>
      <c r="C11" s="2">
        <v>-4.7759999999999999E-3</v>
      </c>
      <c r="D11" s="2">
        <v>4.2179000000000001E-2</v>
      </c>
      <c r="E11" s="2">
        <v>2.8379999999999998E-3</v>
      </c>
      <c r="F11" s="5">
        <f t="shared" si="0"/>
        <v>-16.353649253427399</v>
      </c>
      <c r="G11" s="9">
        <f>IMABS(COMPLEX(B11,C11))</f>
        <v>0.96063387253417198</v>
      </c>
      <c r="H11" s="10">
        <f>IMARGUMENT(COMPLEX(B11,C11))</f>
        <v>-4.9717377372148026E-3</v>
      </c>
      <c r="I11" s="10">
        <f>IMABS(COMPLEX(D11,E11))</f>
        <v>4.2274369125984604E-2</v>
      </c>
      <c r="J11" s="10">
        <f>IMARGUMENT(COMPLEX(D11,E11))</f>
        <v>6.718340500338911E-2</v>
      </c>
      <c r="K11" s="5">
        <f t="shared" si="1"/>
        <v>-16.353649253427399</v>
      </c>
      <c r="L11" s="5">
        <f t="shared" si="2"/>
        <v>-0.34043969330240309</v>
      </c>
      <c r="M11" s="11">
        <f t="shared" si="3"/>
        <v>2452.6739868450627</v>
      </c>
      <c r="N11" s="5">
        <f t="shared" si="4"/>
        <v>-303.53931030453492</v>
      </c>
      <c r="O11" s="11">
        <f t="shared" si="5"/>
        <v>2471.3854006703596</v>
      </c>
      <c r="P11" s="11">
        <f t="shared" si="6"/>
        <v>-7.0549686240728215</v>
      </c>
      <c r="Q11" s="11">
        <f>IF(N11&lt;0,-1*10^12/(2*A11*PI()*N11),10^6*N11/(2*PI()*A11))</f>
        <v>109.23553782060549</v>
      </c>
      <c r="R11" s="12" t="str">
        <f t="shared" si="7"/>
        <v>pfd</v>
      </c>
    </row>
    <row r="12" spans="1:19" x14ac:dyDescent="0.25">
      <c r="A12" s="1">
        <v>5100000</v>
      </c>
      <c r="B12" s="2">
        <v>0.96065699999999998</v>
      </c>
      <c r="C12" s="2">
        <v>-5.071E-3</v>
      </c>
      <c r="D12" s="2">
        <v>4.2169999999999999E-2</v>
      </c>
      <c r="E12" s="2">
        <v>3.0469999999999998E-3</v>
      </c>
      <c r="F12" s="5">
        <f t="shared" si="0"/>
        <v>-16.34855623189215</v>
      </c>
      <c r="G12" s="9">
        <f>IMABS(COMPLEX(B12,C12))</f>
        <v>0.96067038399755</v>
      </c>
      <c r="H12" s="10">
        <f>IMARGUMENT(COMPLEX(B12,C12))</f>
        <v>-5.2786300423295421E-3</v>
      </c>
      <c r="I12" s="10">
        <f>IMABS(COMPLEX(D12,E12))</f>
        <v>4.2279937428998167E-2</v>
      </c>
      <c r="J12" s="10">
        <f>IMARGUMENT(COMPLEX(D12,E12))</f>
        <v>7.2129806690861317E-2</v>
      </c>
      <c r="K12" s="5">
        <f t="shared" si="1"/>
        <v>-16.34855623189215</v>
      </c>
      <c r="L12" s="5">
        <f t="shared" si="2"/>
        <v>-0.34010799580042334</v>
      </c>
      <c r="M12" s="11">
        <f t="shared" si="3"/>
        <v>2450.2117932251231</v>
      </c>
      <c r="N12" s="5">
        <f t="shared" si="4"/>
        <v>-322.25742834671053</v>
      </c>
      <c r="O12" s="11">
        <f t="shared" si="5"/>
        <v>2471.3129469543296</v>
      </c>
      <c r="P12" s="11">
        <f t="shared" si="6"/>
        <v>-7.4926657676009896</v>
      </c>
      <c r="Q12" s="11">
        <f>IF(N12&lt;0,-1*10^12/(2*A12*PI()*N12),10^6*N12/(2*PI()*A12))</f>
        <v>96.838269164958703</v>
      </c>
      <c r="R12" s="12" t="str">
        <f t="shared" si="7"/>
        <v>pfd</v>
      </c>
    </row>
    <row r="13" spans="1:19" x14ac:dyDescent="0.25">
      <c r="A13" s="1">
        <v>5400000</v>
      </c>
      <c r="B13" s="2">
        <v>0.96059600000000001</v>
      </c>
      <c r="C13" s="2">
        <v>-5.372E-3</v>
      </c>
      <c r="D13" s="2">
        <v>4.2167000000000003E-2</v>
      </c>
      <c r="E13" s="2">
        <v>3.2179999999999999E-3</v>
      </c>
      <c r="F13" s="5">
        <f t="shared" si="0"/>
        <v>-16.352987308531564</v>
      </c>
      <c r="G13" s="9">
        <f>IMABS(COMPLEX(B13,C13))</f>
        <v>0.96061102096530204</v>
      </c>
      <c r="H13" s="10">
        <f>IMARGUMENT(COMPLEX(B13,C13))</f>
        <v>-5.5923031106054994E-3</v>
      </c>
      <c r="I13" s="10">
        <f>IMABS(COMPLEX(D13,E13))</f>
        <v>4.2289613535713477E-2</v>
      </c>
      <c r="J13" s="10">
        <f>IMARGUMENT(COMPLEX(D13,E13))</f>
        <v>7.616796199386773E-2</v>
      </c>
      <c r="K13" s="5">
        <f t="shared" si="1"/>
        <v>-16.352987308531564</v>
      </c>
      <c r="L13" s="5">
        <f t="shared" si="2"/>
        <v>-0.34063986099089594</v>
      </c>
      <c r="M13" s="11">
        <f t="shared" si="3"/>
        <v>2441.5057131887429</v>
      </c>
      <c r="N13" s="5">
        <f t="shared" si="4"/>
        <v>-339.67030482311213</v>
      </c>
      <c r="O13" s="11">
        <f t="shared" si="5"/>
        <v>2465.020499612911</v>
      </c>
      <c r="P13" s="11">
        <f t="shared" si="6"/>
        <v>-7.9203382503973074</v>
      </c>
      <c r="Q13" s="11">
        <f>IF(N13&lt;0,-1*10^12/(2*A13*PI()*N13),10^6*N13/(2*PI()*A13))</f>
        <v>86.769838844048436</v>
      </c>
      <c r="R13" s="12" t="str">
        <f t="shared" si="7"/>
        <v>pfd</v>
      </c>
    </row>
    <row r="14" spans="1:19" x14ac:dyDescent="0.25">
      <c r="A14" s="1">
        <v>5700000</v>
      </c>
      <c r="B14" s="2">
        <v>0.96065800000000001</v>
      </c>
      <c r="C14" s="2">
        <v>-5.7070000000000003E-3</v>
      </c>
      <c r="D14" s="2">
        <v>4.2173000000000002E-2</v>
      </c>
      <c r="E14" s="2">
        <v>3.4139999999999999E-3</v>
      </c>
      <c r="F14" s="5">
        <f t="shared" si="0"/>
        <v>-16.341691096397014</v>
      </c>
      <c r="G14" s="9">
        <f>IMABS(COMPLEX(B14,C14))</f>
        <v>0.96067495169438033</v>
      </c>
      <c r="H14" s="10">
        <f>IMARGUMENT(COMPLEX(B14,C14))</f>
        <v>-5.9406499128565977E-3</v>
      </c>
      <c r="I14" s="10">
        <f>IMABS(COMPLEX(D14,E14))</f>
        <v>4.2310959868573063E-2</v>
      </c>
      <c r="J14" s="10">
        <f>IMARGUMENT(COMPLEX(D14,E14))</f>
        <v>8.0776126090121123E-2</v>
      </c>
      <c r="K14" s="5">
        <f t="shared" si="1"/>
        <v>-16.341691096397014</v>
      </c>
      <c r="L14" s="5">
        <f t="shared" si="2"/>
        <v>-0.34005445187595412</v>
      </c>
      <c r="M14" s="11">
        <f t="shared" si="3"/>
        <v>2439.4283563479376</v>
      </c>
      <c r="N14" s="5">
        <f t="shared" si="4"/>
        <v>-361.11960829845157</v>
      </c>
      <c r="O14" s="11">
        <f t="shared" si="5"/>
        <v>2466.0125865964351</v>
      </c>
      <c r="P14" s="11">
        <f t="shared" si="6"/>
        <v>-8.4205983814791878</v>
      </c>
      <c r="Q14" s="11">
        <f>IF(N14&lt;0,-1*10^12/(2*A14*PI()*N14),10^6*N14/(2*PI()*A14))</f>
        <v>77.320420157320825</v>
      </c>
      <c r="R14" s="12" t="str">
        <f t="shared" si="7"/>
        <v>pfd</v>
      </c>
    </row>
    <row r="15" spans="1:19" x14ac:dyDescent="0.25">
      <c r="A15" s="1">
        <v>6000000</v>
      </c>
      <c r="B15" s="2">
        <v>0.96062099999999995</v>
      </c>
      <c r="C15" s="2">
        <v>-5.9379999999999997E-3</v>
      </c>
      <c r="D15" s="2">
        <v>4.2167999999999997E-2</v>
      </c>
      <c r="E15" s="2">
        <v>3.6080000000000001E-3</v>
      </c>
      <c r="F15" s="5">
        <f t="shared" si="0"/>
        <v>-16.343260798951889</v>
      </c>
      <c r="G15" s="9">
        <f>IMABS(COMPLEX(B15,C15))</f>
        <v>0.96063935245491583</v>
      </c>
      <c r="H15" s="10">
        <f>IMARGUMENT(COMPLEX(B15,C15))</f>
        <v>-6.1813393331472122E-3</v>
      </c>
      <c r="I15" s="10">
        <f>IMABS(COMPLEX(D15,E15))</f>
        <v>4.2322073295149421E-2</v>
      </c>
      <c r="J15" s="10">
        <f>IMARGUMENT(COMPLEX(D15,E15))</f>
        <v>8.5354624817217548E-2</v>
      </c>
      <c r="K15" s="5">
        <f t="shared" si="1"/>
        <v>-16.343260798951889</v>
      </c>
      <c r="L15" s="5">
        <f t="shared" si="2"/>
        <v>-0.34037128538556705</v>
      </c>
      <c r="M15" s="11">
        <f t="shared" si="3"/>
        <v>2432.9670237115606</v>
      </c>
      <c r="N15" s="5">
        <f t="shared" si="4"/>
        <v>-374.40915682976276</v>
      </c>
      <c r="O15" s="11">
        <f t="shared" si="5"/>
        <v>2461.6073519523497</v>
      </c>
      <c r="P15" s="11">
        <f t="shared" si="6"/>
        <v>-8.7486131753893197</v>
      </c>
      <c r="Q15" s="11">
        <f>IF(N15&lt;0,-1*10^12/(2*A15*PI()*N15),10^6*N15/(2*PI()*A15))</f>
        <v>70.847155751348382</v>
      </c>
      <c r="R15" s="12" t="str">
        <f t="shared" si="7"/>
        <v>pfd</v>
      </c>
    </row>
    <row r="16" spans="1:19" x14ac:dyDescent="0.25">
      <c r="A16" s="1">
        <v>6300000</v>
      </c>
      <c r="B16" s="2">
        <v>0.96061799999999997</v>
      </c>
      <c r="C16" s="2">
        <v>-6.3220000000000004E-3</v>
      </c>
      <c r="D16" s="2">
        <v>4.2162999999999999E-2</v>
      </c>
      <c r="E16" s="2">
        <v>3.784E-3</v>
      </c>
      <c r="F16" s="5">
        <f t="shared" si="0"/>
        <v>-16.341188651165901</v>
      </c>
      <c r="G16" s="9">
        <f>IMABS(COMPLEX(B16,C16))</f>
        <v>0.96063880288483028</v>
      </c>
      <c r="H16" s="10">
        <f>IMARGUMENT(COMPLEX(B16,C16))</f>
        <v>-6.581085019952501E-3</v>
      </c>
      <c r="I16" s="10">
        <f>IMABS(COMPLEX(D16,E16))</f>
        <v>4.2332460653734742E-2</v>
      </c>
      <c r="J16" s="10">
        <f>IMARGUMENT(COMPLEX(D16,E16))</f>
        <v>8.9507136399801679E-2</v>
      </c>
      <c r="K16" s="5">
        <f t="shared" si="1"/>
        <v>-16.341188651165901</v>
      </c>
      <c r="L16" s="5">
        <f t="shared" si="2"/>
        <v>-0.3403721145957066</v>
      </c>
      <c r="M16" s="11">
        <f t="shared" si="3"/>
        <v>2425.4391954118587</v>
      </c>
      <c r="N16" s="5">
        <f t="shared" si="4"/>
        <v>-397.38272798216906</v>
      </c>
      <c r="O16" s="11">
        <f t="shared" si="5"/>
        <v>2457.7771101421467</v>
      </c>
      <c r="P16" s="11">
        <f t="shared" si="6"/>
        <v>-9.3046431712080402</v>
      </c>
      <c r="Q16" s="11">
        <f>IF(N16&lt;0,-1*10^12/(2*A16*PI()*N16),10^6*N16/(2*PI()*A16))</f>
        <v>63.572691012377078</v>
      </c>
      <c r="R16" s="12" t="str">
        <f t="shared" si="7"/>
        <v>pfd</v>
      </c>
    </row>
    <row r="17" spans="1:18" x14ac:dyDescent="0.25">
      <c r="A17" s="1">
        <v>6600000</v>
      </c>
      <c r="B17" s="2">
        <v>0.96063699999999996</v>
      </c>
      <c r="C17" s="2">
        <v>-6.5900000000000004E-3</v>
      </c>
      <c r="D17" s="2">
        <v>4.2167000000000003E-2</v>
      </c>
      <c r="E17" s="2">
        <v>3.986E-3</v>
      </c>
      <c r="F17" s="5">
        <f t="shared" si="0"/>
        <v>-16.334320307529193</v>
      </c>
      <c r="G17" s="9">
        <f>IMABS(COMPLEX(B17,C17))</f>
        <v>0.96065960353759006</v>
      </c>
      <c r="H17" s="10">
        <f>IMARGUMENT(COMPLEX(B17,C17))</f>
        <v>-6.8599238085950203E-3</v>
      </c>
      <c r="I17" s="10">
        <f>IMABS(COMPLEX(D17,E17))</f>
        <v>4.2354977098329312E-2</v>
      </c>
      <c r="J17" s="10">
        <f>IMARGUMENT(COMPLEX(D17,E17))</f>
        <v>9.4248835993723232E-2</v>
      </c>
      <c r="K17" s="5">
        <f t="shared" si="1"/>
        <v>-16.334320307529193</v>
      </c>
      <c r="L17" s="5">
        <f t="shared" si="2"/>
        <v>-0.34017544995738952</v>
      </c>
      <c r="M17" s="11">
        <f t="shared" si="3"/>
        <v>2421.1937816338182</v>
      </c>
      <c r="N17" s="5">
        <f t="shared" si="4"/>
        <v>-413.7176287622076</v>
      </c>
      <c r="O17" s="11">
        <f t="shared" si="5"/>
        <v>2456.2861406136913</v>
      </c>
      <c r="P17" s="11">
        <f t="shared" si="6"/>
        <v>-9.6966751750084939</v>
      </c>
      <c r="Q17" s="11">
        <f>IF(N17&lt;0,-1*10^12/(2*A17*PI()*N17),10^6*N17/(2*PI()*A17))</f>
        <v>58.287062577200594</v>
      </c>
      <c r="R17" s="12" t="str">
        <f t="shared" si="7"/>
        <v>pfd</v>
      </c>
    </row>
    <row r="18" spans="1:18" x14ac:dyDescent="0.25">
      <c r="A18" s="1">
        <v>6900000</v>
      </c>
      <c r="B18" s="2">
        <v>0.96064700000000003</v>
      </c>
      <c r="C18" s="2">
        <v>-6.8389999999999996E-3</v>
      </c>
      <c r="D18" s="2">
        <v>4.2140999999999998E-2</v>
      </c>
      <c r="E18" s="2">
        <v>4.1749999999999999E-3</v>
      </c>
      <c r="F18" s="5">
        <f t="shared" si="0"/>
        <v>-16.334622924832544</v>
      </c>
      <c r="G18" s="9">
        <f>IMABS(COMPLEX(B18,C18))</f>
        <v>0.96067134366025508</v>
      </c>
      <c r="H18" s="10">
        <f>IMARGUMENT(COMPLEX(B18,C18))</f>
        <v>-7.1190400474222945E-3</v>
      </c>
      <c r="I18" s="10">
        <f>IMABS(COMPLEX(D18,E18))</f>
        <v>4.2347308131686474E-2</v>
      </c>
      <c r="J18" s="10">
        <f>IMARGUMENT(COMPLEX(D18,E18))</f>
        <v>9.8749917361895298E-2</v>
      </c>
      <c r="K18" s="5">
        <f t="shared" si="1"/>
        <v>-16.334622924832544</v>
      </c>
      <c r="L18" s="5">
        <f t="shared" si="2"/>
        <v>-0.34007255804351216</v>
      </c>
      <c r="M18" s="11">
        <f t="shared" si="3"/>
        <v>2416.6069289771845</v>
      </c>
      <c r="N18" s="5">
        <f t="shared" si="4"/>
        <v>-428.66172305224313</v>
      </c>
      <c r="O18" s="11">
        <f t="shared" si="5"/>
        <v>2454.3308501484953</v>
      </c>
      <c r="P18" s="11">
        <f t="shared" si="6"/>
        <v>-10.058595347963713</v>
      </c>
      <c r="Q18" s="11">
        <f>IF(N18&lt;0,-1*10^12/(2*A18*PI()*N18),10^6*N18/(2*PI()*A18))</f>
        <v>53.809175256412971</v>
      </c>
      <c r="R18" s="12" t="str">
        <f t="shared" si="7"/>
        <v>pfd</v>
      </c>
    </row>
    <row r="19" spans="1:18" x14ac:dyDescent="0.25">
      <c r="A19" s="1">
        <v>7200000</v>
      </c>
      <c r="B19" s="2">
        <v>0.96050800000000003</v>
      </c>
      <c r="C19" s="2">
        <v>-7.1609999999999998E-3</v>
      </c>
      <c r="D19" s="2">
        <v>4.2136E-2</v>
      </c>
      <c r="E19" s="2">
        <v>4.365E-3</v>
      </c>
      <c r="F19" s="5">
        <f t="shared" si="0"/>
        <v>-16.346475816979154</v>
      </c>
      <c r="G19" s="9">
        <f>IMABS(COMPLEX(B19,C19))</f>
        <v>0.96053469379559631</v>
      </c>
      <c r="H19" s="10">
        <f>IMARGUMENT(COMPLEX(B19,C19))</f>
        <v>-7.4552917068547208E-3</v>
      </c>
      <c r="I19" s="10">
        <f>IMABS(COMPLEX(D19,E19))</f>
        <v>4.2361488654201002E-2</v>
      </c>
      <c r="J19" s="10">
        <f>IMARGUMENT(COMPLEX(D19,E19))</f>
        <v>0.10322492383402901</v>
      </c>
      <c r="K19" s="5">
        <f t="shared" si="1"/>
        <v>-16.346475816979154</v>
      </c>
      <c r="L19" s="5">
        <f t="shared" si="2"/>
        <v>-0.34130012283202471</v>
      </c>
      <c r="M19" s="11">
        <f t="shared" si="3"/>
        <v>2401.5518901716623</v>
      </c>
      <c r="N19" s="5">
        <f t="shared" si="4"/>
        <v>-444.53466741414235</v>
      </c>
      <c r="O19" s="11">
        <f t="shared" si="5"/>
        <v>2442.3477540514323</v>
      </c>
      <c r="P19" s="11">
        <f t="shared" si="6"/>
        <v>-10.486929005988326</v>
      </c>
      <c r="Q19" s="11">
        <f>IF(N19&lt;0,-1*10^12/(2*A19*PI()*N19),10^6*N19/(2*PI()*A19))</f>
        <v>49.725825290053514</v>
      </c>
      <c r="R19" s="12" t="str">
        <f t="shared" si="7"/>
        <v>pfd</v>
      </c>
    </row>
    <row r="20" spans="1:18" x14ac:dyDescent="0.25">
      <c r="A20" s="1">
        <v>7500000</v>
      </c>
      <c r="B20" s="2">
        <v>0.96061700000000005</v>
      </c>
      <c r="C20" s="2">
        <v>-7.4809999999999998E-3</v>
      </c>
      <c r="D20" s="2">
        <v>4.2148999999999999E-2</v>
      </c>
      <c r="E20" s="2">
        <v>4.5259999999999996E-3</v>
      </c>
      <c r="F20" s="5">
        <f t="shared" si="0"/>
        <v>-16.328330630312138</v>
      </c>
      <c r="G20" s="9">
        <f>IMABS(COMPLEX(B20,C20))</f>
        <v>0.9606461294618327</v>
      </c>
      <c r="H20" s="10">
        <f>IMARGUMENT(COMPLEX(B20,C20))</f>
        <v>-7.7875456803385215E-3</v>
      </c>
      <c r="I20" s="10">
        <f>IMABS(COMPLEX(D20,E20))</f>
        <v>4.2391306620579647E-2</v>
      </c>
      <c r="J20" s="10">
        <f>IMARGUMENT(COMPLEX(D20,E20))</f>
        <v>0.10697106531494502</v>
      </c>
      <c r="K20" s="5">
        <f t="shared" si="1"/>
        <v>-16.328330630312138</v>
      </c>
      <c r="L20" s="5">
        <f t="shared" si="2"/>
        <v>-0.34028258066466044</v>
      </c>
      <c r="M20" s="11">
        <f t="shared" si="3"/>
        <v>2400.7368934532874</v>
      </c>
      <c r="N20" s="5">
        <f t="shared" si="4"/>
        <v>-465.52986567615642</v>
      </c>
      <c r="O20" s="11">
        <f t="shared" si="5"/>
        <v>2445.4561307502972</v>
      </c>
      <c r="P20" s="11">
        <f t="shared" si="6"/>
        <v>-10.974100484487121</v>
      </c>
      <c r="Q20" s="11">
        <f>IF(N20&lt;0,-1*10^12/(2*A20*PI()*N20),10^6*N20/(2*PI()*A20))</f>
        <v>45.583883319918783</v>
      </c>
      <c r="R20" s="12" t="str">
        <f t="shared" si="7"/>
        <v>pfd</v>
      </c>
    </row>
    <row r="21" spans="1:18" x14ac:dyDescent="0.25">
      <c r="A21" s="1">
        <v>7800000</v>
      </c>
      <c r="B21" s="2">
        <v>0.96056600000000003</v>
      </c>
      <c r="C21" s="2">
        <v>-7.7149999999999996E-3</v>
      </c>
      <c r="D21" s="2">
        <v>4.2132999999999997E-2</v>
      </c>
      <c r="E21" s="2">
        <v>4.7270000000000003E-3</v>
      </c>
      <c r="F21" s="5">
        <f t="shared" si="0"/>
        <v>-16.3324065183808</v>
      </c>
      <c r="G21" s="9">
        <f>IMABS(COMPLEX(B21,C21))</f>
        <v>0.96059698187169018</v>
      </c>
      <c r="H21" s="10">
        <f>IMARGUMENT(COMPLEX(B21,C21))</f>
        <v>-8.0315502650227296E-3</v>
      </c>
      <c r="I21" s="10">
        <f>IMABS(COMPLEX(D21,E21))</f>
        <v>4.2397337392812769E-2</v>
      </c>
      <c r="J21" s="10">
        <f>IMARGUMENT(COMPLEX(D21,E21))</f>
        <v>0.11172514046036452</v>
      </c>
      <c r="K21" s="5">
        <f t="shared" si="1"/>
        <v>-16.3324065183808</v>
      </c>
      <c r="L21" s="5">
        <f t="shared" si="2"/>
        <v>-0.34072370491304521</v>
      </c>
      <c r="M21" s="11">
        <f t="shared" si="3"/>
        <v>2392.3967759453467</v>
      </c>
      <c r="N21" s="5">
        <f t="shared" si="4"/>
        <v>-477.83869570468107</v>
      </c>
      <c r="O21" s="11">
        <f t="shared" si="5"/>
        <v>2439.6500061825373</v>
      </c>
      <c r="P21" s="11">
        <f t="shared" si="6"/>
        <v>-11.295178612569776</v>
      </c>
      <c r="Q21" s="11">
        <f>IF(N21&lt;0,-1*10^12/(2*A21*PI()*N21),10^6*N21/(2*PI()*A21))</f>
        <v>42.701606351669184</v>
      </c>
      <c r="R21" s="12" t="str">
        <f t="shared" si="7"/>
        <v>pfd</v>
      </c>
    </row>
    <row r="22" spans="1:18" x14ac:dyDescent="0.25">
      <c r="A22" s="1">
        <v>8100000</v>
      </c>
      <c r="B22" s="2">
        <v>0.96054499999999998</v>
      </c>
      <c r="C22" s="2">
        <v>-8.0260000000000001E-3</v>
      </c>
      <c r="D22" s="2">
        <v>4.2132999999999997E-2</v>
      </c>
      <c r="E22" s="2">
        <v>4.8970000000000003E-3</v>
      </c>
      <c r="F22" s="5">
        <f t="shared" si="0"/>
        <v>-16.330447764980498</v>
      </c>
      <c r="G22" s="9">
        <f>IMABS(COMPLEX(B22,C22))</f>
        <v>0.96057853073082999</v>
      </c>
      <c r="H22" s="10">
        <f>IMARGUMENT(COMPLEX(B22,C22))</f>
        <v>-8.3554786328046415E-3</v>
      </c>
      <c r="I22" s="10">
        <f>IMABS(COMPLEX(D22,E22))</f>
        <v>4.2416627612293735E-2</v>
      </c>
      <c r="J22" s="10">
        <f>IMARGUMENT(COMPLEX(D22,E22))</f>
        <v>0.11570802515183808</v>
      </c>
      <c r="K22" s="5">
        <f t="shared" si="1"/>
        <v>-16.330447764980498</v>
      </c>
      <c r="L22" s="5">
        <f t="shared" si="2"/>
        <v>-0.34088253505157828</v>
      </c>
      <c r="M22" s="11">
        <f t="shared" si="3"/>
        <v>2383.820649079747</v>
      </c>
      <c r="N22" s="5">
        <f t="shared" si="4"/>
        <v>-495.09173817042387</v>
      </c>
      <c r="O22" s="11">
        <f t="shared" si="5"/>
        <v>2434.6902710988957</v>
      </c>
      <c r="P22" s="11">
        <f t="shared" si="6"/>
        <v>-11.732865872511816</v>
      </c>
      <c r="Q22" s="11">
        <f>IF(N22&lt;0,-1*10^12/(2*A22*PI()*N22),10^6*N22/(2*PI()*A22))</f>
        <v>39.687106230084574</v>
      </c>
      <c r="R22" s="12" t="str">
        <f t="shared" si="7"/>
        <v>pfd</v>
      </c>
    </row>
    <row r="23" spans="1:18" x14ac:dyDescent="0.25">
      <c r="A23" s="1">
        <v>8400000</v>
      </c>
      <c r="B23" s="2">
        <v>0.96051600000000004</v>
      </c>
      <c r="C23" s="2">
        <v>-8.2909999999999998E-3</v>
      </c>
      <c r="D23" s="2">
        <v>4.2136E-2</v>
      </c>
      <c r="E23" s="2">
        <v>5.0800000000000003E-3</v>
      </c>
      <c r="F23" s="5">
        <f t="shared" si="0"/>
        <v>-16.328319734508213</v>
      </c>
      <c r="G23" s="9">
        <f>IMABS(COMPLEX(B23,C23))</f>
        <v>0.96055178253803697</v>
      </c>
      <c r="H23" s="10">
        <f>IMARGUMENT(COMPLEX(B23,C23))</f>
        <v>-8.6316043596512768E-3</v>
      </c>
      <c r="I23" s="10">
        <f>IMABS(COMPLEX(D23,E23))</f>
        <v>4.2441122699570517E-2</v>
      </c>
      <c r="J23" s="10">
        <f>IMARGUMENT(COMPLEX(D23,E23))</f>
        <v>0.11998290110764888</v>
      </c>
      <c r="K23" s="5">
        <f t="shared" si="1"/>
        <v>-16.328319734508213</v>
      </c>
      <c r="L23" s="5">
        <f t="shared" si="2"/>
        <v>-0.34111416941904332</v>
      </c>
      <c r="M23" s="11">
        <f t="shared" si="3"/>
        <v>2375.7139881687963</v>
      </c>
      <c r="N23" s="5">
        <f t="shared" si="4"/>
        <v>-509.36061888125755</v>
      </c>
      <c r="O23" s="11">
        <f t="shared" si="5"/>
        <v>2429.7047544193515</v>
      </c>
      <c r="P23" s="11">
        <f t="shared" si="6"/>
        <v>-12.101191390894005</v>
      </c>
      <c r="Q23" s="11">
        <f>IF(N23&lt;0,-1*10^12/(2*A23*PI()*N23),10^6*N23/(2*PI()*A23))</f>
        <v>37.19764805603549</v>
      </c>
      <c r="R23" s="12" t="str">
        <f t="shared" si="7"/>
        <v>pfd</v>
      </c>
    </row>
    <row r="24" spans="1:18" x14ac:dyDescent="0.25">
      <c r="A24" s="1">
        <v>8700000</v>
      </c>
      <c r="B24" s="2">
        <v>0.96059000000000005</v>
      </c>
      <c r="C24" s="2">
        <v>-8.6140000000000001E-3</v>
      </c>
      <c r="D24" s="2">
        <v>4.2132999999999997E-2</v>
      </c>
      <c r="E24" s="2">
        <v>5.2820000000000002E-3</v>
      </c>
      <c r="F24" s="5">
        <f t="shared" si="0"/>
        <v>-16.315587402516702</v>
      </c>
      <c r="G24" s="9">
        <f>IMABS(COMPLEX(B24,C24))</f>
        <v>0.96062862183884579</v>
      </c>
      <c r="H24" s="10">
        <f>IMARGUMENT(COMPLEX(B24,C24))</f>
        <v>-8.9671650909400099E-3</v>
      </c>
      <c r="I24" s="10">
        <f>IMABS(COMPLEX(D24,E24))</f>
        <v>4.2462797988356817E-2</v>
      </c>
      <c r="J24" s="10">
        <f>IMARGUMENT(COMPLEX(D24,E24))</f>
        <v>0.1247142801663027</v>
      </c>
      <c r="K24" s="5">
        <f t="shared" si="1"/>
        <v>-16.315587402516702</v>
      </c>
      <c r="L24" s="5">
        <f t="shared" si="2"/>
        <v>-0.34041207940539353</v>
      </c>
      <c r="M24" s="11">
        <f t="shared" si="3"/>
        <v>2371.7299224158787</v>
      </c>
      <c r="N24" s="5">
        <f t="shared" si="4"/>
        <v>-529.32711371962421</v>
      </c>
      <c r="O24" s="11">
        <f t="shared" si="5"/>
        <v>2430.0802493336687</v>
      </c>
      <c r="P24" s="11">
        <f t="shared" si="6"/>
        <v>-12.581193218275557</v>
      </c>
      <c r="Q24" s="11">
        <f>IF(N24&lt;0,-1*10^12/(2*A24*PI()*N24),10^6*N24/(2*PI()*A24))</f>
        <v>34.560239114159451</v>
      </c>
      <c r="R24" s="12" t="str">
        <f t="shared" si="7"/>
        <v>pfd</v>
      </c>
    </row>
    <row r="25" spans="1:18" x14ac:dyDescent="0.25">
      <c r="A25" s="1">
        <v>9000000</v>
      </c>
      <c r="B25" s="2">
        <v>0.96056399999999997</v>
      </c>
      <c r="C25" s="2">
        <v>-8.8970000000000004E-3</v>
      </c>
      <c r="D25" s="2">
        <v>4.2153999999999997E-2</v>
      </c>
      <c r="E25" s="2">
        <v>5.47E-3</v>
      </c>
      <c r="F25" s="5">
        <f t="shared" si="0"/>
        <v>-16.308995663373473</v>
      </c>
      <c r="G25" s="9">
        <f>IMABS(COMPLEX(B25,C25))</f>
        <v>0.96060520230998114</v>
      </c>
      <c r="H25" s="10">
        <f>IMARGUMENT(COMPLEX(B25,C25))</f>
        <v>-9.2620018965749468E-3</v>
      </c>
      <c r="I25" s="10">
        <f>IMABS(COMPLEX(D25,E25))</f>
        <v>4.2507418364327886E-2</v>
      </c>
      <c r="J25" s="10">
        <f>IMARGUMENT(COMPLEX(D25,E25))</f>
        <v>0.1290412474532093</v>
      </c>
      <c r="K25" s="5">
        <f t="shared" si="1"/>
        <v>-16.308995663373473</v>
      </c>
      <c r="L25" s="5">
        <f t="shared" si="2"/>
        <v>-0.34060561636218173</v>
      </c>
      <c r="M25" s="11">
        <f t="shared" si="3"/>
        <v>2362.9400967460883</v>
      </c>
      <c r="N25" s="5">
        <f t="shared" si="4"/>
        <v>-544.37387262272796</v>
      </c>
      <c r="O25" s="11">
        <f t="shared" si="5"/>
        <v>2424.8358323822017</v>
      </c>
      <c r="P25" s="11">
        <f t="shared" si="6"/>
        <v>-12.973435154770733</v>
      </c>
      <c r="Q25" s="11">
        <f>IF(N25&lt;0,-1*10^12/(2*A25*PI()*N25),10^6*N25/(2*PI()*A25))</f>
        <v>32.48481136790663</v>
      </c>
      <c r="R25" s="12" t="str">
        <f t="shared" si="7"/>
        <v>pfd</v>
      </c>
    </row>
    <row r="26" spans="1:18" x14ac:dyDescent="0.25">
      <c r="A26" s="1">
        <v>9300000</v>
      </c>
      <c r="B26" s="2">
        <v>0.96055699999999999</v>
      </c>
      <c r="C26" s="2">
        <v>-9.221E-3</v>
      </c>
      <c r="D26" s="2">
        <v>4.2134999999999999E-2</v>
      </c>
      <c r="E26" s="2">
        <v>5.6600000000000001E-3</v>
      </c>
      <c r="F26" s="5">
        <f t="shared" si="0"/>
        <v>-16.308188366060548</v>
      </c>
      <c r="G26" s="9">
        <f>IMABS(COMPLEX(B26,C26))</f>
        <v>0.96060125811389607</v>
      </c>
      <c r="H26" s="10">
        <f>IMARGUMENT(COMPLEX(B26,C26))</f>
        <v>-9.599343680667595E-3</v>
      </c>
      <c r="I26" s="10">
        <f>IMABS(COMPLEX(D26,E26))</f>
        <v>4.2513454634974093E-2</v>
      </c>
      <c r="J26" s="10">
        <f>IMARGUMENT(COMPLEX(D26,E26))</f>
        <v>0.13353078883651173</v>
      </c>
      <c r="K26" s="5">
        <f t="shared" si="1"/>
        <v>-16.308188366060548</v>
      </c>
      <c r="L26" s="5">
        <f t="shared" si="2"/>
        <v>-0.34063879986156226</v>
      </c>
      <c r="M26" s="11">
        <f t="shared" si="3"/>
        <v>2353.9219123909302</v>
      </c>
      <c r="N26" s="5">
        <f t="shared" si="4"/>
        <v>-561.98980691521353</v>
      </c>
      <c r="O26" s="11">
        <f t="shared" si="5"/>
        <v>2420.0786996936222</v>
      </c>
      <c r="P26" s="11">
        <f t="shared" si="6"/>
        <v>-13.42778659829821</v>
      </c>
      <c r="Q26" s="11">
        <f>IF(N26&lt;0,-1*10^12/(2*A26*PI()*N26),10^6*N26/(2*PI()*A26))</f>
        <v>30.451503800398807</v>
      </c>
      <c r="R26" s="12" t="str">
        <f t="shared" si="7"/>
        <v>pfd</v>
      </c>
    </row>
    <row r="27" spans="1:18" x14ac:dyDescent="0.25">
      <c r="A27" s="1">
        <v>9600000</v>
      </c>
      <c r="B27" s="2">
        <v>0.96058500000000002</v>
      </c>
      <c r="C27" s="2">
        <v>-9.5200000000000007E-3</v>
      </c>
      <c r="D27" s="2">
        <v>4.2119999999999998E-2</v>
      </c>
      <c r="E27" s="2">
        <v>5.816E-3</v>
      </c>
      <c r="F27" s="5">
        <f t="shared" si="0"/>
        <v>-16.303582931946817</v>
      </c>
      <c r="G27" s="9">
        <f>IMABS(COMPLEX(B27,C27))</f>
        <v>0.96063217342799845</v>
      </c>
      <c r="H27" s="10">
        <f>IMARGUMENT(COMPLEX(B27,C27))</f>
        <v>-9.9103029215210532E-3</v>
      </c>
      <c r="I27" s="10">
        <f>IMABS(COMPLEX(D27,E27))</f>
        <v>4.2519645530037051E-2</v>
      </c>
      <c r="J27" s="10">
        <f>IMARGUMENT(COMPLEX(D27,E27))</f>
        <v>0.13721399586920682</v>
      </c>
      <c r="K27" s="5">
        <f t="shared" si="1"/>
        <v>-16.303582931946817</v>
      </c>
      <c r="L27" s="5">
        <f t="shared" si="2"/>
        <v>-0.34035733760063713</v>
      </c>
      <c r="M27" s="11">
        <f t="shared" si="3"/>
        <v>2347.2543637258741</v>
      </c>
      <c r="N27" s="5">
        <f t="shared" si="4"/>
        <v>-579.0146274938561</v>
      </c>
      <c r="O27" s="11">
        <f t="shared" si="5"/>
        <v>2417.6147308622167</v>
      </c>
      <c r="P27" s="11">
        <f t="shared" si="6"/>
        <v>-13.856931753434235</v>
      </c>
      <c r="Q27" s="11">
        <f>IF(N27&lt;0,-1*10^12/(2*A27*PI()*N27),10^6*N27/(2*PI()*A27))</f>
        <v>28.63250618928739</v>
      </c>
      <c r="R27" s="12" t="str">
        <f t="shared" si="7"/>
        <v>pfd</v>
      </c>
    </row>
    <row r="28" spans="1:18" x14ac:dyDescent="0.25">
      <c r="A28" s="1">
        <v>9900000</v>
      </c>
      <c r="B28" s="2">
        <v>0.960534</v>
      </c>
      <c r="C28" s="2">
        <v>-9.7900000000000001E-3</v>
      </c>
      <c r="D28" s="2">
        <v>4.2127999999999999E-2</v>
      </c>
      <c r="E28" s="2">
        <v>6.0150000000000004E-3</v>
      </c>
      <c r="F28" s="5">
        <f t="shared" si="0"/>
        <v>-16.301530675611279</v>
      </c>
      <c r="G28" s="9">
        <f>IMABS(COMPLEX(B28,C28))</f>
        <v>0.96058388975455966</v>
      </c>
      <c r="H28" s="10">
        <f>IMARGUMENT(COMPLEX(B28,C28))</f>
        <v>-1.0191894321127007E-2</v>
      </c>
      <c r="I28" s="10">
        <f>IMABS(COMPLEX(D28,E28))</f>
        <v>4.2555241851034049E-2</v>
      </c>
      <c r="J28" s="10">
        <f>IMARGUMENT(COMPLEX(D28,E28))</f>
        <v>0.14182062004392781</v>
      </c>
      <c r="K28" s="5">
        <f t="shared" si="1"/>
        <v>-16.301530675611279</v>
      </c>
      <c r="L28" s="5">
        <f t="shared" si="2"/>
        <v>-0.34077884292483762</v>
      </c>
      <c r="M28" s="11">
        <f t="shared" si="3"/>
        <v>2336.9468407045097</v>
      </c>
      <c r="N28" s="5">
        <f t="shared" si="4"/>
        <v>-592.10990651439852</v>
      </c>
      <c r="O28" s="11">
        <f t="shared" si="5"/>
        <v>2410.7912969959225</v>
      </c>
      <c r="P28" s="11">
        <f t="shared" si="6"/>
        <v>-14.217774282511131</v>
      </c>
      <c r="Q28" s="11">
        <f>IF(N28&lt;0,-1*10^12/(2*A28*PI()*N28),10^6*N28/(2*PI()*A28))</f>
        <v>27.150798696488785</v>
      </c>
      <c r="R28" s="12" t="str">
        <f t="shared" si="7"/>
        <v>pfd</v>
      </c>
    </row>
    <row r="29" spans="1:18" x14ac:dyDescent="0.25">
      <c r="A29" s="1">
        <v>10200000</v>
      </c>
      <c r="B29" s="2">
        <v>0.96051500000000001</v>
      </c>
      <c r="C29" s="2">
        <v>-1.004E-2</v>
      </c>
      <c r="D29" s="2">
        <v>4.2138000000000002E-2</v>
      </c>
      <c r="E29" s="2">
        <v>6.241E-3</v>
      </c>
      <c r="F29" s="5">
        <f t="shared" si="0"/>
        <v>-16.294648190364057</v>
      </c>
      <c r="G29" s="9">
        <f>IMABS(COMPLEX(B29,C29))</f>
        <v>0.96056747125071862</v>
      </c>
      <c r="H29" s="10">
        <f>IMARGUMENT(COMPLEX(B29,C29))</f>
        <v>-1.0452345219923352E-2</v>
      </c>
      <c r="I29" s="10">
        <f>IMABS(COMPLEX(D29,E29))</f>
        <v>4.2597665722431316E-2</v>
      </c>
      <c r="J29" s="10">
        <f>IMARGUMENT(COMPLEX(D29,E29))</f>
        <v>0.14703965203671157</v>
      </c>
      <c r="K29" s="5">
        <f t="shared" si="1"/>
        <v>-16.294648190364057</v>
      </c>
      <c r="L29" s="5">
        <f t="shared" si="2"/>
        <v>-0.34091004429474497</v>
      </c>
      <c r="M29" s="11">
        <f t="shared" si="3"/>
        <v>2328.8052996362107</v>
      </c>
      <c r="N29" s="5">
        <f t="shared" si="4"/>
        <v>-604.86780317456328</v>
      </c>
      <c r="O29" s="11">
        <f t="shared" si="5"/>
        <v>2406.0754732407959</v>
      </c>
      <c r="P29" s="11">
        <f t="shared" si="6"/>
        <v>-14.559890939825078</v>
      </c>
      <c r="Q29" s="11">
        <f>IF(N29&lt;0,-1*10^12/(2*A29*PI()*N29),10^6*N29/(2*PI()*A29))</f>
        <v>25.796423138131498</v>
      </c>
      <c r="R29" s="12" t="str">
        <f t="shared" si="7"/>
        <v>pfd</v>
      </c>
    </row>
    <row r="30" spans="1:18" x14ac:dyDescent="0.25">
      <c r="A30" s="1">
        <v>10500000</v>
      </c>
      <c r="B30" s="2">
        <v>0.960534</v>
      </c>
      <c r="C30" s="2">
        <v>-1.0408000000000001E-2</v>
      </c>
      <c r="D30" s="2">
        <v>4.2127999999999999E-2</v>
      </c>
      <c r="E30" s="2">
        <v>6.3730000000000002E-3</v>
      </c>
      <c r="F30" s="5">
        <f t="shared" si="0"/>
        <v>-16.290206519825155</v>
      </c>
      <c r="G30" s="9">
        <f>IMABS(COMPLEX(B30,C30))</f>
        <v>0.96059038701207078</v>
      </c>
      <c r="H30" s="10">
        <f>IMARGUMENT(COMPLEX(B30,C30))</f>
        <v>-1.0835215297448929E-2</v>
      </c>
      <c r="I30" s="10">
        <f>IMABS(COMPLEX(D30,E30))</f>
        <v>4.2607317599210583E-2</v>
      </c>
      <c r="J30" s="10">
        <f>IMARGUMENT(COMPLEX(D30,E30))</f>
        <v>0.15013867183363017</v>
      </c>
      <c r="K30" s="5">
        <f t="shared" si="1"/>
        <v>-16.290206519825155</v>
      </c>
      <c r="L30" s="5">
        <f t="shared" si="2"/>
        <v>-0.34069937562593233</v>
      </c>
      <c r="M30" s="11">
        <f t="shared" si="3"/>
        <v>2319.0616800148209</v>
      </c>
      <c r="N30" s="5">
        <f t="shared" si="4"/>
        <v>-624.77053579268807</v>
      </c>
      <c r="O30" s="11">
        <f t="shared" si="5"/>
        <v>2401.7463017787372</v>
      </c>
      <c r="P30" s="11">
        <f t="shared" si="6"/>
        <v>-15.077881526366138</v>
      </c>
      <c r="Q30" s="11">
        <f>IF(N30&lt;0,-1*10^12/(2*A30*PI()*N30),10^6*N30/(2*PI()*A30))</f>
        <v>24.261089087000684</v>
      </c>
      <c r="R30" s="12" t="str">
        <f t="shared" si="7"/>
        <v>pfd</v>
      </c>
    </row>
    <row r="31" spans="1:18" x14ac:dyDescent="0.25">
      <c r="A31" s="1">
        <v>10800000</v>
      </c>
      <c r="B31" s="2">
        <v>0.96055100000000004</v>
      </c>
      <c r="C31" s="2">
        <v>-1.0675E-2</v>
      </c>
      <c r="D31" s="2">
        <v>4.2126999999999998E-2</v>
      </c>
      <c r="E31" s="2">
        <v>6.594E-3</v>
      </c>
      <c r="F31" s="5">
        <f t="shared" si="0"/>
        <v>-16.281404951227664</v>
      </c>
      <c r="G31" s="9">
        <f>IMABS(COMPLEX(B31,C31))</f>
        <v>0.96061031601060787</v>
      </c>
      <c r="H31" s="10">
        <f>IMARGUMENT(COMPLEX(B31,C31))</f>
        <v>-1.1112955532930931E-2</v>
      </c>
      <c r="I31" s="10">
        <f>IMABS(COMPLEX(D31,E31))</f>
        <v>4.2639945649590123E-2</v>
      </c>
      <c r="J31" s="10">
        <f>IMARGUMENT(COMPLEX(D31,E31))</f>
        <v>0.15526682940254774</v>
      </c>
      <c r="K31" s="5">
        <f t="shared" si="1"/>
        <v>-16.281404951227664</v>
      </c>
      <c r="L31" s="5">
        <f t="shared" si="2"/>
        <v>-0.34050646358097009</v>
      </c>
      <c r="M31" s="11">
        <f t="shared" si="3"/>
        <v>2311.9620808286672</v>
      </c>
      <c r="N31" s="5">
        <f t="shared" si="4"/>
        <v>-639.15296237790415</v>
      </c>
      <c r="O31" s="11">
        <f t="shared" si="5"/>
        <v>2398.6840501629395</v>
      </c>
      <c r="P31" s="11">
        <f t="shared" si="6"/>
        <v>-15.453714642856108</v>
      </c>
      <c r="Q31" s="11">
        <f>IF(N31&lt;0,-1*10^12/(2*A31*PI()*N31),10^6*N31/(2*PI()*A31))</f>
        <v>23.056403822301327</v>
      </c>
      <c r="R31" s="12" t="str">
        <f t="shared" si="7"/>
        <v>pfd</v>
      </c>
    </row>
    <row r="32" spans="1:18" x14ac:dyDescent="0.25">
      <c r="A32" s="1">
        <v>11100000</v>
      </c>
      <c r="B32" s="2">
        <v>0.96049899999999999</v>
      </c>
      <c r="C32" s="2">
        <v>-1.0942E-2</v>
      </c>
      <c r="D32" s="2">
        <v>4.2130000000000001E-2</v>
      </c>
      <c r="E32" s="2">
        <v>6.77E-3</v>
      </c>
      <c r="F32" s="5">
        <f t="shared" si="0"/>
        <v>-16.280477209199148</v>
      </c>
      <c r="G32" s="9">
        <f>IMABS(COMPLEX(B32,C32))</f>
        <v>0.96056132358376778</v>
      </c>
      <c r="H32" s="10">
        <f>IMARGUMENT(COMPLEX(B32,C32))</f>
        <v>-1.139150243243661E-2</v>
      </c>
      <c r="I32" s="10">
        <f>IMABS(COMPLEX(D32,E32))</f>
        <v>4.2670479256741424E-2</v>
      </c>
      <c r="J32" s="10">
        <f>IMARGUMENT(COMPLEX(D32,E32))</f>
        <v>0.15933098153964978</v>
      </c>
      <c r="K32" s="5">
        <f t="shared" si="1"/>
        <v>-16.280477209199148</v>
      </c>
      <c r="L32" s="5">
        <f t="shared" si="2"/>
        <v>-0.34093635927617116</v>
      </c>
      <c r="M32" s="11">
        <f t="shared" si="3"/>
        <v>2301.171116809966</v>
      </c>
      <c r="N32" s="5">
        <f t="shared" si="4"/>
        <v>-651.28767272055575</v>
      </c>
      <c r="O32" s="11">
        <f t="shared" si="5"/>
        <v>2391.5610260827975</v>
      </c>
      <c r="P32" s="11">
        <f t="shared" si="6"/>
        <v>-15.802809673270611</v>
      </c>
      <c r="Q32" s="11">
        <f>IF(N32&lt;0,-1*10^12/(2*A32*PI()*N32),10^6*N32/(2*PI()*A32))</f>
        <v>22.015284124046453</v>
      </c>
      <c r="R32" s="12" t="str">
        <f t="shared" si="7"/>
        <v>pfd</v>
      </c>
    </row>
    <row r="33" spans="1:18" x14ac:dyDescent="0.25">
      <c r="A33" s="1">
        <v>11400000</v>
      </c>
      <c r="B33" s="2">
        <v>0.96048999999999995</v>
      </c>
      <c r="C33" s="2">
        <v>-1.1299999999999999E-2</v>
      </c>
      <c r="D33" s="2">
        <v>4.2124000000000002E-2</v>
      </c>
      <c r="E33" s="2">
        <v>6.9420000000000003E-3</v>
      </c>
      <c r="F33" s="5">
        <f t="shared" si="0"/>
        <v>-16.276583575713307</v>
      </c>
      <c r="G33" s="9">
        <f>IMABS(COMPLEX(B33,C33))</f>
        <v>0.96055646898035085</v>
      </c>
      <c r="H33" s="10">
        <f>IMARGUMENT(COMPLEX(B33,C33))</f>
        <v>-1.1764285619308226E-2</v>
      </c>
      <c r="I33" s="10">
        <f>IMABS(COMPLEX(D33,E33))</f>
        <v>4.2692185936070319E-2</v>
      </c>
      <c r="J33" s="10">
        <f>IMARGUMENT(COMPLEX(D33,E33))</f>
        <v>0.16333109972374141</v>
      </c>
      <c r="K33" s="5">
        <f t="shared" si="1"/>
        <v>-16.276583575713307</v>
      </c>
      <c r="L33" s="5">
        <f t="shared" si="2"/>
        <v>-0.34097146626425434</v>
      </c>
      <c r="M33" s="11">
        <f t="shared" si="3"/>
        <v>2289.627865932915</v>
      </c>
      <c r="N33" s="5">
        <f t="shared" si="4"/>
        <v>-669.14185990994156</v>
      </c>
      <c r="O33" s="11">
        <f t="shared" si="5"/>
        <v>2385.4028156980685</v>
      </c>
      <c r="P33" s="11">
        <f t="shared" si="6"/>
        <v>-16.290958653976084</v>
      </c>
      <c r="Q33" s="11">
        <f>IF(N33&lt;0,-1*10^12/(2*A33*PI()*N33),10^6*N33/(2*PI()*A33))</f>
        <v>20.863976320687325</v>
      </c>
      <c r="R33" s="12" t="str">
        <f t="shared" si="7"/>
        <v>pfd</v>
      </c>
    </row>
    <row r="34" spans="1:18" x14ac:dyDescent="0.25">
      <c r="A34" s="1">
        <v>11700000</v>
      </c>
      <c r="B34" s="2">
        <v>0.96049899999999999</v>
      </c>
      <c r="C34" s="2">
        <v>-1.1514E-2</v>
      </c>
      <c r="D34" s="2">
        <v>4.2108E-2</v>
      </c>
      <c r="E34" s="2">
        <v>7.136E-3</v>
      </c>
      <c r="F34" s="5">
        <f t="shared" si="0"/>
        <v>-16.272043100159387</v>
      </c>
      <c r="G34" s="9">
        <f>IMABS(COMPLEX(B34,C34))</f>
        <v>0.96056800966771738</v>
      </c>
      <c r="H34" s="10">
        <f>IMARGUMENT(COMPLEX(B34,C34))</f>
        <v>-1.1986944832426462E-2</v>
      </c>
      <c r="I34" s="10">
        <f>IMABS(COMPLEX(D34,E34))</f>
        <v>4.2708385125171854E-2</v>
      </c>
      <c r="J34" s="10">
        <f>IMARGUMENT(COMPLEX(D34,E34))</f>
        <v>0.16787401171974808</v>
      </c>
      <c r="K34" s="5">
        <f t="shared" si="1"/>
        <v>-16.272043100159387</v>
      </c>
      <c r="L34" s="5">
        <f t="shared" si="2"/>
        <v>-0.3408608165928293</v>
      </c>
      <c r="M34" s="11">
        <f t="shared" si="3"/>
        <v>2283.3316835029291</v>
      </c>
      <c r="N34" s="5">
        <f t="shared" si="4"/>
        <v>-680.13419923173478</v>
      </c>
      <c r="O34" s="11">
        <f t="shared" si="5"/>
        <v>2382.4747859847157</v>
      </c>
      <c r="P34" s="11">
        <f t="shared" si="6"/>
        <v>-16.587173687116476</v>
      </c>
      <c r="Q34" s="11">
        <f>IF(N34&lt;0,-1*10^12/(2*A34*PI()*N34),10^6*N34/(2*PI()*A34))</f>
        <v>20.000444918688885</v>
      </c>
      <c r="R34" s="12" t="str">
        <f t="shared" si="7"/>
        <v>pfd</v>
      </c>
    </row>
    <row r="35" spans="1:18" x14ac:dyDescent="0.25">
      <c r="A35" s="1">
        <v>12000000</v>
      </c>
      <c r="B35" s="2">
        <v>0.96051500000000001</v>
      </c>
      <c r="C35" s="2">
        <v>-1.1809999999999999E-2</v>
      </c>
      <c r="D35" s="2">
        <v>4.2081E-2</v>
      </c>
      <c r="E35" s="2">
        <v>7.3350000000000004E-3</v>
      </c>
      <c r="F35" s="5">
        <f t="shared" si="0"/>
        <v>-16.26848396757979</v>
      </c>
      <c r="G35" s="9">
        <f>IMABS(COMPLEX(B35,C35))</f>
        <v>0.96058760210873007</v>
      </c>
      <c r="H35" s="10">
        <f>IMARGUMENT(COMPLEX(B35,C35))</f>
        <v>-1.2294867766370132E-2</v>
      </c>
      <c r="I35" s="10">
        <f>IMABS(COMPLEX(D35,E35))</f>
        <v>4.2715486489094331E-2</v>
      </c>
      <c r="J35" s="10">
        <f>IMARGUMENT(COMPLEX(D35,E35))</f>
        <v>0.17257288315035091</v>
      </c>
      <c r="K35" s="5">
        <f t="shared" si="1"/>
        <v>-16.26848396757979</v>
      </c>
      <c r="L35" s="5">
        <f t="shared" si="2"/>
        <v>-0.3406811546911247</v>
      </c>
      <c r="M35" s="11">
        <f t="shared" si="3"/>
        <v>2274.6417039630724</v>
      </c>
      <c r="N35" s="5">
        <f t="shared" si="4"/>
        <v>-695.30248255802985</v>
      </c>
      <c r="O35" s="11">
        <f t="shared" si="5"/>
        <v>2378.5374547522638</v>
      </c>
      <c r="P35" s="11">
        <f t="shared" si="6"/>
        <v>-16.997114137174112</v>
      </c>
      <c r="Q35" s="11">
        <f>IF(N35&lt;0,-1*10^12/(2*A35*PI()*N35),10^6*N35/(2*PI()*A35))</f>
        <v>19.075024549790374</v>
      </c>
      <c r="R35" s="12" t="str">
        <f t="shared" si="7"/>
        <v>pfd</v>
      </c>
    </row>
    <row r="36" spans="1:18" x14ac:dyDescent="0.25">
      <c r="A36" s="1">
        <v>12300000</v>
      </c>
      <c r="B36" s="2">
        <v>0.96050999999999997</v>
      </c>
      <c r="C36" s="2">
        <v>-1.2177E-2</v>
      </c>
      <c r="D36" s="2">
        <v>4.2131000000000002E-2</v>
      </c>
      <c r="E36" s="2">
        <v>7.5050000000000004E-3</v>
      </c>
      <c r="F36" s="5">
        <f t="shared" si="0"/>
        <v>-16.252531692326041</v>
      </c>
      <c r="G36" s="9">
        <f>IMABS(COMPLEX(B36,C36))</f>
        <v>0.96058718470995641</v>
      </c>
      <c r="H36" s="10">
        <f>IMARGUMENT(COMPLEX(B36,C36))</f>
        <v>-1.2676960875002167E-2</v>
      </c>
      <c r="I36" s="10">
        <f>IMABS(COMPLEX(D36,E36))</f>
        <v>4.279423075602598E-2</v>
      </c>
      <c r="J36" s="10">
        <f>IMARGUMENT(COMPLEX(D36,E36))</f>
        <v>0.17628575146027575</v>
      </c>
      <c r="K36" s="5">
        <f t="shared" si="1"/>
        <v>-16.252531692326041</v>
      </c>
      <c r="L36" s="5">
        <f t="shared" si="2"/>
        <v>-0.34065329246187498</v>
      </c>
      <c r="M36" s="11">
        <f t="shared" si="3"/>
        <v>2262.4136697555623</v>
      </c>
      <c r="N36" s="5">
        <f t="shared" si="4"/>
        <v>-713.04789203883172</v>
      </c>
      <c r="O36" s="11">
        <f t="shared" si="5"/>
        <v>2372.1199188569371</v>
      </c>
      <c r="P36" s="11">
        <f t="shared" si="6"/>
        <v>-17.493356488267505</v>
      </c>
      <c r="Q36" s="11">
        <f>IF(N36&lt;0,-1*10^12/(2*A36*PI()*N36),10^6*N36/(2*PI()*A36))</f>
        <v>18.146644022235048</v>
      </c>
      <c r="R36" s="12" t="str">
        <f t="shared" si="7"/>
        <v>pfd</v>
      </c>
    </row>
    <row r="37" spans="1:18" x14ac:dyDescent="0.25">
      <c r="A37" s="1">
        <v>12600000</v>
      </c>
      <c r="B37" s="2">
        <v>0.96043800000000001</v>
      </c>
      <c r="C37" s="2">
        <v>-1.2427000000000001E-2</v>
      </c>
      <c r="D37" s="2">
        <v>4.2122E-2</v>
      </c>
      <c r="E37" s="2">
        <v>7.6930000000000002E-3</v>
      </c>
      <c r="F37" s="5">
        <f t="shared" si="0"/>
        <v>-16.254978306234193</v>
      </c>
      <c r="G37" s="9">
        <f>IMABS(COMPLEX(B37,C37))</f>
        <v>0.96051839241786507</v>
      </c>
      <c r="H37" s="10">
        <f>IMARGUMENT(COMPLEX(B37,C37))</f>
        <v>-1.2938166317471066E-2</v>
      </c>
      <c r="I37" s="10">
        <f>IMABS(COMPLEX(D37,E37))</f>
        <v>4.2818747447817766E-2</v>
      </c>
      <c r="J37" s="10">
        <f>IMARGUMENT(COMPLEX(D37,E37))</f>
        <v>0.18064518091582901</v>
      </c>
      <c r="K37" s="5">
        <f t="shared" si="1"/>
        <v>-16.254978306234193</v>
      </c>
      <c r="L37" s="5">
        <f t="shared" si="2"/>
        <v>-0.34126426021902634</v>
      </c>
      <c r="M37" s="11">
        <f t="shared" si="3"/>
        <v>2250.6751652338053</v>
      </c>
      <c r="N37" s="5">
        <f t="shared" si="4"/>
        <v>-722.67555427835885</v>
      </c>
      <c r="O37" s="11">
        <f t="shared" si="5"/>
        <v>2363.8525030449277</v>
      </c>
      <c r="P37" s="11">
        <f t="shared" si="6"/>
        <v>-17.801449587276359</v>
      </c>
      <c r="Q37" s="11">
        <f>IF(N37&lt;0,-1*10^12/(2*A37*PI()*N37),10^6*N37/(2*PI()*A37))</f>
        <v>17.478583044705626</v>
      </c>
      <c r="R37" s="12" t="str">
        <f t="shared" si="7"/>
        <v>pfd</v>
      </c>
    </row>
    <row r="38" spans="1:18" x14ac:dyDescent="0.25">
      <c r="A38" s="1">
        <v>12900000</v>
      </c>
      <c r="B38" s="2">
        <v>0.96044700000000005</v>
      </c>
      <c r="C38" s="2">
        <v>-1.2734000000000001E-2</v>
      </c>
      <c r="D38" s="2">
        <v>4.2101E-2</v>
      </c>
      <c r="E38" s="2">
        <v>7.8700000000000003E-3</v>
      </c>
      <c r="F38" s="5">
        <f t="shared" si="0"/>
        <v>-16.251239835562519</v>
      </c>
      <c r="G38" s="9">
        <f>IMABS(COMPLEX(B38,C38))</f>
        <v>0.96053141258628283</v>
      </c>
      <c r="H38" s="10">
        <f>IMARGUMENT(COMPLEX(B38,C38))</f>
        <v>-1.3257633089718479E-2</v>
      </c>
      <c r="I38" s="10">
        <f>IMABS(COMPLEX(D38,E38))</f>
        <v>4.2830259175027183E-2</v>
      </c>
      <c r="J38" s="10">
        <f>IMARGUMENT(COMPLEX(D38,E38))</f>
        <v>0.18479863031817798</v>
      </c>
      <c r="K38" s="5">
        <f t="shared" si="1"/>
        <v>-16.251239835562519</v>
      </c>
      <c r="L38" s="5">
        <f t="shared" si="2"/>
        <v>-0.34114212228107232</v>
      </c>
      <c r="M38" s="11">
        <f t="shared" si="3"/>
        <v>2240.8099447191107</v>
      </c>
      <c r="N38" s="5">
        <f t="shared" si="4"/>
        <v>-737.52114469327512</v>
      </c>
      <c r="O38" s="11">
        <f t="shared" si="5"/>
        <v>2359.0605433565579</v>
      </c>
      <c r="P38" s="11">
        <f t="shared" si="6"/>
        <v>-18.218003950776509</v>
      </c>
      <c r="Q38" s="11">
        <f>IF(N38&lt;0,-1*10^12/(2*A38*PI()*N38),10^6*N38/(2*PI()*A38))</f>
        <v>16.728459348612791</v>
      </c>
      <c r="R38" s="12" t="str">
        <f t="shared" si="7"/>
        <v>pfd</v>
      </c>
    </row>
    <row r="39" spans="1:18" x14ac:dyDescent="0.25">
      <c r="A39" s="1">
        <v>13200000</v>
      </c>
      <c r="B39" s="2">
        <v>0.96052099999999996</v>
      </c>
      <c r="C39" s="2">
        <v>-1.3011E-2</v>
      </c>
      <c r="D39" s="2">
        <v>4.2098999999999998E-2</v>
      </c>
      <c r="E39" s="2">
        <v>8.0759999999999998E-3</v>
      </c>
      <c r="F39" s="5">
        <f t="shared" si="0"/>
        <v>-16.235481308848254</v>
      </c>
      <c r="G39" s="9">
        <f>IMABS(COMPLEX(B39,C39))</f>
        <v>0.96060911798816473</v>
      </c>
      <c r="H39" s="10">
        <f>IMARGUMENT(COMPLEX(B39,C39))</f>
        <v>-1.3544945191432255E-2</v>
      </c>
      <c r="I39" s="10">
        <f>IMABS(COMPLEX(D39,E39))</f>
        <v>4.2866625444511017E-2</v>
      </c>
      <c r="J39" s="10">
        <f>IMARGUMENT(COMPLEX(D39,E39))</f>
        <v>0.18953100069489548</v>
      </c>
      <c r="K39" s="5">
        <f t="shared" si="1"/>
        <v>-16.235481308848254</v>
      </c>
      <c r="L39" s="5">
        <f t="shared" si="2"/>
        <v>-0.34042623244955372</v>
      </c>
      <c r="M39" s="11">
        <f t="shared" si="3"/>
        <v>2234.826243955838</v>
      </c>
      <c r="N39" s="5">
        <f t="shared" si="4"/>
        <v>-753.00474328400753</v>
      </c>
      <c r="O39" s="11">
        <f t="shared" si="5"/>
        <v>2358.2757438607518</v>
      </c>
      <c r="P39" s="11">
        <f t="shared" si="6"/>
        <v>-18.62078425274893</v>
      </c>
      <c r="Q39" s="11">
        <f>IF(N39&lt;0,-1*10^12/(2*A39*PI()*N39),10^6*N39/(2*PI()*A39))</f>
        <v>16.012107182609554</v>
      </c>
      <c r="R39" s="12" t="str">
        <f t="shared" si="7"/>
        <v>pfd</v>
      </c>
    </row>
    <row r="40" spans="1:18" x14ac:dyDescent="0.25">
      <c r="A40" s="1">
        <v>13500000</v>
      </c>
      <c r="B40" s="2">
        <v>0.96043000000000001</v>
      </c>
      <c r="C40" s="2">
        <v>-1.3278E-2</v>
      </c>
      <c r="D40" s="2">
        <v>4.2088E-2</v>
      </c>
      <c r="E40" s="2">
        <v>8.2290000000000002E-3</v>
      </c>
      <c r="F40" s="5">
        <f t="shared" si="0"/>
        <v>-16.241200660353414</v>
      </c>
      <c r="G40" s="9">
        <f>IMABS(COMPLEX(B40,C40))</f>
        <v>0.96052178017158985</v>
      </c>
      <c r="H40" s="10">
        <f>IMARGUMENT(COMPLEX(B40,C40))</f>
        <v>-1.3824176822687339E-2</v>
      </c>
      <c r="I40" s="10">
        <f>IMABS(COMPLEX(D40,E40))</f>
        <v>4.2884917919940105E-2</v>
      </c>
      <c r="J40" s="10">
        <f>IMARGUMENT(COMPLEX(D40,E40))</f>
        <v>0.19308313259989696</v>
      </c>
      <c r="K40" s="5">
        <f t="shared" si="1"/>
        <v>-16.241200660353414</v>
      </c>
      <c r="L40" s="5">
        <f t="shared" si="2"/>
        <v>-0.34120704365769672</v>
      </c>
      <c r="M40" s="11">
        <f t="shared" si="3"/>
        <v>2221.4093887576255</v>
      </c>
      <c r="N40" s="5">
        <f t="shared" si="4"/>
        <v>-762.1878661593064</v>
      </c>
      <c r="O40" s="11">
        <f t="shared" si="5"/>
        <v>2348.5293304068027</v>
      </c>
      <c r="P40" s="11">
        <f t="shared" si="6"/>
        <v>-18.937609250725849</v>
      </c>
      <c r="Q40" s="11">
        <f>IF(N40&lt;0,-1*10^12/(2*A40*PI()*N40),10^6*N40/(2*PI()*A40))</f>
        <v>15.467649863347473</v>
      </c>
      <c r="R40" s="12" t="str">
        <f t="shared" si="7"/>
        <v>pfd</v>
      </c>
    </row>
    <row r="41" spans="1:18" x14ac:dyDescent="0.25">
      <c r="A41" s="1">
        <v>13800000</v>
      </c>
      <c r="B41" s="2">
        <v>0.96043500000000004</v>
      </c>
      <c r="C41" s="2">
        <v>-1.3596E-2</v>
      </c>
      <c r="D41" s="2">
        <v>4.2072999999999999E-2</v>
      </c>
      <c r="E41" s="2">
        <v>8.4119999999999993E-3</v>
      </c>
      <c r="F41" s="5">
        <f t="shared" si="0"/>
        <v>-16.235973968798774</v>
      </c>
      <c r="G41" s="9">
        <f>IMABS(COMPLEX(B41,C41))</f>
        <v>0.96053122824872295</v>
      </c>
      <c r="H41" s="10">
        <f>IMARGUMENT(COMPLEX(B41,C41))</f>
        <v>-1.4155140035652417E-2</v>
      </c>
      <c r="I41" s="10">
        <f>IMABS(COMPLEX(D41,E41))</f>
        <v>4.2905699772873999E-2</v>
      </c>
      <c r="J41" s="10">
        <f>IMARGUMENT(COMPLEX(D41,E41))</f>
        <v>0.19733613861280053</v>
      </c>
      <c r="K41" s="5">
        <f t="shared" si="1"/>
        <v>-16.235973968798774</v>
      </c>
      <c r="L41" s="5">
        <f t="shared" si="2"/>
        <v>-0.34111340047637617</v>
      </c>
      <c r="M41" s="11">
        <f t="shared" si="3"/>
        <v>2210.5465553861959</v>
      </c>
      <c r="N41" s="5">
        <f t="shared" si="4"/>
        <v>-776.80755635109017</v>
      </c>
      <c r="O41" s="11">
        <f t="shared" si="5"/>
        <v>2343.0633907630295</v>
      </c>
      <c r="P41" s="11">
        <f t="shared" si="6"/>
        <v>-19.361971156547721</v>
      </c>
      <c r="Q41" s="11">
        <f>IF(N41&lt;0,-1*10^12/(2*A41*PI()*N41),10^6*N41/(2*PI()*A41))</f>
        <v>14.846620371319549</v>
      </c>
      <c r="R41" s="12" t="str">
        <f t="shared" si="7"/>
        <v>pfd</v>
      </c>
    </row>
    <row r="42" spans="1:18" x14ac:dyDescent="0.25">
      <c r="A42" s="1">
        <v>14100000</v>
      </c>
      <c r="B42" s="2">
        <v>0.96040000000000003</v>
      </c>
      <c r="C42" s="2">
        <v>-1.3861E-2</v>
      </c>
      <c r="D42" s="2">
        <v>4.2062000000000002E-2</v>
      </c>
      <c r="E42" s="2">
        <v>8.6280000000000003E-3</v>
      </c>
      <c r="F42" s="5">
        <f t="shared" si="0"/>
        <v>-16.232842592756512</v>
      </c>
      <c r="G42" s="9">
        <f>IMABS(COMPLEX(B42,C42))</f>
        <v>0.96050001942790197</v>
      </c>
      <c r="H42" s="10">
        <f>IMARGUMENT(COMPLEX(B42,C42))</f>
        <v>-1.4431526150229843E-2</v>
      </c>
      <c r="I42" s="10">
        <f>IMABS(COMPLEX(D42,E42))</f>
        <v>4.2937794866527552E-2</v>
      </c>
      <c r="J42" s="10">
        <f>IMARGUMENT(COMPLEX(D42,E42))</f>
        <v>0.20231928843345623</v>
      </c>
      <c r="K42" s="5">
        <f t="shared" si="1"/>
        <v>-16.232842592756512</v>
      </c>
      <c r="L42" s="5">
        <f t="shared" si="2"/>
        <v>-0.34138211408709951</v>
      </c>
      <c r="M42" s="11">
        <f t="shared" si="3"/>
        <v>2199.6327461758765</v>
      </c>
      <c r="N42" s="5">
        <f t="shared" si="4"/>
        <v>-787.42827006928815</v>
      </c>
      <c r="O42" s="11">
        <f t="shared" si="5"/>
        <v>2336.3277806321516</v>
      </c>
      <c r="P42" s="11">
        <f t="shared" si="6"/>
        <v>-19.696437992814143</v>
      </c>
      <c r="Q42" s="11">
        <f>IF(N42&lt;0,-1*10^12/(2*A42*PI()*N42),10^6*N42/(2*PI()*A42))</f>
        <v>14.33474647214946</v>
      </c>
      <c r="R42" s="12" t="str">
        <f t="shared" si="7"/>
        <v>pfd</v>
      </c>
    </row>
    <row r="43" spans="1:18" x14ac:dyDescent="0.25">
      <c r="A43" s="1">
        <v>14400000</v>
      </c>
      <c r="B43" s="2">
        <v>0.96041699999999997</v>
      </c>
      <c r="C43" s="2">
        <v>-1.4172000000000001E-2</v>
      </c>
      <c r="D43" s="2">
        <v>4.2056000000000003E-2</v>
      </c>
      <c r="E43" s="2">
        <v>8.8000000000000005E-3</v>
      </c>
      <c r="F43" s="5">
        <f t="shared" si="0"/>
        <v>-16.224653383277705</v>
      </c>
      <c r="G43" s="9">
        <f>IMABS(COMPLEX(B43,C43))</f>
        <v>0.96052155596477884</v>
      </c>
      <c r="H43" s="10">
        <f>IMARGUMENT(COMPLEX(B43,C43))</f>
        <v>-1.4755019455301435E-2</v>
      </c>
      <c r="I43" s="10">
        <f>IMABS(COMPLEX(D43,E43))</f>
        <v>4.2966814357129152E-2</v>
      </c>
      <c r="J43" s="10">
        <f>IMARGUMENT(COMPLEX(D43,E43))</f>
        <v>0.20626879784454832</v>
      </c>
      <c r="K43" s="5">
        <f t="shared" si="1"/>
        <v>-16.224653383277705</v>
      </c>
      <c r="L43" s="5">
        <f t="shared" si="2"/>
        <v>-0.3411760364118207</v>
      </c>
      <c r="M43" s="11">
        <f t="shared" si="3"/>
        <v>2189.2887659985849</v>
      </c>
      <c r="N43" s="5">
        <f t="shared" si="4"/>
        <v>-801.73812979642332</v>
      </c>
      <c r="O43" s="11">
        <f t="shared" si="5"/>
        <v>2331.4736390740195</v>
      </c>
      <c r="P43" s="11">
        <f t="shared" si="6"/>
        <v>-20.11320559649911</v>
      </c>
      <c r="Q43" s="11">
        <f>IF(N43&lt;0,-1*10^12/(2*A43*PI()*N43),10^6*N43/(2*PI()*A43))</f>
        <v>13.785581841305547</v>
      </c>
      <c r="R43" s="12" t="str">
        <f t="shared" si="7"/>
        <v>pfd</v>
      </c>
    </row>
    <row r="44" spans="1:18" x14ac:dyDescent="0.25">
      <c r="A44" s="1">
        <v>14700000</v>
      </c>
      <c r="B44" s="2">
        <v>0.96036100000000002</v>
      </c>
      <c r="C44" s="2">
        <v>-1.4475E-2</v>
      </c>
      <c r="D44" s="2">
        <v>4.2075000000000001E-2</v>
      </c>
      <c r="E44" s="2">
        <v>8.9589999999999999E-3</v>
      </c>
      <c r="F44" s="5">
        <f t="shared" si="0"/>
        <v>-16.219807918066216</v>
      </c>
      <c r="G44" s="9">
        <f>IMABS(COMPLEX(B44,C44))</f>
        <v>0.96047008071360562</v>
      </c>
      <c r="H44" s="10">
        <f>IMARGUMENT(COMPLEX(B44,C44))</f>
        <v>-1.5071315901923142E-2</v>
      </c>
      <c r="I44" s="10">
        <f>IMABS(COMPLEX(D44,E44))</f>
        <v>4.3018243873965849E-2</v>
      </c>
      <c r="J44" s="10">
        <f>IMARGUMENT(COMPLEX(D44,E44))</f>
        <v>0.20979610229795825</v>
      </c>
      <c r="K44" s="5">
        <f t="shared" si="1"/>
        <v>-16.219807918066216</v>
      </c>
      <c r="L44" s="5">
        <f t="shared" si="2"/>
        <v>-0.34161982720124595</v>
      </c>
      <c r="M44" s="11">
        <f t="shared" si="3"/>
        <v>2175.9397701907483</v>
      </c>
      <c r="N44" s="5">
        <f t="shared" si="4"/>
        <v>-812.8479066957085</v>
      </c>
      <c r="O44" s="11">
        <f t="shared" si="5"/>
        <v>2322.8076982215657</v>
      </c>
      <c r="P44" s="11">
        <f t="shared" si="6"/>
        <v>-20.48376591048207</v>
      </c>
      <c r="Q44" s="11">
        <f>IF(N44&lt;0,-1*10^12/(2*A44*PI()*N44),10^6*N44/(2*PI()*A44))</f>
        <v>13.319671229777486</v>
      </c>
      <c r="R44" s="12" t="str">
        <f t="shared" si="7"/>
        <v>pfd</v>
      </c>
    </row>
    <row r="45" spans="1:18" x14ac:dyDescent="0.25">
      <c r="A45" s="1">
        <v>15000000</v>
      </c>
      <c r="B45" s="2">
        <v>0.96034699999999995</v>
      </c>
      <c r="C45" s="2">
        <v>-1.4753E-2</v>
      </c>
      <c r="D45" s="2">
        <v>4.2065999999999999E-2</v>
      </c>
      <c r="E45" s="2">
        <v>9.1570000000000002E-3</v>
      </c>
      <c r="F45" s="5">
        <f t="shared" si="0"/>
        <v>-16.214223645440352</v>
      </c>
      <c r="G45" s="9">
        <f>IMABS(COMPLEX(B45,C45))</f>
        <v>0.96046031225553508</v>
      </c>
      <c r="H45" s="10">
        <f>IMARGUMENT(COMPLEX(B45,C45))</f>
        <v>-1.5360947257095124E-2</v>
      </c>
      <c r="I45" s="10">
        <f>IMABS(COMPLEX(D45,E45))</f>
        <v>4.3051120833260542E-2</v>
      </c>
      <c r="J45" s="10">
        <f>IMARGUMENT(COMPLEX(D45,E45))</f>
        <v>0.21433799448937577</v>
      </c>
      <c r="K45" s="5">
        <f t="shared" si="1"/>
        <v>-16.214223645440352</v>
      </c>
      <c r="L45" s="5">
        <f t="shared" si="2"/>
        <v>-0.34169469541036895</v>
      </c>
      <c r="M45" s="11">
        <f t="shared" si="3"/>
        <v>2165.2372661568538</v>
      </c>
      <c r="N45" s="5">
        <f t="shared" si="4"/>
        <v>-824.18468684871334</v>
      </c>
      <c r="O45" s="11">
        <f t="shared" si="5"/>
        <v>2316.7936500237352</v>
      </c>
      <c r="P45" s="11">
        <f t="shared" si="6"/>
        <v>-20.839029369825177</v>
      </c>
      <c r="Q45" s="11">
        <f>IF(N45&lt;0,-1*10^12/(2*A45*PI()*N45),10^6*N45/(2*PI()*A45))</f>
        <v>12.873728071833629</v>
      </c>
      <c r="R45" s="12" t="str">
        <f t="shared" si="7"/>
        <v>pfd</v>
      </c>
    </row>
    <row r="46" spans="1:18" x14ac:dyDescent="0.25">
      <c r="A46" s="1">
        <v>15300000</v>
      </c>
      <c r="B46" s="2">
        <v>0.96035700000000002</v>
      </c>
      <c r="C46" s="2">
        <v>-1.5062000000000001E-2</v>
      </c>
      <c r="D46" s="2">
        <v>4.2049000000000003E-2</v>
      </c>
      <c r="E46" s="2">
        <v>9.3220000000000004E-3</v>
      </c>
      <c r="F46" s="5">
        <f t="shared" si="0"/>
        <v>-16.208838864328662</v>
      </c>
      <c r="G46" s="9">
        <f>IMABS(COMPLEX(B46,C46))</f>
        <v>0.96047510706576888</v>
      </c>
      <c r="H46" s="10">
        <f>IMARGUMENT(COMPLEX(B46,C46))</f>
        <v>-1.5682465164966509E-2</v>
      </c>
      <c r="I46" s="10">
        <f>IMABS(COMPLEX(D46,E46))</f>
        <v>4.3069920884533791E-2</v>
      </c>
      <c r="J46" s="10">
        <f>IMARGUMENT(COMPLEX(D46,E46))</f>
        <v>0.21816527541777328</v>
      </c>
      <c r="K46" s="5">
        <f t="shared" si="1"/>
        <v>-16.208838864328662</v>
      </c>
      <c r="L46" s="5">
        <f t="shared" si="2"/>
        <v>-0.34155356144481774</v>
      </c>
      <c r="M46" s="11">
        <f t="shared" si="3"/>
        <v>2154.3099535858132</v>
      </c>
      <c r="N46" s="5">
        <f t="shared" si="4"/>
        <v>-837.50766896828281</v>
      </c>
      <c r="O46" s="11">
        <f t="shared" si="5"/>
        <v>2311.3784786788128</v>
      </c>
      <c r="P46" s="11">
        <f t="shared" si="6"/>
        <v>-21.244047386293808</v>
      </c>
      <c r="Q46" s="11">
        <f>IF(N46&lt;0,-1*10^12/(2*A46*PI()*N46),10^6*N46/(2*PI()*A46))</f>
        <v>12.420523712970713</v>
      </c>
      <c r="R46" s="12" t="str">
        <f t="shared" si="7"/>
        <v>pfd</v>
      </c>
    </row>
    <row r="47" spans="1:18" x14ac:dyDescent="0.25">
      <c r="A47" s="1">
        <v>15600000</v>
      </c>
      <c r="B47" s="2">
        <v>0.96040499999999995</v>
      </c>
      <c r="C47" s="2">
        <v>-1.5398999999999999E-2</v>
      </c>
      <c r="D47" s="2">
        <v>4.2053E-2</v>
      </c>
      <c r="E47" s="2">
        <v>9.5149999999999992E-3</v>
      </c>
      <c r="F47" s="5">
        <f t="shared" si="0"/>
        <v>-16.193803246218039</v>
      </c>
      <c r="G47" s="9">
        <f>IMABS(COMPLEX(B47,C47))</f>
        <v>0.9605284447771445</v>
      </c>
      <c r="H47" s="10">
        <f>IMARGUMENT(COMPLEX(B47,C47))</f>
        <v>-1.6032486906881568E-2</v>
      </c>
      <c r="I47" s="10">
        <f>IMABS(COMPLEX(D47,E47))</f>
        <v>4.3116006702847612E-2</v>
      </c>
      <c r="J47" s="10">
        <f>IMARGUMENT(COMPLEX(D47,E47))</f>
        <v>0.22251540004800013</v>
      </c>
      <c r="K47" s="5">
        <f t="shared" si="1"/>
        <v>-16.193803246218039</v>
      </c>
      <c r="L47" s="5">
        <f t="shared" si="2"/>
        <v>-0.34105353316359011</v>
      </c>
      <c r="M47" s="11">
        <f t="shared" si="3"/>
        <v>2143.7585797111687</v>
      </c>
      <c r="N47" s="5">
        <f t="shared" si="4"/>
        <v>-853.180663441653</v>
      </c>
      <c r="O47" s="11">
        <f t="shared" si="5"/>
        <v>2307.2967066582469</v>
      </c>
      <c r="P47" s="11">
        <f t="shared" si="6"/>
        <v>-21.701742257569652</v>
      </c>
      <c r="Q47" s="11">
        <f>IF(N47&lt;0,-1*10^12/(2*A47*PI()*N47),10^6*N47/(2*PI()*A47))</f>
        <v>11.957889318111429</v>
      </c>
      <c r="R47" s="12" t="str">
        <f t="shared" si="7"/>
        <v>pfd</v>
      </c>
    </row>
    <row r="48" spans="1:18" x14ac:dyDescent="0.25">
      <c r="A48" s="1">
        <v>15900000</v>
      </c>
      <c r="B48" s="2">
        <v>0.96034299999999995</v>
      </c>
      <c r="C48" s="2">
        <v>-1.5594999999999999E-2</v>
      </c>
      <c r="D48" s="2">
        <v>4.2084000000000003E-2</v>
      </c>
      <c r="E48" s="2">
        <v>9.724E-3</v>
      </c>
      <c r="F48" s="5">
        <f t="shared" si="0"/>
        <v>-16.184681477658241</v>
      </c>
      <c r="G48" s="9">
        <f>IMABS(COMPLEX(B48,C48))</f>
        <v>0.96046961517478524</v>
      </c>
      <c r="H48" s="10">
        <f>IMARGUMENT(COMPLEX(B48,C48))</f>
        <v>-1.6237562403733252E-2</v>
      </c>
      <c r="I48" s="10">
        <f>IMABS(COMPLEX(D48,E48))</f>
        <v>4.3192814587613995E-2</v>
      </c>
      <c r="J48" s="10">
        <f>IMARGUMENT(COMPLEX(D48,E48))</f>
        <v>0.22707649856804002</v>
      </c>
      <c r="K48" s="5">
        <f t="shared" si="1"/>
        <v>-16.184681477658241</v>
      </c>
      <c r="L48" s="5">
        <f t="shared" si="2"/>
        <v>-0.34155331935142302</v>
      </c>
      <c r="M48" s="11">
        <f t="shared" si="3"/>
        <v>2133.8978039048552</v>
      </c>
      <c r="N48" s="5">
        <f t="shared" si="4"/>
        <v>-858.81146460640412</v>
      </c>
      <c r="O48" s="11">
        <f t="shared" si="5"/>
        <v>2300.2341118350068</v>
      </c>
      <c r="P48" s="11">
        <f t="shared" si="6"/>
        <v>-21.922881157621735</v>
      </c>
      <c r="Q48" s="11">
        <f>IF(N48&lt;0,-1*10^12/(2*A48*PI()*N48),10^6*N48/(2*PI()*A48))</f>
        <v>11.65534609291036</v>
      </c>
      <c r="R48" s="12" t="str">
        <f t="shared" si="7"/>
        <v>pfd</v>
      </c>
    </row>
    <row r="49" spans="1:18" x14ac:dyDescent="0.25">
      <c r="A49" s="1">
        <v>16200000</v>
      </c>
      <c r="B49" s="2">
        <v>0.96035199999999998</v>
      </c>
      <c r="C49" s="2">
        <v>-1.5921999999999999E-2</v>
      </c>
      <c r="D49" s="2">
        <v>4.2067E-2</v>
      </c>
      <c r="E49" s="2">
        <v>9.8829999999999994E-3</v>
      </c>
      <c r="F49" s="5">
        <f t="shared" si="0"/>
        <v>-16.179209706855328</v>
      </c>
      <c r="G49" s="9">
        <f>IMABS(COMPLEX(B49,C49))</f>
        <v>0.9604839790376517</v>
      </c>
      <c r="H49" s="10">
        <f>IMARGUMENT(COMPLEX(B49,C49))</f>
        <v>-1.6577818748026378E-2</v>
      </c>
      <c r="I49" s="10">
        <f>IMABS(COMPLEX(D49,E49))</f>
        <v>4.3212338261195728E-2</v>
      </c>
      <c r="J49" s="10">
        <f>IMARGUMENT(COMPLEX(D49,E49))</f>
        <v>0.23075012146131191</v>
      </c>
      <c r="K49" s="5">
        <f t="shared" si="1"/>
        <v>-16.179209706855328</v>
      </c>
      <c r="L49" s="5">
        <f t="shared" si="2"/>
        <v>-0.34141575913151301</v>
      </c>
      <c r="M49" s="11">
        <f t="shared" si="3"/>
        <v>2121.9290584600494</v>
      </c>
      <c r="N49" s="5">
        <f t="shared" si="4"/>
        <v>-872.21182578694982</v>
      </c>
      <c r="O49" s="11">
        <f t="shared" si="5"/>
        <v>2294.1962422991978</v>
      </c>
      <c r="P49" s="11">
        <f t="shared" si="6"/>
        <v>-22.344948779414324</v>
      </c>
      <c r="Q49" s="11">
        <f>IF(N49&lt;0,-1*10^12/(2*A49*PI()*N49),10^6*N49/(2*PI()*A49))</f>
        <v>11.263753726727343</v>
      </c>
      <c r="R49" s="12" t="str">
        <f t="shared" si="7"/>
        <v>pfd</v>
      </c>
    </row>
    <row r="50" spans="1:18" x14ac:dyDescent="0.25">
      <c r="A50" s="1">
        <v>16500000</v>
      </c>
      <c r="B50" s="2">
        <v>0.96039600000000003</v>
      </c>
      <c r="C50" s="2">
        <v>-1.6202999999999999E-2</v>
      </c>
      <c r="D50" s="2">
        <v>4.2047000000000001E-2</v>
      </c>
      <c r="E50" s="2">
        <v>1.0055E-2</v>
      </c>
      <c r="F50" s="5">
        <f t="shared" si="0"/>
        <v>-16.169901378269024</v>
      </c>
      <c r="G50" s="9">
        <f>IMABS(COMPLEX(B50,C50))</f>
        <v>0.96053267202370585</v>
      </c>
      <c r="H50" s="10">
        <f>IMARGUMENT(COMPLEX(B50,C50))</f>
        <v>-1.6869565202493126E-2</v>
      </c>
      <c r="I50" s="10">
        <f>IMABS(COMPLEX(D50,E50))</f>
        <v>4.323254831721119E-2</v>
      </c>
      <c r="J50" s="10">
        <f>IMARGUMENT(COMPLEX(D50,E50))</f>
        <v>0.23472897017778493</v>
      </c>
      <c r="K50" s="5">
        <f t="shared" si="1"/>
        <v>-16.169901378269024</v>
      </c>
      <c r="L50" s="5">
        <f t="shared" si="2"/>
        <v>-0.34096811016894041</v>
      </c>
      <c r="M50" s="11">
        <f t="shared" si="3"/>
        <v>2112.9544863808842</v>
      </c>
      <c r="N50" s="5">
        <f t="shared" si="4"/>
        <v>-884.91949153695293</v>
      </c>
      <c r="O50" s="11">
        <f t="shared" si="5"/>
        <v>2290.7769791097317</v>
      </c>
      <c r="P50" s="11">
        <f t="shared" si="6"/>
        <v>-22.724262000672631</v>
      </c>
      <c r="Q50" s="11">
        <f>IF(N50&lt;0,-1*10^12/(2*A50*PI()*N50),10^6*N50/(2*PI()*A50))</f>
        <v>10.900148792099177</v>
      </c>
      <c r="R50" s="12" t="str">
        <f t="shared" si="7"/>
        <v>pfd</v>
      </c>
    </row>
    <row r="51" spans="1:18" x14ac:dyDescent="0.25">
      <c r="A51" s="1">
        <v>16800000</v>
      </c>
      <c r="B51" s="2">
        <v>0.96033199999999996</v>
      </c>
      <c r="C51" s="2">
        <v>-1.6546999999999999E-2</v>
      </c>
      <c r="D51" s="2">
        <v>4.2057999999999998E-2</v>
      </c>
      <c r="E51" s="2">
        <v>1.0243E-2</v>
      </c>
      <c r="F51" s="5">
        <f t="shared" si="0"/>
        <v>-16.165161357790282</v>
      </c>
      <c r="G51" s="9">
        <f>IMABS(COMPLEX(B51,C51))</f>
        <v>0.96047454595788218</v>
      </c>
      <c r="H51" s="10">
        <f>IMARGUMENT(COMPLEX(B51,C51))</f>
        <v>-1.7228794567660004E-2</v>
      </c>
      <c r="I51" s="10">
        <f>IMABS(COMPLEX(D51,E51))</f>
        <v>4.328734703120532E-2</v>
      </c>
      <c r="J51" s="10">
        <f>IMARGUMENT(COMPLEX(D51,E51))</f>
        <v>0.23889385238617084</v>
      </c>
      <c r="K51" s="5">
        <f t="shared" si="1"/>
        <v>-16.165161357790282</v>
      </c>
      <c r="L51" s="5">
        <f t="shared" si="2"/>
        <v>-0.34147040973482484</v>
      </c>
      <c r="M51" s="11">
        <f t="shared" si="3"/>
        <v>2097.2880766288063</v>
      </c>
      <c r="N51" s="5">
        <f t="shared" si="4"/>
        <v>-895.71381980379317</v>
      </c>
      <c r="O51" s="11">
        <f t="shared" si="5"/>
        <v>2280.5526793645599</v>
      </c>
      <c r="P51" s="11">
        <f t="shared" si="6"/>
        <v>-23.126451931307848</v>
      </c>
      <c r="Q51" s="11">
        <f>IF(N51&lt;0,-1*10^12/(2*A51*PI()*N51),10^6*N51/(2*PI()*A51))</f>
        <v>10.57649028955465</v>
      </c>
      <c r="R51" s="12" t="str">
        <f t="shared" si="7"/>
        <v>pfd</v>
      </c>
    </row>
    <row r="52" spans="1:18" x14ac:dyDescent="0.25">
      <c r="A52" s="1">
        <v>17100000</v>
      </c>
      <c r="B52" s="2">
        <v>0.96031900000000003</v>
      </c>
      <c r="C52" s="2">
        <v>-1.6848999999999999E-2</v>
      </c>
      <c r="D52" s="2">
        <v>4.2054000000000001E-2</v>
      </c>
      <c r="E52" s="2">
        <v>1.043E-2</v>
      </c>
      <c r="F52" s="5">
        <f t="shared" si="0"/>
        <v>-16.157822906112798</v>
      </c>
      <c r="G52" s="9">
        <f>IMABS(COMPLEX(B52,C52))</f>
        <v>0.96046679826113734</v>
      </c>
      <c r="H52" s="10">
        <f>IMARGUMENT(COMPLEX(B52,C52))</f>
        <v>-1.7543411531363819E-2</v>
      </c>
      <c r="I52" s="10">
        <f>IMABS(COMPLEX(D52,E52))</f>
        <v>4.3328094996203104E-2</v>
      </c>
      <c r="J52" s="10">
        <f>IMARGUMENT(COMPLEX(D52,E52))</f>
        <v>0.24310904605826028</v>
      </c>
      <c r="K52" s="5">
        <f t="shared" si="1"/>
        <v>-16.157822906112798</v>
      </c>
      <c r="L52" s="5">
        <f t="shared" si="2"/>
        <v>-0.34152375090754467</v>
      </c>
      <c r="M52" s="11">
        <f t="shared" si="3"/>
        <v>2085.1427787641719</v>
      </c>
      <c r="N52" s="5">
        <f t="shared" si="4"/>
        <v>-906.6056974218825</v>
      </c>
      <c r="O52" s="11">
        <f t="shared" si="5"/>
        <v>2273.7093698250405</v>
      </c>
      <c r="P52" s="11">
        <f t="shared" si="6"/>
        <v>-23.499071324522642</v>
      </c>
      <c r="Q52" s="11">
        <f>IF(N52&lt;0,-1*10^12/(2*A52*PI()*N52),10^6*N52/(2*PI()*A52))</f>
        <v>10.266102055202552</v>
      </c>
      <c r="R52" s="12" t="str">
        <f t="shared" si="7"/>
        <v>pfd</v>
      </c>
    </row>
    <row r="53" spans="1:18" x14ac:dyDescent="0.25">
      <c r="A53" s="1">
        <v>17400000</v>
      </c>
      <c r="B53" s="2">
        <v>0.96026599999999995</v>
      </c>
      <c r="C53" s="2">
        <v>-1.7056000000000002E-2</v>
      </c>
      <c r="D53" s="2">
        <v>4.2051999999999999E-2</v>
      </c>
      <c r="E53" s="2">
        <v>1.0614E-2</v>
      </c>
      <c r="F53" s="5">
        <f t="shared" si="0"/>
        <v>-16.154570277537832</v>
      </c>
      <c r="G53" s="9">
        <f>IMABS(COMPLEX(B53,C53))</f>
        <v>0.96041746021821151</v>
      </c>
      <c r="H53" s="10">
        <f>IMARGUMENT(COMPLEX(B53,C53))</f>
        <v>-1.7759877713874272E-2</v>
      </c>
      <c r="I53" s="10">
        <f>IMABS(COMPLEX(D53,E53))</f>
        <v>4.337081622473804E-2</v>
      </c>
      <c r="J53" s="10">
        <f>IMARGUMENT(COMPLEX(D53,E53))</f>
        <v>0.24723788913175923</v>
      </c>
      <c r="K53" s="5">
        <f t="shared" si="1"/>
        <v>-16.154570277537832</v>
      </c>
      <c r="L53" s="5">
        <f t="shared" si="2"/>
        <v>-0.34195163646484961</v>
      </c>
      <c r="M53" s="11">
        <f t="shared" si="3"/>
        <v>2075.1561639990459</v>
      </c>
      <c r="N53" s="5">
        <f t="shared" si="4"/>
        <v>-912.23293736265259</v>
      </c>
      <c r="O53" s="11">
        <f t="shared" si="5"/>
        <v>2266.8131896988216</v>
      </c>
      <c r="P53" s="11">
        <f t="shared" si="6"/>
        <v>-23.730158486725692</v>
      </c>
      <c r="Q53" s="11">
        <f>IF(N53&lt;0,-1*10^12/(2*A53*PI()*N53),10^6*N53/(2*PI()*A53))</f>
        <v>10.026864230887526</v>
      </c>
      <c r="R53" s="12" t="str">
        <f t="shared" si="7"/>
        <v>pfd</v>
      </c>
    </row>
    <row r="54" spans="1:18" x14ac:dyDescent="0.25">
      <c r="A54" s="1">
        <v>17700000</v>
      </c>
      <c r="B54" s="2">
        <v>0.96027600000000002</v>
      </c>
      <c r="C54" s="2">
        <v>-1.7371999999999999E-2</v>
      </c>
      <c r="D54" s="2">
        <v>4.2053E-2</v>
      </c>
      <c r="E54" s="2">
        <v>1.078E-2</v>
      </c>
      <c r="F54" s="5">
        <f t="shared" si="0"/>
        <v>-16.144500585712102</v>
      </c>
      <c r="G54" s="9">
        <f>IMABS(COMPLEX(B54,C54))</f>
        <v>0.96043312237760725</v>
      </c>
      <c r="H54" s="10">
        <f>IMARGUMENT(COMPLEX(B54,C54))</f>
        <v>-1.8088659151025831E-2</v>
      </c>
      <c r="I54" s="10">
        <f>IMABS(COMPLEX(D54,E54))</f>
        <v>4.3412707920607765E-2</v>
      </c>
      <c r="J54" s="10">
        <f>IMARGUMENT(COMPLEX(D54,E54))</f>
        <v>0.25093975279288766</v>
      </c>
      <c r="K54" s="5">
        <f t="shared" si="1"/>
        <v>-16.144500585712102</v>
      </c>
      <c r="L54" s="5">
        <f t="shared" si="2"/>
        <v>-0.3417931977180575</v>
      </c>
      <c r="M54" s="11">
        <f t="shared" si="3"/>
        <v>2063.2231378930346</v>
      </c>
      <c r="N54" s="5">
        <f t="shared" si="4"/>
        <v>-924.14943992240728</v>
      </c>
      <c r="O54" s="11">
        <f t="shared" si="5"/>
        <v>2260.7392384010277</v>
      </c>
      <c r="P54" s="11">
        <f t="shared" si="6"/>
        <v>-24.128343010967431</v>
      </c>
      <c r="Q54" s="11">
        <f>IF(N54&lt;0,-1*10^12/(2*A54*PI()*N54),10^6*N54/(2*PI()*A54))</f>
        <v>9.7298167439373522</v>
      </c>
      <c r="R54" s="12" t="str">
        <f t="shared" si="7"/>
        <v>pfd</v>
      </c>
    </row>
    <row r="55" spans="1:18" x14ac:dyDescent="0.25">
      <c r="A55" s="1">
        <v>18000000</v>
      </c>
      <c r="B55" s="2">
        <v>0.96023499999999995</v>
      </c>
      <c r="C55" s="2">
        <v>-1.7718000000000001E-2</v>
      </c>
      <c r="D55" s="2">
        <v>4.2029999999999998E-2</v>
      </c>
      <c r="E55" s="2">
        <v>1.0965000000000001E-2</v>
      </c>
      <c r="F55" s="5">
        <f t="shared" si="0"/>
        <v>-16.143416872330302</v>
      </c>
      <c r="G55" s="9">
        <f>IMABS(COMPLEX(B55,C55))</f>
        <v>0.96039844999302248</v>
      </c>
      <c r="H55" s="10">
        <f>IMARGUMENT(COMPLEX(B55,C55))</f>
        <v>-1.8449639531750321E-2</v>
      </c>
      <c r="I55" s="10">
        <f>IMABS(COMPLEX(D55,E55))</f>
        <v>4.3436760065640248E-2</v>
      </c>
      <c r="J55" s="10">
        <f>IMARGUMENT(COMPLEX(D55,E55))</f>
        <v>0.25519691874727018</v>
      </c>
      <c r="K55" s="5">
        <f t="shared" si="1"/>
        <v>-16.143416872330302</v>
      </c>
      <c r="L55" s="5">
        <f t="shared" si="2"/>
        <v>-0.3420963158069073</v>
      </c>
      <c r="M55" s="11">
        <f t="shared" si="3"/>
        <v>2048.2145400481227</v>
      </c>
      <c r="N55" s="5">
        <f t="shared" si="4"/>
        <v>-934.89664832321751</v>
      </c>
      <c r="O55" s="11">
        <f t="shared" si="5"/>
        <v>2251.4916267022886</v>
      </c>
      <c r="P55" s="11">
        <f t="shared" si="6"/>
        <v>-24.534075097582871</v>
      </c>
      <c r="Q55" s="11">
        <f>IF(N55&lt;0,-1*10^12/(2*A55*PI()*N55),10^6*N55/(2*PI()*A55))</f>
        <v>9.4576671108421717</v>
      </c>
      <c r="R55" s="12" t="str">
        <f t="shared" si="7"/>
        <v>pfd</v>
      </c>
    </row>
    <row r="56" spans="1:18" x14ac:dyDescent="0.25">
      <c r="A56" s="1">
        <v>18300000</v>
      </c>
      <c r="B56" s="2">
        <v>0.96023400000000003</v>
      </c>
      <c r="C56" s="2">
        <v>-1.8026E-2</v>
      </c>
      <c r="D56" s="2">
        <v>4.2018E-2</v>
      </c>
      <c r="E56" s="2">
        <v>1.1155999999999999E-2</v>
      </c>
      <c r="F56" s="5">
        <f t="shared" si="0"/>
        <v>-16.135510867023811</v>
      </c>
      <c r="G56" s="9">
        <f>IMABS(COMPLEX(B56,C56))</f>
        <v>0.96040318170651628</v>
      </c>
      <c r="H56" s="10">
        <f>IMARGUMENT(COMPLEX(B56,C56))</f>
        <v>-1.8770302812846192E-2</v>
      </c>
      <c r="I56" s="10">
        <f>IMABS(COMPLEX(D56,E56))</f>
        <v>4.3473769792830248E-2</v>
      </c>
      <c r="J56" s="10">
        <f>IMARGUMENT(COMPLEX(D56,E56))</f>
        <v>0.25951777740351623</v>
      </c>
      <c r="K56" s="5">
        <f t="shared" si="1"/>
        <v>-16.135510867023811</v>
      </c>
      <c r="L56" s="5">
        <f t="shared" si="2"/>
        <v>-0.34203849550380938</v>
      </c>
      <c r="M56" s="11">
        <f t="shared" si="3"/>
        <v>2036.0617922750093</v>
      </c>
      <c r="N56" s="5">
        <f t="shared" si="4"/>
        <v>-945.61559793666152</v>
      </c>
      <c r="O56" s="11">
        <f t="shared" si="5"/>
        <v>2244.9357409563499</v>
      </c>
      <c r="P56" s="11">
        <f t="shared" si="6"/>
        <v>-24.911741125746882</v>
      </c>
      <c r="Q56" s="11">
        <f>IF(N56&lt;0,-1*10^12/(2*A56*PI()*N56),10^6*N56/(2*PI()*A56))</f>
        <v>9.1971742479327911</v>
      </c>
      <c r="R56" s="12" t="str">
        <f t="shared" si="7"/>
        <v>pfd</v>
      </c>
    </row>
    <row r="57" spans="1:18" x14ac:dyDescent="0.25">
      <c r="A57" s="1">
        <v>18600000</v>
      </c>
      <c r="B57" s="2">
        <v>0.96030199999999999</v>
      </c>
      <c r="C57" s="2">
        <v>-1.8356000000000001E-2</v>
      </c>
      <c r="D57" s="2">
        <v>4.2015999999999998E-2</v>
      </c>
      <c r="E57" s="2">
        <v>1.1331000000000001E-2</v>
      </c>
      <c r="F57" s="5">
        <f t="shared" si="0"/>
        <v>-16.118877407889297</v>
      </c>
      <c r="G57" s="9">
        <f>IMABS(COMPLEX(B57,C57))</f>
        <v>0.9604774197970507</v>
      </c>
      <c r="H57" s="10">
        <f>IMARGUMENT(COMPLEX(B57,C57))</f>
        <v>-1.9112492605338746E-2</v>
      </c>
      <c r="I57" s="10">
        <f>IMABS(COMPLEX(D57,E57))</f>
        <v>4.3517075005105751E-2</v>
      </c>
      <c r="J57" s="10">
        <f>IMARGUMENT(COMPLEX(D57,E57))</f>
        <v>0.26341632940901233</v>
      </c>
      <c r="K57" s="5">
        <f t="shared" si="1"/>
        <v>-16.118877407889297</v>
      </c>
      <c r="L57" s="5">
        <f t="shared" si="2"/>
        <v>-0.34135078627289012</v>
      </c>
      <c r="M57" s="11">
        <f t="shared" si="3"/>
        <v>2025.3066456644463</v>
      </c>
      <c r="N57" s="5">
        <f t="shared" si="4"/>
        <v>-959.60322403689406</v>
      </c>
      <c r="O57" s="11">
        <f t="shared" si="5"/>
        <v>2241.1392987841223</v>
      </c>
      <c r="P57" s="11">
        <f t="shared" si="6"/>
        <v>-25.351893019371982</v>
      </c>
      <c r="Q57" s="11">
        <f>IF(N57&lt;0,-1*10^12/(2*A57*PI()*N57),10^6*N57/(2*PI()*A57))</f>
        <v>8.9169327032221659</v>
      </c>
      <c r="R57" s="12" t="str">
        <f t="shared" si="7"/>
        <v>pfd</v>
      </c>
    </row>
    <row r="58" spans="1:18" x14ac:dyDescent="0.25">
      <c r="A58" s="1">
        <v>18900000</v>
      </c>
      <c r="B58" s="2">
        <v>0.96029900000000001</v>
      </c>
      <c r="C58" s="2">
        <v>-1.8588E-2</v>
      </c>
      <c r="D58" s="2">
        <v>4.2019000000000001E-2</v>
      </c>
      <c r="E58" s="2">
        <v>1.1519E-2</v>
      </c>
      <c r="F58" s="5">
        <f t="shared" si="0"/>
        <v>-16.108302644649431</v>
      </c>
      <c r="G58" s="9">
        <f>IMABS(COMPLEX(B58,C58))</f>
        <v>0.96047888219627198</v>
      </c>
      <c r="H58" s="10">
        <f>IMARGUMENT(COMPLEX(B58,C58))</f>
        <v>-1.9354054360103738E-2</v>
      </c>
      <c r="I58" s="10">
        <f>IMABS(COMPLEX(D58,E58))</f>
        <v>4.3569297928702046E-2</v>
      </c>
      <c r="J58" s="10">
        <f>IMARGUMENT(COMPLEX(D58,E58))</f>
        <v>0.26756453757729903</v>
      </c>
      <c r="K58" s="5">
        <f t="shared" si="1"/>
        <v>-16.108302644649431</v>
      </c>
      <c r="L58" s="5">
        <f t="shared" si="2"/>
        <v>-0.3413162222000905</v>
      </c>
      <c r="M58" s="11">
        <f t="shared" si="3"/>
        <v>2015.9493269378265</v>
      </c>
      <c r="N58" s="5">
        <f t="shared" si="4"/>
        <v>-967.27704816303105</v>
      </c>
      <c r="O58" s="11">
        <f t="shared" si="5"/>
        <v>2235.9956566782676</v>
      </c>
      <c r="P58" s="11">
        <f t="shared" si="6"/>
        <v>-25.63225916672987</v>
      </c>
      <c r="Q58" s="11">
        <f>IF(N58&lt;0,-1*10^12/(2*A58*PI()*N58),10^6*N58/(2*PI()*A58))</f>
        <v>8.705775119838604</v>
      </c>
      <c r="R58" s="12" t="str">
        <f t="shared" si="7"/>
        <v>pfd</v>
      </c>
    </row>
    <row r="59" spans="1:18" x14ac:dyDescent="0.25">
      <c r="A59" s="1">
        <v>19200000</v>
      </c>
      <c r="B59" s="2">
        <v>0.96022399999999997</v>
      </c>
      <c r="C59" s="2">
        <v>-1.8883E-2</v>
      </c>
      <c r="D59" s="2">
        <v>4.2007999999999997E-2</v>
      </c>
      <c r="E59" s="2">
        <v>1.1723000000000001E-2</v>
      </c>
      <c r="F59" s="5">
        <f t="shared" si="0"/>
        <v>-16.1070263468844</v>
      </c>
      <c r="G59" s="9">
        <f>IMABS(COMPLEX(B59,C59))</f>
        <v>0.96040965106823029</v>
      </c>
      <c r="H59" s="10">
        <f>IMARGUMENT(COMPLEX(B59,C59))</f>
        <v>-1.9662668730121503E-2</v>
      </c>
      <c r="I59" s="10">
        <f>IMABS(COMPLEX(D59,E59))</f>
        <v>4.36130805263742E-2</v>
      </c>
      <c r="J59" s="10">
        <f>IMARGUMENT(COMPLEX(D59,E59))</f>
        <v>0.27214229529333672</v>
      </c>
      <c r="K59" s="5">
        <f t="shared" si="1"/>
        <v>-16.1070263468844</v>
      </c>
      <c r="L59" s="5">
        <f t="shared" si="2"/>
        <v>-0.34192310092789657</v>
      </c>
      <c r="M59" s="11">
        <f t="shared" si="3"/>
        <v>2001.6863776499561</v>
      </c>
      <c r="N59" s="5">
        <f t="shared" si="4"/>
        <v>-974.00427064470853</v>
      </c>
      <c r="O59" s="11">
        <f t="shared" si="5"/>
        <v>2226.0801139454866</v>
      </c>
      <c r="P59" s="11">
        <f t="shared" si="6"/>
        <v>-25.947176694352031</v>
      </c>
      <c r="Q59" s="11">
        <f>IF(N59&lt;0,-1*10^12/(2*A59*PI()*N59),10^6*N59/(2*PI()*A59))</f>
        <v>8.5105581182062515</v>
      </c>
      <c r="R59" s="12" t="str">
        <f t="shared" si="7"/>
        <v>pfd</v>
      </c>
    </row>
    <row r="60" spans="1:18" x14ac:dyDescent="0.25">
      <c r="A60" s="1">
        <v>19500000</v>
      </c>
      <c r="B60" s="2">
        <v>0.96024100000000001</v>
      </c>
      <c r="C60" s="2">
        <v>-1.9165999999999999E-2</v>
      </c>
      <c r="D60" s="2">
        <v>4.2028000000000003E-2</v>
      </c>
      <c r="E60" s="2">
        <v>1.1894999999999999E-2</v>
      </c>
      <c r="F60" s="5">
        <f t="shared" si="0"/>
        <v>-16.091503381353775</v>
      </c>
      <c r="G60" s="9">
        <f>IMABS(COMPLEX(B60,C60))</f>
        <v>0.96043225353847828</v>
      </c>
      <c r="H60" s="10">
        <f>IMARGUMENT(COMPLEX(B60,C60))</f>
        <v>-1.995692275393544E-2</v>
      </c>
      <c r="I60" s="10">
        <f>IMABS(COMPLEX(D60,E60))</f>
        <v>4.3678871425438651E-2</v>
      </c>
      <c r="J60" s="10">
        <f>IMARGUMENT(COMPLEX(D60,E60))</f>
        <v>0.27581213323829512</v>
      </c>
      <c r="K60" s="5">
        <f t="shared" si="1"/>
        <v>-16.091503381353775</v>
      </c>
      <c r="L60" s="5">
        <f t="shared" si="2"/>
        <v>-0.34169212525582032</v>
      </c>
      <c r="M60" s="11">
        <f t="shared" si="3"/>
        <v>1990.8973709166989</v>
      </c>
      <c r="N60" s="5">
        <f t="shared" si="4"/>
        <v>-983.82351193413808</v>
      </c>
      <c r="O60" s="11">
        <f t="shared" si="5"/>
        <v>2220.7163358154162</v>
      </c>
      <c r="P60" s="11">
        <f t="shared" si="6"/>
        <v>-26.296779039555599</v>
      </c>
      <c r="Q60" s="11">
        <f>IF(N60&lt;0,-1*10^12/(2*A60*PI()*N60),10^6*N60/(2*PI()*A60))</f>
        <v>8.2959919685035128</v>
      </c>
      <c r="R60" s="12" t="str">
        <f t="shared" si="7"/>
        <v>pfd</v>
      </c>
    </row>
    <row r="61" spans="1:18" x14ac:dyDescent="0.25">
      <c r="A61" s="1">
        <v>19800000</v>
      </c>
      <c r="B61" s="2">
        <v>0.96021100000000004</v>
      </c>
      <c r="C61" s="2">
        <v>-1.9415000000000002E-2</v>
      </c>
      <c r="D61" s="2">
        <v>4.2008999999999998E-2</v>
      </c>
      <c r="E61" s="2">
        <v>1.2073E-2</v>
      </c>
      <c r="F61" s="5">
        <f t="shared" si="0"/>
        <v>-16.08811760340668</v>
      </c>
      <c r="G61" s="9">
        <f>IMABS(COMPLEX(B61,C61))</f>
        <v>0.96040726087738426</v>
      </c>
      <c r="H61" s="10">
        <f>IMARGUMENT(COMPLEX(B61,C61))</f>
        <v>-2.0216759488677304E-2</v>
      </c>
      <c r="I61" s="10">
        <f>IMABS(COMPLEX(D61,E61))</f>
        <v>4.3709420151724736E-2</v>
      </c>
      <c r="J61" s="10">
        <f>IMARGUMENT(COMPLEX(D61,E61))</f>
        <v>0.27984895398277759</v>
      </c>
      <c r="K61" s="5">
        <f t="shared" si="1"/>
        <v>-16.08811760340668</v>
      </c>
      <c r="L61" s="5">
        <f t="shared" si="2"/>
        <v>-0.34190514493767366</v>
      </c>
      <c r="M61" s="11">
        <f t="shared" si="3"/>
        <v>1979.9404652931869</v>
      </c>
      <c r="N61" s="5">
        <f t="shared" si="4"/>
        <v>-990.50727923966826</v>
      </c>
      <c r="O61" s="11">
        <f t="shared" si="5"/>
        <v>2213.880962547938</v>
      </c>
      <c r="P61" s="11">
        <f t="shared" si="6"/>
        <v>-26.577482728462595</v>
      </c>
      <c r="Q61" s="11">
        <f>IF(N61&lt;0,-1*10^12/(2*A61*PI()*N61),10^6*N61/(2*PI()*A61))</f>
        <v>8.1151634192479936</v>
      </c>
      <c r="R61" s="12" t="str">
        <f t="shared" si="7"/>
        <v>pfd</v>
      </c>
    </row>
    <row r="62" spans="1:18" x14ac:dyDescent="0.25">
      <c r="A62" s="1">
        <v>20100000</v>
      </c>
      <c r="B62" s="2">
        <v>0.96024699999999996</v>
      </c>
      <c r="C62" s="2">
        <v>-1.9741999999999999E-2</v>
      </c>
      <c r="D62" s="2">
        <v>4.2007999999999997E-2</v>
      </c>
      <c r="E62" s="2">
        <v>1.2272999999999999E-2</v>
      </c>
      <c r="F62" s="5">
        <f t="shared" si="0"/>
        <v>-16.072666363639588</v>
      </c>
      <c r="G62" s="9">
        <f>IMABS(COMPLEX(B62,C62))</f>
        <v>0.96044991934665702</v>
      </c>
      <c r="H62" s="10">
        <f>IMARGUMENT(COMPLEX(B62,C62))</f>
        <v>-2.055639763422E-2</v>
      </c>
      <c r="I62" s="10">
        <f>IMABS(COMPLEX(D62,E62))</f>
        <v>4.3764124497126633E-2</v>
      </c>
      <c r="J62" s="10">
        <f>IMARGUMENT(COMPLEX(D62,E62))</f>
        <v>0.28424744857950335</v>
      </c>
      <c r="K62" s="5">
        <f t="shared" si="1"/>
        <v>-16.072666363639588</v>
      </c>
      <c r="L62" s="5">
        <f t="shared" si="2"/>
        <v>-0.34149766726403347</v>
      </c>
      <c r="M62" s="11">
        <f t="shared" si="3"/>
        <v>1967.8700527248543</v>
      </c>
      <c r="N62" s="5">
        <f t="shared" si="4"/>
        <v>-1002.1077800642478</v>
      </c>
      <c r="O62" s="11">
        <f t="shared" si="5"/>
        <v>2208.3325264272594</v>
      </c>
      <c r="P62" s="11">
        <f t="shared" si="6"/>
        <v>-26.986774693106319</v>
      </c>
      <c r="Q62" s="11">
        <f>IF(N62&lt;0,-1*10^12/(2*A62*PI()*N62),10^6*N62/(2*PI()*A62))</f>
        <v>7.9015017448756435</v>
      </c>
      <c r="R62" s="12" t="str">
        <f t="shared" si="7"/>
        <v>pfd</v>
      </c>
    </row>
    <row r="63" spans="1:18" x14ac:dyDescent="0.25">
      <c r="A63" s="1">
        <v>20400000</v>
      </c>
      <c r="B63" s="2">
        <v>0.96022099999999999</v>
      </c>
      <c r="C63" s="2">
        <v>-2.0059E-2</v>
      </c>
      <c r="D63" s="2">
        <v>4.1980000000000003E-2</v>
      </c>
      <c r="E63" s="2">
        <v>1.2458E-2</v>
      </c>
      <c r="F63" s="5">
        <f t="shared" si="0"/>
        <v>-16.069716934323619</v>
      </c>
      <c r="G63" s="9">
        <f>IMABS(COMPLEX(B63,C63))</f>
        <v>0.96043049322790663</v>
      </c>
      <c r="H63" s="10">
        <f>IMARGUMENT(COMPLEX(B63,C63))</f>
        <v>-2.0886944677912453E-2</v>
      </c>
      <c r="I63" s="10">
        <f>IMABS(COMPLEX(D63,E63))</f>
        <v>4.378952116659876E-2</v>
      </c>
      <c r="J63" s="10">
        <f>IMARGUMENT(COMPLEX(D63,E63))</f>
        <v>0.28848200591096568</v>
      </c>
      <c r="K63" s="5">
        <f t="shared" si="1"/>
        <v>-16.069716934323619</v>
      </c>
      <c r="L63" s="5">
        <f t="shared" si="2"/>
        <v>-0.3416625391029729</v>
      </c>
      <c r="M63" s="11">
        <f t="shared" si="3"/>
        <v>1954.2501227526893</v>
      </c>
      <c r="N63" s="5">
        <f t="shared" si="4"/>
        <v>-1010.6652558459522</v>
      </c>
      <c r="O63" s="11">
        <f t="shared" si="5"/>
        <v>2200.1222242532485</v>
      </c>
      <c r="P63" s="11">
        <f t="shared" si="6"/>
        <v>-27.346318846364756</v>
      </c>
      <c r="Q63" s="11">
        <f>IF(N63&lt;0,-1*10^12/(2*A63*PI()*N63),10^6*N63/(2*PI()*A63))</f>
        <v>7.7193836945857086</v>
      </c>
      <c r="R63" s="12" t="str">
        <f t="shared" si="7"/>
        <v>pfd</v>
      </c>
    </row>
    <row r="64" spans="1:18" x14ac:dyDescent="0.25">
      <c r="A64" s="1">
        <v>20700000</v>
      </c>
      <c r="B64" s="2">
        <v>0.96017600000000003</v>
      </c>
      <c r="C64" s="2">
        <v>-2.0348000000000002E-2</v>
      </c>
      <c r="D64" s="2">
        <v>4.1984E-2</v>
      </c>
      <c r="E64" s="2">
        <v>1.2607999999999999E-2</v>
      </c>
      <c r="F64" s="5">
        <f t="shared" si="0"/>
        <v>-16.064632781886303</v>
      </c>
      <c r="G64" s="9">
        <f>IMABS(COMPLEX(B64,C64))</f>
        <v>0.96039158267864888</v>
      </c>
      <c r="H64" s="10">
        <f>IMARGUMENT(COMPLEX(B64,C64))</f>
        <v>-2.1188776572191259E-2</v>
      </c>
      <c r="I64" s="10">
        <f>IMABS(COMPLEX(D64,E64))</f>
        <v>4.3836262614415478E-2</v>
      </c>
      <c r="J64" s="10">
        <f>IMARGUMENT(COMPLEX(D64,E64))</f>
        <v>0.29173647563404836</v>
      </c>
      <c r="K64" s="5">
        <f t="shared" si="1"/>
        <v>-16.064632781886303</v>
      </c>
      <c r="L64" s="5">
        <f t="shared" si="2"/>
        <v>-0.34199446828153379</v>
      </c>
      <c r="M64" s="11">
        <f t="shared" si="3"/>
        <v>1941.2078851832114</v>
      </c>
      <c r="N64" s="5">
        <f t="shared" si="4"/>
        <v>-1017.4040289199484</v>
      </c>
      <c r="O64" s="11">
        <f t="shared" si="5"/>
        <v>2191.6658074533211</v>
      </c>
      <c r="P64" s="11">
        <f t="shared" si="6"/>
        <v>-27.659426660611174</v>
      </c>
      <c r="Q64" s="11">
        <f>IF(N64&lt;0,-1*10^12/(2*A64*PI()*N64),10^6*N64/(2*PI()*A64))</f>
        <v>7.5571202543530802</v>
      </c>
      <c r="R64" s="12" t="str">
        <f t="shared" si="7"/>
        <v>pfd</v>
      </c>
    </row>
    <row r="65" spans="1:18" x14ac:dyDescent="0.25">
      <c r="A65" s="1">
        <v>21000000</v>
      </c>
      <c r="B65" s="2">
        <v>0.960233</v>
      </c>
      <c r="C65" s="2">
        <v>-2.0579E-2</v>
      </c>
      <c r="D65" s="2">
        <v>4.1982999999999999E-2</v>
      </c>
      <c r="E65" s="2">
        <v>1.2813E-2</v>
      </c>
      <c r="F65" s="5">
        <f t="shared" si="0"/>
        <v>-16.046403902902743</v>
      </c>
      <c r="G65" s="9">
        <f>IMABS(COMPLEX(B65,C65))</f>
        <v>0.96045349160175375</v>
      </c>
      <c r="H65" s="10">
        <f>IMARGUMENT(COMPLEX(B65,C65))</f>
        <v>-2.1427976576018064E-2</v>
      </c>
      <c r="I65" s="10">
        <f>IMABS(COMPLEX(D65,E65))</f>
        <v>4.3894706491785535E-2</v>
      </c>
      <c r="J65" s="10">
        <f>IMARGUMENT(COMPLEX(D65,E65))</f>
        <v>0.29621597202116962</v>
      </c>
      <c r="K65" s="5">
        <f t="shared" si="1"/>
        <v>-16.046403902902743</v>
      </c>
      <c r="L65" s="5">
        <f t="shared" si="2"/>
        <v>-0.34141165003748775</v>
      </c>
      <c r="M65" s="11">
        <f t="shared" si="3"/>
        <v>1933.4810202133183</v>
      </c>
      <c r="N65" s="5">
        <f t="shared" si="4"/>
        <v>-1026.4303546903182</v>
      </c>
      <c r="O65" s="11">
        <f t="shared" si="5"/>
        <v>2189.0427425143707</v>
      </c>
      <c r="P65" s="11">
        <f t="shared" si="6"/>
        <v>-27.962567522311311</v>
      </c>
      <c r="Q65" s="11">
        <f>IF(N65&lt;0,-1*10^12/(2*A65*PI()*N65),10^6*N65/(2*PI()*A65))</f>
        <v>7.3836542141101829</v>
      </c>
      <c r="R65" s="12" t="str">
        <f t="shared" si="7"/>
        <v>pfd</v>
      </c>
    </row>
    <row r="66" spans="1:18" x14ac:dyDescent="0.25">
      <c r="A66" s="1">
        <v>21300000</v>
      </c>
      <c r="B66" s="2">
        <v>0.960148</v>
      </c>
      <c r="C66" s="2">
        <v>-2.0898E-2</v>
      </c>
      <c r="D66" s="2">
        <v>4.2004E-2</v>
      </c>
      <c r="E66" s="2">
        <v>1.2977000000000001E-2</v>
      </c>
      <c r="F66" s="5">
        <f t="shared" si="0"/>
        <v>-16.041310307250448</v>
      </c>
      <c r="G66" s="9">
        <f>IMABS(COMPLEX(B66,C66))</f>
        <v>0.96037539967868812</v>
      </c>
      <c r="H66" s="10">
        <f>IMARGUMENT(COMPLEX(B66,C66))</f>
        <v>-2.1761958487436672E-2</v>
      </c>
      <c r="I66" s="10">
        <f>IMABS(COMPLEX(D66,E66))</f>
        <v>4.3962922389213385E-2</v>
      </c>
      <c r="J66" s="10">
        <f>IMARGUMENT(COMPLEX(D66,E66))</f>
        <v>0.29964449266109366</v>
      </c>
      <c r="K66" s="5">
        <f t="shared" si="1"/>
        <v>-16.041310307250448</v>
      </c>
      <c r="L66" s="5">
        <f t="shared" si="2"/>
        <v>-0.34208827143809295</v>
      </c>
      <c r="M66" s="11">
        <f t="shared" si="3"/>
        <v>1918.0891150751784</v>
      </c>
      <c r="N66" s="5">
        <f t="shared" si="4"/>
        <v>-1032.0467310760082</v>
      </c>
      <c r="O66" s="11">
        <f t="shared" si="5"/>
        <v>2178.1153111106319</v>
      </c>
      <c r="P66" s="11">
        <f t="shared" si="6"/>
        <v>-28.282910586739352</v>
      </c>
      <c r="Q66" s="11">
        <f>IF(N66&lt;0,-1*10^12/(2*A66*PI()*N66),10^6*N66/(2*PI()*A66))</f>
        <v>7.2400433342462902</v>
      </c>
      <c r="R66" s="12" t="str">
        <f t="shared" si="7"/>
        <v>pfd</v>
      </c>
    </row>
    <row r="67" spans="1:18" x14ac:dyDescent="0.25">
      <c r="A67" s="1">
        <v>21600000</v>
      </c>
      <c r="B67" s="2">
        <v>0.96011599999999997</v>
      </c>
      <c r="C67" s="2">
        <v>-2.1149000000000001E-2</v>
      </c>
      <c r="D67" s="2">
        <v>4.1972000000000002E-2</v>
      </c>
      <c r="E67" s="2">
        <v>1.3169999999999999E-2</v>
      </c>
      <c r="F67" s="5">
        <f t="shared" si="0"/>
        <v>-16.0388569824675</v>
      </c>
      <c r="G67" s="9">
        <f>IMABS(COMPLEX(B67,C67))</f>
        <v>0.9603489020439393</v>
      </c>
      <c r="H67" s="10">
        <f>IMARGUMENT(COMPLEX(B67,C67))</f>
        <v>-2.2023985025656785E-2</v>
      </c>
      <c r="I67" s="10">
        <f>IMABS(COMPLEX(D67,E67))</f>
        <v>4.3989745214083706E-2</v>
      </c>
      <c r="J67" s="10">
        <f>IMARGUMENT(COMPLEX(D67,E67))</f>
        <v>0.30405112451489141</v>
      </c>
      <c r="K67" s="5">
        <f t="shared" si="1"/>
        <v>-16.0388569824675</v>
      </c>
      <c r="L67" s="5">
        <f t="shared" si="2"/>
        <v>-0.34231633933465228</v>
      </c>
      <c r="M67" s="11">
        <f t="shared" si="3"/>
        <v>1907.0035687940895</v>
      </c>
      <c r="N67" s="5">
        <f t="shared" si="4"/>
        <v>-1037.7261176518414</v>
      </c>
      <c r="O67" s="11">
        <f t="shared" si="5"/>
        <v>2171.0684251423663</v>
      </c>
      <c r="P67" s="11">
        <f t="shared" si="6"/>
        <v>-28.553520437108322</v>
      </c>
      <c r="Q67" s="11">
        <f>IF(N67&lt;0,-1*10^12/(2*A67*PI()*N67),10^6*N67/(2*PI()*A67))</f>
        <v>7.100413372148191</v>
      </c>
      <c r="R67" s="12" t="str">
        <f t="shared" si="7"/>
        <v>pfd</v>
      </c>
    </row>
    <row r="68" spans="1:18" x14ac:dyDescent="0.25">
      <c r="A68" s="1">
        <v>21900000</v>
      </c>
      <c r="B68" s="2">
        <v>0.96016699999999999</v>
      </c>
      <c r="C68" s="2">
        <v>-2.1482999999999999E-2</v>
      </c>
      <c r="D68" s="2">
        <v>4.1972000000000002E-2</v>
      </c>
      <c r="E68" s="2">
        <v>1.3337999999999999E-2</v>
      </c>
      <c r="F68" s="5">
        <f t="shared" si="0"/>
        <v>-16.022601906537655</v>
      </c>
      <c r="G68" s="9">
        <f>IMABS(COMPLEX(B68,C68))</f>
        <v>0.96040730275128583</v>
      </c>
      <c r="H68" s="10">
        <f>IMARGUMENT(COMPLEX(B68,C68))</f>
        <v>-2.2370500376184255E-2</v>
      </c>
      <c r="I68" s="10">
        <f>IMABS(COMPLEX(D68,E68))</f>
        <v>4.4040334104091451E-2</v>
      </c>
      <c r="J68" s="10">
        <f>IMARGUMENT(COMPLEX(D68,E68))</f>
        <v>0.30769084349347803</v>
      </c>
      <c r="K68" s="5">
        <f t="shared" si="1"/>
        <v>-16.022601906537655</v>
      </c>
      <c r="L68" s="5">
        <f t="shared" si="2"/>
        <v>-0.34176833102207677</v>
      </c>
      <c r="M68" s="11">
        <f t="shared" si="3"/>
        <v>1894.792957784997</v>
      </c>
      <c r="N68" s="5">
        <f t="shared" si="4"/>
        <v>-1048.878746569304</v>
      </c>
      <c r="O68" s="11">
        <f t="shared" si="5"/>
        <v>2165.7301258181765</v>
      </c>
      <c r="P68" s="11">
        <f t="shared" si="6"/>
        <v>-28.967093620641361</v>
      </c>
      <c r="Q68" s="11">
        <f>IF(N68&lt;0,-1*10^12/(2*A68*PI()*N68),10^6*N68/(2*PI()*A68))</f>
        <v>6.9286836284938866</v>
      </c>
      <c r="R68" s="12" t="str">
        <f t="shared" si="7"/>
        <v>pfd</v>
      </c>
    </row>
    <row r="69" spans="1:18" x14ac:dyDescent="0.25">
      <c r="A69" s="1">
        <v>22200000</v>
      </c>
      <c r="B69" s="2">
        <v>0.96017600000000003</v>
      </c>
      <c r="C69" s="2">
        <v>-2.179E-2</v>
      </c>
      <c r="D69" s="2">
        <v>4.1950000000000001E-2</v>
      </c>
      <c r="E69" s="2">
        <v>1.35E-2</v>
      </c>
      <c r="F69" s="5">
        <f t="shared" si="0"/>
        <v>-16.01529364484238</v>
      </c>
      <c r="G69" s="9">
        <f>IMABS(COMPLEX(B69,C69))</f>
        <v>0.96042321664774433</v>
      </c>
      <c r="H69" s="10">
        <f>IMARGUMENT(COMPLEX(B69,C69))</f>
        <v>-2.2689861536929774E-2</v>
      </c>
      <c r="I69" s="10">
        <f>IMABS(COMPLEX(D69,E69))</f>
        <v>4.4068724737618629E-2</v>
      </c>
      <c r="J69" s="10">
        <f>IMARGUMENT(COMPLEX(D69,E69))</f>
        <v>0.31134547602404128</v>
      </c>
      <c r="K69" s="5">
        <f t="shared" si="1"/>
        <v>-16.01529364484238</v>
      </c>
      <c r="L69" s="5">
        <f t="shared" si="2"/>
        <v>-0.34161295668203523</v>
      </c>
      <c r="M69" s="11">
        <f t="shared" si="3"/>
        <v>1882.4955432016552</v>
      </c>
      <c r="N69" s="5">
        <f t="shared" si="4"/>
        <v>-1057.3794165921092</v>
      </c>
      <c r="O69" s="11">
        <f t="shared" si="5"/>
        <v>2159.1296164905857</v>
      </c>
      <c r="P69" s="11">
        <f t="shared" si="6"/>
        <v>-29.322498035713934</v>
      </c>
      <c r="Q69" s="11">
        <f>IF(N69&lt;0,-1*10^12/(2*A69*PI()*N69),10^6*N69/(2*PI()*A69))</f>
        <v>6.7801032138698689</v>
      </c>
      <c r="R69" s="12" t="str">
        <f t="shared" si="7"/>
        <v>pfd</v>
      </c>
    </row>
    <row r="70" spans="1:18" x14ac:dyDescent="0.25">
      <c r="A70" s="1">
        <v>22500000</v>
      </c>
      <c r="B70" s="2">
        <v>0.96013400000000004</v>
      </c>
      <c r="C70" s="2">
        <v>-2.2017999999999999E-2</v>
      </c>
      <c r="D70" s="2">
        <v>4.1942E-2</v>
      </c>
      <c r="E70" s="2">
        <v>1.3687E-2</v>
      </c>
      <c r="F70" s="5">
        <f t="shared" ref="F70:F105" si="8">10*LOG10((IMABS(COMPLEX(D70,E70)))^2/(1-(IMABS(COMPLEX(B70,C70)))^2))</f>
        <v>-16.009390234376507</v>
      </c>
      <c r="G70" s="9">
        <f>IMABS(COMPLEX(B70,C70))</f>
        <v>0.96038642758006532</v>
      </c>
      <c r="H70" s="10">
        <f>IMARGUMENT(COMPLEX(B70,C70))</f>
        <v>-2.2928197065139332E-2</v>
      </c>
      <c r="I70" s="10">
        <f>IMABS(COMPLEX(D70,E70))</f>
        <v>4.4118763955940561E-2</v>
      </c>
      <c r="J70" s="10">
        <f>IMARGUMENT(COMPLEX(D70,E70))</f>
        <v>0.31543581462518744</v>
      </c>
      <c r="K70" s="5">
        <f t="shared" ref="K70:K105" si="9">10*LOG10(I70^2/(1-G70^2))</f>
        <v>-16.009390234376507</v>
      </c>
      <c r="L70" s="5">
        <f t="shared" ref="L70:L105" si="10">10*LOG10(G70^2 + I70^2)</f>
        <v>-0.34192424292070539</v>
      </c>
      <c r="M70" s="11">
        <f t="shared" ref="M70:M105" si="11">$E$3*(1-G70^2)/(1 + G70^2-(2*G70*COS(H70)))</f>
        <v>1872.0956958536551</v>
      </c>
      <c r="N70" s="5">
        <f t="shared" ref="N70:N105" si="12">2*$E$3*G70*SIN(H70)/(1 + G70^2 - 2*G70*COS(H70))</f>
        <v>-1061.573848174027</v>
      </c>
      <c r="O70" s="11">
        <f t="shared" ref="O70:O105" si="13">IMABS(COMPLEX(M70,N70))</f>
        <v>2152.1341337288477</v>
      </c>
      <c r="P70" s="11">
        <f t="shared" ref="P70:P105" si="14">DEGREES((IMARGUMENT(COMPLEX(M70,N70))))</f>
        <v>-29.555450400775154</v>
      </c>
      <c r="Q70" s="11">
        <f>IF(N70&lt;0,-1*10^12/(2*A70*PI()*N70),10^6*N70/(2*PI()*A70))</f>
        <v>6.6632698596272038</v>
      </c>
      <c r="R70" s="12" t="str">
        <f t="shared" ref="R70:R105" si="15">IF(N70&lt;0,"pfd","uH")</f>
        <v>pfd</v>
      </c>
    </row>
    <row r="71" spans="1:18" x14ac:dyDescent="0.25">
      <c r="A71" s="1">
        <v>22800000</v>
      </c>
      <c r="B71" s="2">
        <v>0.96011599999999997</v>
      </c>
      <c r="C71" s="2">
        <v>-2.2294999999999999E-2</v>
      </c>
      <c r="D71" s="2">
        <v>4.1951000000000002E-2</v>
      </c>
      <c r="E71" s="2">
        <v>1.3879000000000001E-2</v>
      </c>
      <c r="F71" s="5">
        <f t="shared" si="8"/>
        <v>-15.997163889011778</v>
      </c>
      <c r="G71" s="9">
        <f>IMABS(COMPLEX(B71,C71))</f>
        <v>0.96037482291082565</v>
      </c>
      <c r="H71" s="10">
        <f>IMARGUMENT(COMPLEX(B71,C71))</f>
        <v>-2.3216980009109277E-2</v>
      </c>
      <c r="I71" s="10">
        <f>IMABS(COMPLEX(D71,E71))</f>
        <v>4.4187249767325423E-2</v>
      </c>
      <c r="J71" s="10">
        <f>IMARGUMENT(COMPLEX(D71,E71))</f>
        <v>0.31950339933220501</v>
      </c>
      <c r="K71" s="5">
        <f t="shared" si="9"/>
        <v>-15.997163889011778</v>
      </c>
      <c r="L71" s="5">
        <f t="shared" si="10"/>
        <v>-0.34200056012702201</v>
      </c>
      <c r="M71" s="11">
        <f t="shared" si="11"/>
        <v>1860.3357989887536</v>
      </c>
      <c r="N71" s="5">
        <f t="shared" si="12"/>
        <v>-1067.8702396563574</v>
      </c>
      <c r="O71" s="11">
        <f t="shared" si="13"/>
        <v>2145.0398909444184</v>
      </c>
      <c r="P71" s="11">
        <f t="shared" si="14"/>
        <v>-29.856692442006072</v>
      </c>
      <c r="Q71" s="11">
        <f>IF(N71&lt;0,-1*10^12/(2*A71*PI()*N71),10^6*N71/(2*PI()*A71))</f>
        <v>6.5368241392485844</v>
      </c>
      <c r="R71" s="12" t="str">
        <f t="shared" si="15"/>
        <v>pfd</v>
      </c>
    </row>
    <row r="72" spans="1:18" x14ac:dyDescent="0.25">
      <c r="A72" s="1">
        <v>23100000</v>
      </c>
      <c r="B72" s="2">
        <v>0.96013199999999999</v>
      </c>
      <c r="C72" s="2">
        <v>-2.2658999999999999E-2</v>
      </c>
      <c r="D72" s="2">
        <v>4.1928E-2</v>
      </c>
      <c r="E72" s="2">
        <v>1.4028000000000001E-2</v>
      </c>
      <c r="F72" s="5">
        <f t="shared" si="8"/>
        <v>-15.989575599887919</v>
      </c>
      <c r="G72" s="9">
        <f>IMABS(COMPLEX(B72,C72))</f>
        <v>0.96039933762211649</v>
      </c>
      <c r="H72" s="10">
        <f>IMARGUMENT(COMPLEX(B72,C72))</f>
        <v>-2.3595500128202267E-2</v>
      </c>
      <c r="I72" s="10">
        <f>IMABS(COMPLEX(D72,E72))</f>
        <v>4.4212463944005652E-2</v>
      </c>
      <c r="J72" s="10">
        <f>IMARGUMENT(COMPLEX(D72,E72))</f>
        <v>0.32286633798647285</v>
      </c>
      <c r="K72" s="5">
        <f t="shared" si="9"/>
        <v>-15.989575599887919</v>
      </c>
      <c r="L72" s="5">
        <f t="shared" si="10"/>
        <v>-0.34176884096665333</v>
      </c>
      <c r="M72" s="11">
        <f t="shared" si="11"/>
        <v>1845.8691852736877</v>
      </c>
      <c r="N72" s="5">
        <f t="shared" si="12"/>
        <v>-1077.5183071414831</v>
      </c>
      <c r="O72" s="11">
        <f t="shared" si="13"/>
        <v>2137.3532116540764</v>
      </c>
      <c r="P72" s="11">
        <f t="shared" si="14"/>
        <v>-30.274064825803759</v>
      </c>
      <c r="Q72" s="11">
        <f>IF(N72&lt;0,-1*10^12/(2*A72*PI()*N72),10^6*N72/(2*PI()*A72))</f>
        <v>6.394159923417301</v>
      </c>
      <c r="R72" s="12" t="str">
        <f t="shared" si="15"/>
        <v>pfd</v>
      </c>
    </row>
    <row r="73" spans="1:18" x14ac:dyDescent="0.25">
      <c r="A73" s="1">
        <v>23400000</v>
      </c>
      <c r="B73" s="2">
        <v>0.960121</v>
      </c>
      <c r="C73" s="2">
        <v>-2.291E-2</v>
      </c>
      <c r="D73" s="2">
        <v>4.1938000000000003E-2</v>
      </c>
      <c r="E73" s="2">
        <v>1.4199E-2</v>
      </c>
      <c r="F73" s="5">
        <f t="shared" si="8"/>
        <v>-15.977548302930611</v>
      </c>
      <c r="G73" s="9">
        <f>IMABS(COMPLEX(B73,C73))</f>
        <v>0.96039429545421595</v>
      </c>
      <c r="H73" s="10">
        <f>IMARGUMENT(COMPLEX(B73,C73))</f>
        <v>-2.38570486004136E-2</v>
      </c>
      <c r="I73" s="10">
        <f>IMABS(COMPLEX(D73,E73))</f>
        <v>4.4276488625454483E-2</v>
      </c>
      <c r="J73" s="10">
        <f>IMARGUMENT(COMPLEX(D73,E73))</f>
        <v>0.32645722544698424</v>
      </c>
      <c r="K73" s="5">
        <f t="shared" si="9"/>
        <v>-15.977548302930611</v>
      </c>
      <c r="L73" s="5">
        <f t="shared" si="10"/>
        <v>-0.34178772665280183</v>
      </c>
      <c r="M73" s="11">
        <f t="shared" si="11"/>
        <v>1835.3511877138142</v>
      </c>
      <c r="N73" s="5">
        <f t="shared" si="12"/>
        <v>-1083.1113044590727</v>
      </c>
      <c r="O73" s="11">
        <f t="shared" si="13"/>
        <v>2131.1133428538055</v>
      </c>
      <c r="P73" s="11">
        <f t="shared" si="14"/>
        <v>-30.54648875984218</v>
      </c>
      <c r="Q73" s="11">
        <f>IF(N73&lt;0,-1*10^12/(2*A73*PI()*N73),10^6*N73/(2*PI()*A73))</f>
        <v>6.2795885026075347</v>
      </c>
      <c r="R73" s="12" t="str">
        <f t="shared" si="15"/>
        <v>pfd</v>
      </c>
    </row>
    <row r="74" spans="1:18" x14ac:dyDescent="0.25">
      <c r="A74" s="1">
        <v>23700000</v>
      </c>
      <c r="B74" s="2">
        <v>0.96004800000000001</v>
      </c>
      <c r="C74" s="2">
        <v>-2.3193999999999999E-2</v>
      </c>
      <c r="D74" s="2">
        <v>4.1919999999999999E-2</v>
      </c>
      <c r="E74" s="2">
        <v>1.4388E-2</v>
      </c>
      <c r="F74" s="5">
        <f t="shared" si="8"/>
        <v>-15.976033814725737</v>
      </c>
      <c r="G74" s="9">
        <f>IMABS(COMPLEX(B74,C74))</f>
        <v>0.96032813347313739</v>
      </c>
      <c r="H74" s="10">
        <f>IMARGUMENT(COMPLEX(B74,C74))</f>
        <v>-2.4154510037699455E-2</v>
      </c>
      <c r="I74" s="10">
        <f>IMABS(COMPLEX(D74,E74))</f>
        <v>4.4320434835411981E-2</v>
      </c>
      <c r="J74" s="10">
        <f>IMARGUMENT(COMPLEX(D74,E74))</f>
        <v>0.33062665202393504</v>
      </c>
      <c r="K74" s="5">
        <f t="shared" si="9"/>
        <v>-15.976033814725737</v>
      </c>
      <c r="L74" s="5">
        <f t="shared" si="10"/>
        <v>-0.34236655650053155</v>
      </c>
      <c r="M74" s="11">
        <f t="shared" si="11"/>
        <v>1822.0562218144569</v>
      </c>
      <c r="N74" s="5">
        <f t="shared" si="12"/>
        <v>-1086.8159793943876</v>
      </c>
      <c r="O74" s="11">
        <f t="shared" si="13"/>
        <v>2121.5696661952375</v>
      </c>
      <c r="P74" s="11">
        <f t="shared" si="14"/>
        <v>-30.815135794149224</v>
      </c>
      <c r="Q74" s="11">
        <f>IF(N74&lt;0,-1*10^12/(2*A74*PI()*N74),10^6*N74/(2*PI()*A74))</f>
        <v>6.1789655010759628</v>
      </c>
      <c r="R74" s="12" t="str">
        <f t="shared" si="15"/>
        <v>pfd</v>
      </c>
    </row>
    <row r="75" spans="1:18" x14ac:dyDescent="0.25">
      <c r="A75" s="1">
        <v>24000000</v>
      </c>
      <c r="B75" s="2">
        <v>0.96010399999999996</v>
      </c>
      <c r="C75" s="2">
        <v>-2.3515999999999999E-2</v>
      </c>
      <c r="D75" s="2">
        <v>4.1929000000000001E-2</v>
      </c>
      <c r="E75" s="2">
        <v>1.457E-2</v>
      </c>
      <c r="F75" s="5">
        <f t="shared" si="8"/>
        <v>-15.955883222879031</v>
      </c>
      <c r="G75" s="9">
        <f>IMABS(COMPLEX(B75,C75))</f>
        <v>0.96039194762971636</v>
      </c>
      <c r="H75" s="10">
        <f>IMARGUMENT(COMPLEX(B75,C75))</f>
        <v>-2.4488283718725082E-2</v>
      </c>
      <c r="I75" s="10">
        <f>IMABS(COMPLEX(D75,E75))</f>
        <v>4.4388353663996141E-2</v>
      </c>
      <c r="J75" s="10">
        <f>IMARGUMENT(COMPLEX(D75,E75))</f>
        <v>0.3344389448685039</v>
      </c>
      <c r="K75" s="5">
        <f t="shared" si="9"/>
        <v>-15.955883222879031</v>
      </c>
      <c r="L75" s="5">
        <f t="shared" si="10"/>
        <v>-0.34176231312804684</v>
      </c>
      <c r="M75" s="11">
        <f t="shared" si="11"/>
        <v>1810.2195587267331</v>
      </c>
      <c r="N75" s="5">
        <f t="shared" si="12"/>
        <v>-1096.4739107433779</v>
      </c>
      <c r="O75" s="11">
        <f t="shared" si="13"/>
        <v>2116.4002191782342</v>
      </c>
      <c r="P75" s="11">
        <f t="shared" si="14"/>
        <v>-31.203843482262442</v>
      </c>
      <c r="Q75" s="11">
        <f>IF(N75&lt;0,-1*10^12/(2*A75*PI()*N75),10^6*N75/(2*PI()*A75))</f>
        <v>6.0479833557246865</v>
      </c>
      <c r="R75" s="12" t="str">
        <f t="shared" si="15"/>
        <v>pfd</v>
      </c>
    </row>
    <row r="76" spans="1:18" x14ac:dyDescent="0.25">
      <c r="A76" s="1">
        <v>24300000</v>
      </c>
      <c r="B76" s="2">
        <v>0.96009500000000003</v>
      </c>
      <c r="C76" s="2">
        <v>-2.3785000000000001E-2</v>
      </c>
      <c r="D76" s="2">
        <v>4.1935E-2</v>
      </c>
      <c r="E76" s="2">
        <v>1.4775E-2</v>
      </c>
      <c r="F76" s="5">
        <f t="shared" si="8"/>
        <v>-15.94179303803941</v>
      </c>
      <c r="G76" s="9">
        <f>IMABS(COMPLEX(B76,C76))</f>
        <v>0.96038957472996334</v>
      </c>
      <c r="H76" s="10">
        <f>IMARGUMENT(COMPLEX(B76,C76))</f>
        <v>-2.476852387411025E-2</v>
      </c>
      <c r="I76" s="10">
        <f>IMABS(COMPLEX(D76,E76))</f>
        <v>4.4461723425886224E-2</v>
      </c>
      <c r="J76" s="10">
        <f>IMARGUMENT(COMPLEX(D76,E76))</f>
        <v>0.33874991260038229</v>
      </c>
      <c r="K76" s="5">
        <f t="shared" si="9"/>
        <v>-15.94179303803941</v>
      </c>
      <c r="L76" s="5">
        <f t="shared" si="10"/>
        <v>-0.34175309894272821</v>
      </c>
      <c r="M76" s="11">
        <f t="shared" si="11"/>
        <v>1799.0500074080446</v>
      </c>
      <c r="N76" s="5">
        <f t="shared" si="12"/>
        <v>-1102.1088692194023</v>
      </c>
      <c r="O76" s="11">
        <f t="shared" si="13"/>
        <v>2109.7926174785366</v>
      </c>
      <c r="P76" s="11">
        <f t="shared" si="14"/>
        <v>-31.491886572673256</v>
      </c>
      <c r="Q76" s="11">
        <f>IF(N76&lt;0,-1*10^12/(2*A76*PI()*N76),10^6*N76/(2*PI()*A76))</f>
        <v>5.9427759982621877</v>
      </c>
      <c r="R76" s="12" t="str">
        <f t="shared" si="15"/>
        <v>pfd</v>
      </c>
    </row>
    <row r="77" spans="1:18" x14ac:dyDescent="0.25">
      <c r="A77" s="1">
        <v>24600000</v>
      </c>
      <c r="B77" s="2">
        <v>0.96009900000000004</v>
      </c>
      <c r="C77" s="2">
        <v>-2.4153999999999998E-2</v>
      </c>
      <c r="D77" s="2">
        <v>4.1947999999999999E-2</v>
      </c>
      <c r="E77" s="2">
        <v>1.4947999999999999E-2</v>
      </c>
      <c r="F77" s="5">
        <f t="shared" si="8"/>
        <v>-15.926703074928287</v>
      </c>
      <c r="G77" s="9">
        <f>IMABS(COMPLEX(B77,C77))</f>
        <v>0.96040278295983705</v>
      </c>
      <c r="H77" s="10">
        <f>IMARGUMENT(COMPLEX(B77,C77))</f>
        <v>-2.515251668463556E-2</v>
      </c>
      <c r="I77" s="10">
        <f>IMABS(COMPLEX(D77,E77))</f>
        <v>4.4531757297461318E-2</v>
      </c>
      <c r="J77" s="10">
        <f>IMARGUMENT(COMPLEX(D77,E77))</f>
        <v>0.34231700471253235</v>
      </c>
      <c r="K77" s="5">
        <f t="shared" si="9"/>
        <v>-15.926703074928287</v>
      </c>
      <c r="L77" s="5">
        <f t="shared" si="10"/>
        <v>-0.34160461547444559</v>
      </c>
      <c r="M77" s="11">
        <f t="shared" si="11"/>
        <v>1784.1024505891282</v>
      </c>
      <c r="N77" s="5">
        <f t="shared" si="12"/>
        <v>-1110.2706847329569</v>
      </c>
      <c r="O77" s="11">
        <f t="shared" si="13"/>
        <v>2101.3620696052208</v>
      </c>
      <c r="P77" s="11">
        <f t="shared" si="14"/>
        <v>-31.894553584739434</v>
      </c>
      <c r="Q77" s="11">
        <f>IF(N77&lt;0,-1*10^12/(2*A77*PI()*N77),10^6*N77/(2*PI()*A77))</f>
        <v>5.8271493814798729</v>
      </c>
      <c r="R77" s="12" t="str">
        <f t="shared" si="15"/>
        <v>pfd</v>
      </c>
    </row>
    <row r="78" spans="1:18" x14ac:dyDescent="0.25">
      <c r="A78" s="1">
        <v>24900000</v>
      </c>
      <c r="B78" s="2">
        <v>0.96007699999999996</v>
      </c>
      <c r="C78" s="2">
        <v>-2.4410999999999999E-2</v>
      </c>
      <c r="D78" s="2">
        <v>4.1910000000000003E-2</v>
      </c>
      <c r="E78" s="2">
        <v>1.5159000000000001E-2</v>
      </c>
      <c r="F78" s="5">
        <f t="shared" si="8"/>
        <v>-15.921439917703834</v>
      </c>
      <c r="G78" s="9">
        <f>IMABS(COMPLEX(B78,C78))</f>
        <v>0.96038728794689898</v>
      </c>
      <c r="H78" s="10">
        <f>IMARGUMENT(COMPLEX(B78,C78))</f>
        <v>-2.5420608539051929E-2</v>
      </c>
      <c r="I78" s="10">
        <f>IMABS(COMPLEX(D78,E78))</f>
        <v>4.4567290483043726E-2</v>
      </c>
      <c r="J78" s="10">
        <f>IMARGUMENT(COMPLEX(D78,E78))</f>
        <v>0.34706295035716239</v>
      </c>
      <c r="K78" s="5">
        <f t="shared" si="9"/>
        <v>-15.921439917703834</v>
      </c>
      <c r="L78" s="5">
        <f t="shared" si="10"/>
        <v>-0.34172957767879769</v>
      </c>
      <c r="M78" s="11">
        <f t="shared" si="11"/>
        <v>1773.1821147401342</v>
      </c>
      <c r="N78" s="5">
        <f t="shared" si="12"/>
        <v>-1114.7884328061862</v>
      </c>
      <c r="O78" s="11">
        <f t="shared" si="13"/>
        <v>2094.4994776682952</v>
      </c>
      <c r="P78" s="11">
        <f t="shared" si="14"/>
        <v>-32.157316651797188</v>
      </c>
      <c r="Q78" s="11">
        <f>IF(N78&lt;0,-1*10^12/(2*A78*PI()*N78),10^6*N78/(2*PI()*A78))</f>
        <v>5.7336124009803884</v>
      </c>
      <c r="R78" s="12" t="str">
        <f t="shared" si="15"/>
        <v>pfd</v>
      </c>
    </row>
    <row r="79" spans="1:18" x14ac:dyDescent="0.25">
      <c r="A79" s="1">
        <v>25200000</v>
      </c>
      <c r="B79" s="2">
        <v>0.960067</v>
      </c>
      <c r="C79" s="2">
        <v>-2.4677999999999999E-2</v>
      </c>
      <c r="D79" s="2">
        <v>4.1925999999999998E-2</v>
      </c>
      <c r="E79" s="2">
        <v>1.5335E-2</v>
      </c>
      <c r="F79" s="5">
        <f t="shared" si="8"/>
        <v>-15.907137642844821</v>
      </c>
      <c r="G79" s="9">
        <f>IMABS(COMPLEX(B79,C79))</f>
        <v>0.96038411491079945</v>
      </c>
      <c r="H79" s="10">
        <f>IMARGUMENT(COMPLEX(B79,C79))</f>
        <v>-2.5698797145018808E-2</v>
      </c>
      <c r="I79" s="10">
        <f>IMABS(COMPLEX(D79,E79))</f>
        <v>4.4642487621099243E-2</v>
      </c>
      <c r="J79" s="10">
        <f>IMARGUMENT(COMPLEX(D79,E79))</f>
        <v>0.35064841991807105</v>
      </c>
      <c r="K79" s="5">
        <f t="shared" si="9"/>
        <v>-15.907137642844821</v>
      </c>
      <c r="L79" s="5">
        <f t="shared" si="10"/>
        <v>-0.34172669449114612</v>
      </c>
      <c r="M79" s="11">
        <f t="shared" si="11"/>
        <v>1762.1313778339743</v>
      </c>
      <c r="N79" s="5">
        <f t="shared" si="12"/>
        <v>-1119.8702362002996</v>
      </c>
      <c r="O79" s="11">
        <f t="shared" si="13"/>
        <v>2087.8736404951237</v>
      </c>
      <c r="P79" s="11">
        <f t="shared" si="14"/>
        <v>-32.436786361906911</v>
      </c>
      <c r="Q79" s="11">
        <f>IF(N79&lt;0,-1*10^12/(2*A79*PI()*N79),10^6*N79/(2*PI()*A79))</f>
        <v>5.6396465775762108</v>
      </c>
      <c r="R79" s="12" t="str">
        <f t="shared" si="15"/>
        <v>pfd</v>
      </c>
    </row>
    <row r="80" spans="1:18" x14ac:dyDescent="0.25">
      <c r="A80" s="1">
        <v>25500000</v>
      </c>
      <c r="B80" s="2">
        <v>0.96000399999999997</v>
      </c>
      <c r="C80" s="2">
        <v>-2.4964E-2</v>
      </c>
      <c r="D80" s="2">
        <v>4.1910999999999997E-2</v>
      </c>
      <c r="E80" s="2">
        <v>1.5502E-2</v>
      </c>
      <c r="F80" s="5">
        <f t="shared" si="8"/>
        <v>-15.904630560019237</v>
      </c>
      <c r="G80" s="9">
        <f>IMABS(COMPLEX(B80,C80))</f>
        <v>0.96032852780285571</v>
      </c>
      <c r="H80" s="10">
        <f>IMARGUMENT(COMPLEX(B80,C80))</f>
        <v>-2.5998199282889153E-2</v>
      </c>
      <c r="I80" s="10">
        <f>IMABS(COMPLEX(D80,E80))</f>
        <v>4.468605962713651E-2</v>
      </c>
      <c r="J80" s="10">
        <f>IMARGUMENT(COMPLEX(D80,E80))</f>
        <v>0.35427351100441723</v>
      </c>
      <c r="K80" s="5">
        <f t="shared" si="9"/>
        <v>-15.904630560019237</v>
      </c>
      <c r="L80" s="5">
        <f t="shared" si="10"/>
        <v>-0.34221007536818809</v>
      </c>
      <c r="M80" s="11">
        <f t="shared" si="11"/>
        <v>1749.2863489420538</v>
      </c>
      <c r="N80" s="5">
        <f t="shared" si="12"/>
        <v>-1123.0469150662461</v>
      </c>
      <c r="O80" s="11">
        <f t="shared" si="13"/>
        <v>2078.7585487580873</v>
      </c>
      <c r="P80" s="11">
        <f t="shared" si="14"/>
        <v>-32.700580739061579</v>
      </c>
      <c r="Q80" s="11">
        <f>IF(N80&lt;0,-1*10^12/(2*A80*PI()*N80),10^6*N80/(2*PI()*A80))</f>
        <v>5.5575330234187623</v>
      </c>
      <c r="R80" s="12" t="str">
        <f t="shared" si="15"/>
        <v>pfd</v>
      </c>
    </row>
    <row r="81" spans="1:18" x14ac:dyDescent="0.25">
      <c r="A81" s="1">
        <v>25800000</v>
      </c>
      <c r="B81" s="2">
        <v>0.96000700000000005</v>
      </c>
      <c r="C81" s="2">
        <v>-2.53E-2</v>
      </c>
      <c r="D81" s="2">
        <v>4.1910999999999997E-2</v>
      </c>
      <c r="E81" s="2">
        <v>1.5708E-2</v>
      </c>
      <c r="F81" s="5">
        <f t="shared" si="8"/>
        <v>-15.88940501395304</v>
      </c>
      <c r="G81" s="9">
        <f>IMABS(COMPLEX(B81,C81))</f>
        <v>0.9603403199121654</v>
      </c>
      <c r="H81" s="10">
        <f>IMARGUMENT(COMPLEX(B81,C81))</f>
        <v>-2.6347875817545566E-2</v>
      </c>
      <c r="I81" s="10">
        <f>IMABS(COMPLEX(D81,E81))</f>
        <v>4.4757939910143311E-2</v>
      </c>
      <c r="J81" s="10">
        <f>IMARGUMENT(COMPLEX(D81,E81))</f>
        <v>0.35859023660413081</v>
      </c>
      <c r="K81" s="5">
        <f t="shared" si="9"/>
        <v>-15.88940501395304</v>
      </c>
      <c r="L81" s="5">
        <f t="shared" si="10"/>
        <v>-0.34207344004938078</v>
      </c>
      <c r="M81" s="11">
        <f t="shared" si="11"/>
        <v>1735.7764408144178</v>
      </c>
      <c r="N81" s="5">
        <f t="shared" si="12"/>
        <v>-1129.7012965420172</v>
      </c>
      <c r="O81" s="11">
        <f t="shared" si="13"/>
        <v>2071.0250775630643</v>
      </c>
      <c r="P81" s="11">
        <f t="shared" si="14"/>
        <v>-33.057422971906178</v>
      </c>
      <c r="Q81" s="11">
        <f>IF(N81&lt;0,-1*10^12/(2*A81*PI()*N81),10^6*N81/(2*PI()*A81))</f>
        <v>5.460555159805887</v>
      </c>
      <c r="R81" s="12" t="str">
        <f t="shared" si="15"/>
        <v>pfd</v>
      </c>
    </row>
    <row r="82" spans="1:18" x14ac:dyDescent="0.25">
      <c r="A82" s="1">
        <v>26100000</v>
      </c>
      <c r="B82" s="2">
        <v>0.96004299999999998</v>
      </c>
      <c r="C82" s="2">
        <v>-2.5648000000000001E-2</v>
      </c>
      <c r="D82" s="2">
        <v>4.1895000000000002E-2</v>
      </c>
      <c r="E82" s="2">
        <v>1.5890999999999999E-2</v>
      </c>
      <c r="F82" s="5">
        <f t="shared" si="8"/>
        <v>-15.874932079821438</v>
      </c>
      <c r="G82" s="9">
        <f>IMABS(COMPLEX(B82,C82))</f>
        <v>0.96038553807989002</v>
      </c>
      <c r="H82" s="10">
        <f>IMARGUMENT(COMPLEX(B82,C82))</f>
        <v>-2.6709117000750005E-2</v>
      </c>
      <c r="I82" s="10">
        <f>IMABS(COMPLEX(D82,E82))</f>
        <v>4.4807531799910608E-2</v>
      </c>
      <c r="J82" s="10">
        <f>IMARGUMENT(COMPLEX(D82,E82))</f>
        <v>0.36253991995988721</v>
      </c>
      <c r="K82" s="5">
        <f t="shared" si="9"/>
        <v>-15.874932079821438</v>
      </c>
      <c r="L82" s="5">
        <f t="shared" si="10"/>
        <v>-0.34164448705086831</v>
      </c>
      <c r="M82" s="11">
        <f t="shared" si="11"/>
        <v>1722.4149845884012</v>
      </c>
      <c r="N82" s="5">
        <f t="shared" si="12"/>
        <v>-1137.6955107921824</v>
      </c>
      <c r="O82" s="11">
        <f t="shared" si="13"/>
        <v>2064.2345928724617</v>
      </c>
      <c r="P82" s="11">
        <f t="shared" si="14"/>
        <v>-33.445697932503528</v>
      </c>
      <c r="Q82" s="11">
        <f>IF(N82&lt;0,-1*10^12/(2*A82*PI()*N82),10^6*N82/(2*PI()*A82))</f>
        <v>5.3598616519752049</v>
      </c>
      <c r="R82" s="12" t="str">
        <f t="shared" si="15"/>
        <v>pfd</v>
      </c>
    </row>
    <row r="83" spans="1:18" x14ac:dyDescent="0.25">
      <c r="A83" s="1">
        <v>26400000</v>
      </c>
      <c r="B83" s="2">
        <v>0.95993200000000001</v>
      </c>
      <c r="C83" s="2">
        <v>-2.5923000000000002E-2</v>
      </c>
      <c r="D83" s="2">
        <v>4.1863999999999998E-2</v>
      </c>
      <c r="E83" s="2">
        <v>1.6079E-2</v>
      </c>
      <c r="F83" s="5">
        <f t="shared" si="8"/>
        <v>-15.878664589139028</v>
      </c>
      <c r="G83" s="9">
        <f>IMABS(COMPLEX(B83,C83))</f>
        <v>0.96028196200543114</v>
      </c>
      <c r="H83" s="10">
        <f>IMARGUMENT(COMPLEX(B83,C83))</f>
        <v>-2.6998476054529534E-2</v>
      </c>
      <c r="I83" s="10">
        <f>IMABS(COMPLEX(D83,E83))</f>
        <v>4.484561000811562E-2</v>
      </c>
      <c r="J83" s="10">
        <f>IMARGUMENT(COMPLEX(D83,E83))</f>
        <v>0.36670475390571172</v>
      </c>
      <c r="K83" s="5">
        <f t="shared" si="9"/>
        <v>-15.878664589139028</v>
      </c>
      <c r="L83" s="5">
        <f t="shared" si="10"/>
        <v>-0.34256321922398492</v>
      </c>
      <c r="M83" s="11">
        <f t="shared" si="11"/>
        <v>1709.3387624056313</v>
      </c>
      <c r="N83" s="5">
        <f t="shared" si="12"/>
        <v>-1138.2484460876858</v>
      </c>
      <c r="O83" s="11">
        <f t="shared" si="13"/>
        <v>2053.6427463615601</v>
      </c>
      <c r="P83" s="11">
        <f t="shared" si="14"/>
        <v>-33.659640451730368</v>
      </c>
      <c r="Q83" s="11">
        <f>IF(N83&lt;0,-1*10^12/(2*A83*PI()*N83),10^6*N83/(2*PI()*A83))</f>
        <v>5.2963800213912542</v>
      </c>
      <c r="R83" s="12" t="str">
        <f t="shared" si="15"/>
        <v>pfd</v>
      </c>
    </row>
    <row r="84" spans="1:18" x14ac:dyDescent="0.25">
      <c r="A84" s="1">
        <v>26700000</v>
      </c>
      <c r="B84" s="2">
        <v>0.95990200000000003</v>
      </c>
      <c r="C84" s="2">
        <v>-2.6217000000000001E-2</v>
      </c>
      <c r="D84" s="2">
        <v>4.1859E-2</v>
      </c>
      <c r="E84" s="2">
        <v>1.6282999999999999E-2</v>
      </c>
      <c r="F84" s="5">
        <f t="shared" si="8"/>
        <v>-15.867689598285459</v>
      </c>
      <c r="G84" s="9">
        <f>IMABS(COMPLEX(B84,C84))</f>
        <v>0.96025995474819215</v>
      </c>
      <c r="H84" s="10">
        <f>IMARGUMENT(COMPLEX(B84,C84))</f>
        <v>-2.7305374946502609E-2</v>
      </c>
      <c r="I84" s="10">
        <f>IMABS(COMPLEX(D84,E84))</f>
        <v>4.4914496212247558E-2</v>
      </c>
      <c r="J84" s="10">
        <f>IMARGUMENT(COMPLEX(D84,E84))</f>
        <v>0.37098466670580871</v>
      </c>
      <c r="K84" s="5">
        <f t="shared" si="9"/>
        <v>-15.867689598285459</v>
      </c>
      <c r="L84" s="5">
        <f t="shared" si="10"/>
        <v>-0.34273278853694417</v>
      </c>
      <c r="M84" s="11">
        <f t="shared" si="11"/>
        <v>1697.051991257006</v>
      </c>
      <c r="N84" s="5">
        <f t="shared" si="12"/>
        <v>-1142.2630070024695</v>
      </c>
      <c r="O84" s="11">
        <f t="shared" si="13"/>
        <v>2045.6662088903233</v>
      </c>
      <c r="P84" s="11">
        <f t="shared" si="14"/>
        <v>-33.943969809653815</v>
      </c>
      <c r="Q84" s="11">
        <f>IF(N84&lt;0,-1*10^12/(2*A84*PI()*N84),10^6*N84/(2*PI()*A84))</f>
        <v>5.2184647977647396</v>
      </c>
      <c r="R84" s="12" t="str">
        <f t="shared" si="15"/>
        <v>pfd</v>
      </c>
    </row>
    <row r="85" spans="1:18" x14ac:dyDescent="0.25">
      <c r="A85" s="1">
        <v>27000000</v>
      </c>
      <c r="B85" s="2">
        <v>0.95986800000000005</v>
      </c>
      <c r="C85" s="2">
        <v>-2.6460000000000001E-2</v>
      </c>
      <c r="D85" s="2">
        <v>4.1883999999999998E-2</v>
      </c>
      <c r="E85" s="2">
        <v>1.6441999999999998E-2</v>
      </c>
      <c r="F85" s="5">
        <f t="shared" si="8"/>
        <v>-15.854933301682863</v>
      </c>
      <c r="G85" s="9">
        <f>IMABS(COMPLEX(B85,C85))</f>
        <v>0.96023263276354021</v>
      </c>
      <c r="H85" s="10">
        <f>IMARGUMENT(COMPLEX(B85,C85))</f>
        <v>-2.7559311002122541E-2</v>
      </c>
      <c r="I85" s="10">
        <f>IMABS(COMPLEX(D85,E85))</f>
        <v>4.4995653345628842E-2</v>
      </c>
      <c r="J85" s="10">
        <f>IMARGUMENT(COMPLEX(D85,E85))</f>
        <v>0.37407652647368944</v>
      </c>
      <c r="K85" s="5">
        <f t="shared" si="9"/>
        <v>-15.854933301682863</v>
      </c>
      <c r="L85" s="5">
        <f t="shared" si="10"/>
        <v>-0.3429450956899846</v>
      </c>
      <c r="M85" s="11">
        <f t="shared" si="11"/>
        <v>1686.7829347257623</v>
      </c>
      <c r="N85" s="5">
        <f t="shared" si="12"/>
        <v>-1145.1030711861756</v>
      </c>
      <c r="O85" s="11">
        <f t="shared" si="13"/>
        <v>2038.749055799185</v>
      </c>
      <c r="P85" s="11">
        <f t="shared" si="14"/>
        <v>-34.171330486126841</v>
      </c>
      <c r="Q85" s="11">
        <f>IF(N85&lt;0,-1*10^12/(2*A85*PI()*N85),10^6*N85/(2*PI()*A85))</f>
        <v>5.1476829206439847</v>
      </c>
      <c r="R85" s="12" t="str">
        <f t="shared" si="15"/>
        <v>pfd</v>
      </c>
    </row>
    <row r="86" spans="1:18" x14ac:dyDescent="0.25">
      <c r="A86" s="1">
        <v>27300000</v>
      </c>
      <c r="B86" s="2">
        <v>0.95995399999999997</v>
      </c>
      <c r="C86" s="2">
        <v>-2.6828999999999999E-2</v>
      </c>
      <c r="D86" s="2">
        <v>4.1866E-2</v>
      </c>
      <c r="E86" s="2">
        <v>1.6611000000000001E-2</v>
      </c>
      <c r="F86" s="5">
        <f t="shared" si="8"/>
        <v>-15.835887432910759</v>
      </c>
      <c r="G86" s="9">
        <f>IMABS(COMPLEX(B86,C86))</f>
        <v>0.96032883813670822</v>
      </c>
      <c r="H86" s="10">
        <f>IMARGUMENT(COMPLEX(B86,C86))</f>
        <v>-2.7940940785424251E-2</v>
      </c>
      <c r="I86" s="10">
        <f>IMABS(COMPLEX(D86,E86))</f>
        <v>4.5040951111183253E-2</v>
      </c>
      <c r="J86" s="10">
        <f>IMARGUMENT(COMPLEX(D86,E86))</f>
        <v>0.37771523029872162</v>
      </c>
      <c r="K86" s="5">
        <f t="shared" si="9"/>
        <v>-15.835887432910759</v>
      </c>
      <c r="L86" s="5">
        <f t="shared" si="10"/>
        <v>-0.34205764536102518</v>
      </c>
      <c r="M86" s="11">
        <f t="shared" si="11"/>
        <v>1673.5373471298249</v>
      </c>
      <c r="N86" s="5">
        <f t="shared" si="12"/>
        <v>-1154.6916917081865</v>
      </c>
      <c r="O86" s="11">
        <f t="shared" si="13"/>
        <v>2033.2339154996992</v>
      </c>
      <c r="P86" s="11">
        <f t="shared" si="14"/>
        <v>-34.604537236309824</v>
      </c>
      <c r="Q86" s="11">
        <f>IF(N86&lt;0,-1*10^12/(2*A86*PI()*N86),10^6*N86/(2*PI()*A86))</f>
        <v>5.0488380900040646</v>
      </c>
      <c r="R86" s="12" t="str">
        <f t="shared" si="15"/>
        <v>pfd</v>
      </c>
    </row>
    <row r="87" spans="1:18" x14ac:dyDescent="0.25">
      <c r="A87" s="1">
        <v>27600000</v>
      </c>
      <c r="B87" s="2">
        <v>0.95985600000000004</v>
      </c>
      <c r="C87" s="2">
        <v>-2.7112000000000001E-2</v>
      </c>
      <c r="D87" s="2">
        <v>4.1876999999999998E-2</v>
      </c>
      <c r="E87" s="2">
        <v>1.6794E-2</v>
      </c>
      <c r="F87" s="5">
        <f t="shared" si="8"/>
        <v>-15.830498180111903</v>
      </c>
      <c r="G87" s="9">
        <f>IMABS(COMPLEX(B87,C87))</f>
        <v>0.96023882512633274</v>
      </c>
      <c r="H87" s="10">
        <f>IMARGUMENT(COMPLEX(B87,C87))</f>
        <v>-2.8238395326255133E-2</v>
      </c>
      <c r="I87" s="10">
        <f>IMABS(COMPLEX(D87,E87))</f>
        <v>4.5118971231622729E-2</v>
      </c>
      <c r="J87" s="10">
        <f>IMARGUMENT(COMPLEX(D87,E87))</f>
        <v>0.38139536454347245</v>
      </c>
      <c r="K87" s="5">
        <f t="shared" si="9"/>
        <v>-15.830498180111903</v>
      </c>
      <c r="L87" s="5">
        <f t="shared" si="10"/>
        <v>-0.34283697827051735</v>
      </c>
      <c r="M87" s="11">
        <f t="shared" si="11"/>
        <v>1660.7294853261376</v>
      </c>
      <c r="N87" s="5">
        <f t="shared" si="12"/>
        <v>-1155.3731019869012</v>
      </c>
      <c r="O87" s="11">
        <f t="shared" si="13"/>
        <v>2023.0940235753894</v>
      </c>
      <c r="P87" s="11">
        <f t="shared" si="14"/>
        <v>-34.826419389812244</v>
      </c>
      <c r="Q87" s="11">
        <f>IF(N87&lt;0,-1*10^12/(2*A87*PI()*N87),10^6*N87/(2*PI()*A87))</f>
        <v>4.991014102234054</v>
      </c>
      <c r="R87" s="12" t="str">
        <f t="shared" si="15"/>
        <v>pfd</v>
      </c>
    </row>
    <row r="88" spans="1:18" x14ac:dyDescent="0.25">
      <c r="A88" s="1">
        <v>27900000</v>
      </c>
      <c r="B88" s="2">
        <v>0.95986400000000005</v>
      </c>
      <c r="C88" s="2">
        <v>-2.7382E-2</v>
      </c>
      <c r="D88" s="2">
        <v>4.1848999999999997E-2</v>
      </c>
      <c r="E88" s="2">
        <v>1.6962999999999999E-2</v>
      </c>
      <c r="F88" s="5">
        <f t="shared" si="8"/>
        <v>-15.821658774971834</v>
      </c>
      <c r="G88" s="9">
        <f>IMABS(COMPLEX(B88,C88))</f>
        <v>0.96025448315537687</v>
      </c>
      <c r="H88" s="10">
        <f>IMARGUMENT(COMPLEX(B88,C88))</f>
        <v>-2.8519223469571985E-2</v>
      </c>
      <c r="I88" s="10">
        <f>IMABS(COMPLEX(D88,E88))</f>
        <v>4.5156197470557678E-2</v>
      </c>
      <c r="J88" s="10">
        <f>IMARGUMENT(COMPLEX(D88,E88))</f>
        <v>0.38509982017860289</v>
      </c>
      <c r="K88" s="5">
        <f t="shared" si="9"/>
        <v>-15.821658774971834</v>
      </c>
      <c r="L88" s="5">
        <f t="shared" si="10"/>
        <v>-0.34267986271007889</v>
      </c>
      <c r="M88" s="11">
        <f t="shared" si="11"/>
        <v>1650.1935406183688</v>
      </c>
      <c r="N88" s="5">
        <f t="shared" si="12"/>
        <v>-1159.9237474888405</v>
      </c>
      <c r="O88" s="11">
        <f t="shared" si="13"/>
        <v>2017.0676293786348</v>
      </c>
      <c r="P88" s="11">
        <f t="shared" si="14"/>
        <v>-35.103446536603748</v>
      </c>
      <c r="Q88" s="11">
        <f>IF(N88&lt;0,-1*10^12/(2*A88*PI()*N88),10^6*N88/(2*PI()*A88))</f>
        <v>4.9179769440630583</v>
      </c>
      <c r="R88" s="12" t="str">
        <f t="shared" si="15"/>
        <v>pfd</v>
      </c>
    </row>
    <row r="89" spans="1:18" x14ac:dyDescent="0.25">
      <c r="A89" s="1">
        <v>28200000</v>
      </c>
      <c r="B89" s="2">
        <v>0.95989999999999998</v>
      </c>
      <c r="C89" s="2">
        <v>-2.7635E-2</v>
      </c>
      <c r="D89" s="2">
        <v>4.1828999999999998E-2</v>
      </c>
      <c r="E89" s="2">
        <v>1.7177999999999999E-2</v>
      </c>
      <c r="F89" s="5">
        <f t="shared" si="8"/>
        <v>-15.804975377435163</v>
      </c>
      <c r="G89" s="9">
        <f>IMABS(COMPLEX(B89,C89))</f>
        <v>0.9602977159324082</v>
      </c>
      <c r="H89" s="10">
        <f>IMARGUMENT(COMPLEX(B89,C89))</f>
        <v>-2.8781507305642117E-2</v>
      </c>
      <c r="I89" s="10">
        <f>IMABS(COMPLEX(D89,E89))</f>
        <v>4.5218900086136549E-2</v>
      </c>
      <c r="J89" s="10">
        <f>IMARGUMENT(COMPLEX(D89,E89))</f>
        <v>0.38967240719711155</v>
      </c>
      <c r="K89" s="5">
        <f t="shared" si="9"/>
        <v>-15.804975377435163</v>
      </c>
      <c r="L89" s="5">
        <f t="shared" si="10"/>
        <v>-0.34226304791167217</v>
      </c>
      <c r="M89" s="11">
        <f t="shared" si="11"/>
        <v>1640.7680344365756</v>
      </c>
      <c r="N89" s="5">
        <f t="shared" si="12"/>
        <v>-1165.196374854238</v>
      </c>
      <c r="O89" s="11">
        <f t="shared" si="13"/>
        <v>2012.4120688373794</v>
      </c>
      <c r="P89" s="11">
        <f t="shared" si="14"/>
        <v>-35.380580425546214</v>
      </c>
      <c r="Q89" s="11">
        <f>IF(N89&lt;0,-1*10^12/(2*A89*PI()*N89),10^6*N89/(2*PI()*A89))</f>
        <v>4.8436404626896117</v>
      </c>
      <c r="R89" s="12" t="str">
        <f t="shared" si="15"/>
        <v>pfd</v>
      </c>
    </row>
    <row r="90" spans="1:18" x14ac:dyDescent="0.25">
      <c r="A90" s="1">
        <v>28500000</v>
      </c>
      <c r="B90" s="2">
        <v>0.959901</v>
      </c>
      <c r="C90" s="2">
        <v>-2.7976999999999998E-2</v>
      </c>
      <c r="D90" s="2">
        <v>4.1832000000000001E-2</v>
      </c>
      <c r="E90" s="2">
        <v>1.7367E-2</v>
      </c>
      <c r="F90" s="5">
        <f t="shared" si="8"/>
        <v>-15.789430249408472</v>
      </c>
      <c r="G90" s="9">
        <f>IMABS(COMPLEX(B90,C90))</f>
        <v>0.96030861827331315</v>
      </c>
      <c r="H90" s="10">
        <f>IMARGUMENT(COMPLEX(B90,C90))</f>
        <v>-2.9137465359965083E-2</v>
      </c>
      <c r="I90" s="10">
        <f>IMABS(COMPLEX(D90,E90))</f>
        <v>4.5293806563370231E-2</v>
      </c>
      <c r="J90" s="10">
        <f>IMARGUMENT(COMPLEX(D90,E90))</f>
        <v>0.39350719444499388</v>
      </c>
      <c r="K90" s="5">
        <f t="shared" si="9"/>
        <v>-15.789430249408472</v>
      </c>
      <c r="L90" s="5">
        <f t="shared" si="10"/>
        <v>-0.34213279629601223</v>
      </c>
      <c r="M90" s="11">
        <f t="shared" si="11"/>
        <v>1627.331631620702</v>
      </c>
      <c r="N90" s="5">
        <f t="shared" si="12"/>
        <v>-1170.2712550899632</v>
      </c>
      <c r="O90" s="11">
        <f t="shared" si="13"/>
        <v>2004.4308543232712</v>
      </c>
      <c r="P90" s="11">
        <f t="shared" si="14"/>
        <v>-35.721236520041018</v>
      </c>
      <c r="Q90" s="11">
        <f>IF(N90&lt;0,-1*10^12/(2*A90*PI()*N90),10^6*N90/(2*PI()*A90))</f>
        <v>4.7718714305320491</v>
      </c>
      <c r="R90" s="12" t="str">
        <f t="shared" si="15"/>
        <v>pfd</v>
      </c>
    </row>
    <row r="91" spans="1:18" x14ac:dyDescent="0.25">
      <c r="A91" s="1">
        <v>28800000</v>
      </c>
      <c r="B91" s="2">
        <v>0.95985500000000001</v>
      </c>
      <c r="C91" s="2">
        <v>-2.8264999999999998E-2</v>
      </c>
      <c r="D91" s="2">
        <v>4.1819000000000002E-2</v>
      </c>
      <c r="E91" s="2">
        <v>1.7524000000000001E-2</v>
      </c>
      <c r="F91" s="5">
        <f t="shared" si="8"/>
        <v>-15.784169090213149</v>
      </c>
      <c r="G91" s="9">
        <f>IMABS(COMPLEX(B91,C91))</f>
        <v>0.96027107175526216</v>
      </c>
      <c r="H91" s="10">
        <f>IMARGUMENT(COMPLEX(B91,C91))</f>
        <v>-2.943864895328312E-2</v>
      </c>
      <c r="I91" s="10">
        <f>IMABS(COMPLEX(D91,E91))</f>
        <v>4.5342246713192327E-2</v>
      </c>
      <c r="J91" s="10">
        <f>IMARGUMENT(COMPLEX(D91,E91))</f>
        <v>0.3968150444073677</v>
      </c>
      <c r="K91" s="5">
        <f t="shared" si="9"/>
        <v>-15.784169090213149</v>
      </c>
      <c r="L91" s="5">
        <f t="shared" si="10"/>
        <v>-0.3424510215622476</v>
      </c>
      <c r="M91" s="11">
        <f t="shared" si="11"/>
        <v>1615.4005211506742</v>
      </c>
      <c r="N91" s="5">
        <f t="shared" si="12"/>
        <v>-1172.5631020132939</v>
      </c>
      <c r="O91" s="11">
        <f t="shared" si="13"/>
        <v>1996.1019693234325</v>
      </c>
      <c r="P91" s="11">
        <f t="shared" si="14"/>
        <v>-35.974593478738498</v>
      </c>
      <c r="Q91" s="11">
        <f>IF(N91&lt;0,-1*10^12/(2*A91*PI()*N91),10^6*N91/(2*PI()*A91))</f>
        <v>4.7129346747423648</v>
      </c>
      <c r="R91" s="12" t="str">
        <f t="shared" si="15"/>
        <v>pfd</v>
      </c>
    </row>
    <row r="92" spans="1:18" x14ac:dyDescent="0.25">
      <c r="A92" s="1">
        <v>29100000</v>
      </c>
      <c r="B92" s="2">
        <v>0.959893</v>
      </c>
      <c r="C92" s="2">
        <v>-2.8556000000000002E-2</v>
      </c>
      <c r="D92" s="2">
        <v>4.1820999999999997E-2</v>
      </c>
      <c r="E92" s="2">
        <v>1.7697999999999998E-2</v>
      </c>
      <c r="F92" s="5">
        <f t="shared" si="8"/>
        <v>-15.765896858262234</v>
      </c>
      <c r="G92" s="9">
        <f>IMABS(COMPLEX(B92,C92))</f>
        <v>0.96031766441370858</v>
      </c>
      <c r="H92" s="10">
        <f>IMARGUMENT(COMPLEX(B92,C92))</f>
        <v>-2.9740377664414678E-2</v>
      </c>
      <c r="I92" s="10">
        <f>IMABS(COMPLEX(D92,E92))</f>
        <v>4.5411620153876904E-2</v>
      </c>
      <c r="J92" s="10">
        <f>IMARGUMENT(COMPLEX(D92,E92))</f>
        <v>0.40033191897577486</v>
      </c>
      <c r="K92" s="5">
        <f t="shared" si="9"/>
        <v>-15.765896858262234</v>
      </c>
      <c r="L92" s="5">
        <f t="shared" si="10"/>
        <v>-0.34200094398381276</v>
      </c>
      <c r="M92" s="11">
        <f t="shared" si="11"/>
        <v>1604.5678873727481</v>
      </c>
      <c r="N92" s="5">
        <f t="shared" si="12"/>
        <v>-1178.0447451022596</v>
      </c>
      <c r="O92" s="11">
        <f t="shared" si="13"/>
        <v>1990.5847197873543</v>
      </c>
      <c r="P92" s="11">
        <f t="shared" si="14"/>
        <v>-36.285442575876672</v>
      </c>
      <c r="Q92" s="11">
        <f>IF(N92&lt;0,-1*10^12/(2*A92*PI()*N92),10^6*N92/(2*PI()*A92))</f>
        <v>4.64264371399116</v>
      </c>
      <c r="R92" s="12" t="str">
        <f t="shared" si="15"/>
        <v>pfd</v>
      </c>
    </row>
    <row r="93" spans="1:18" x14ac:dyDescent="0.25">
      <c r="A93" s="1">
        <v>29400000</v>
      </c>
      <c r="B93" s="2">
        <v>0.95980900000000002</v>
      </c>
      <c r="C93" s="2">
        <v>-2.8825E-2</v>
      </c>
      <c r="D93" s="2">
        <v>4.1780999999999999E-2</v>
      </c>
      <c r="E93" s="2">
        <v>1.7892000000000002E-2</v>
      </c>
      <c r="F93" s="5">
        <f t="shared" si="8"/>
        <v>-15.766538651769967</v>
      </c>
      <c r="G93" s="9">
        <f>IMABS(COMPLEX(B93,C93))</f>
        <v>0.96024173888974451</v>
      </c>
      <c r="H93" s="10">
        <f>IMARGUMENT(COMPLEX(B93,C93))</f>
        <v>-3.0022992823645511E-2</v>
      </c>
      <c r="I93" s="10">
        <f>IMABS(COMPLEX(D93,E93))</f>
        <v>4.5450804448326325E-2</v>
      </c>
      <c r="J93" s="10">
        <f>IMARGUMENT(COMPLEX(D93,E93))</f>
        <v>0.40460577733126796</v>
      </c>
      <c r="K93" s="5">
        <f t="shared" si="9"/>
        <v>-15.766538651769967</v>
      </c>
      <c r="L93" s="5">
        <f t="shared" si="10"/>
        <v>-0.3426694385535094</v>
      </c>
      <c r="M93" s="11">
        <f t="shared" si="11"/>
        <v>1592.9992457035153</v>
      </c>
      <c r="N93" s="5">
        <f t="shared" si="12"/>
        <v>-1178.3596640393137</v>
      </c>
      <c r="O93" s="11">
        <f t="shared" si="13"/>
        <v>1981.4585775753224</v>
      </c>
      <c r="P93" s="11">
        <f t="shared" si="14"/>
        <v>-36.49075410949699</v>
      </c>
      <c r="Q93" s="11">
        <f>IF(N93&lt;0,-1*10^12/(2*A93*PI()*N93),10^6*N93/(2*PI()*A93))</f>
        <v>4.5940417036535912</v>
      </c>
      <c r="R93" s="12" t="str">
        <f t="shared" si="15"/>
        <v>pfd</v>
      </c>
    </row>
    <row r="94" spans="1:18" x14ac:dyDescent="0.25">
      <c r="A94" s="1">
        <v>29700000</v>
      </c>
      <c r="B94" s="2">
        <v>0.959866</v>
      </c>
      <c r="C94" s="2">
        <v>-2.9116E-2</v>
      </c>
      <c r="D94" s="2">
        <v>4.1779999999999998E-2</v>
      </c>
      <c r="E94" s="2">
        <v>1.8065999999999999E-2</v>
      </c>
      <c r="F94" s="5">
        <f t="shared" si="8"/>
        <v>-15.746537293647094</v>
      </c>
      <c r="G94" s="9">
        <f>IMABS(COMPLEX(B94,C94))</f>
        <v>0.96030749211489541</v>
      </c>
      <c r="H94" s="10">
        <f>IMARGUMENT(COMPLEX(B94,C94))</f>
        <v>-3.0324102428931632E-2</v>
      </c>
      <c r="I94" s="10">
        <f>IMABS(COMPLEX(D94,E94))</f>
        <v>4.5518663820459403E-2</v>
      </c>
      <c r="J94" s="10">
        <f>IMARGUMENT(COMPLEX(D94,E94))</f>
        <v>0.40812839436022075</v>
      </c>
      <c r="K94" s="5">
        <f t="shared" si="9"/>
        <v>-15.746537293647094</v>
      </c>
      <c r="L94" s="5">
        <f t="shared" si="10"/>
        <v>-0.34204700940418442</v>
      </c>
      <c r="M94" s="11">
        <f t="shared" si="11"/>
        <v>1582.472487022025</v>
      </c>
      <c r="N94" s="5">
        <f t="shared" si="12"/>
        <v>-1184.3092871912411</v>
      </c>
      <c r="O94" s="11">
        <f t="shared" si="13"/>
        <v>1976.5646106082929</v>
      </c>
      <c r="P94" s="11">
        <f t="shared" si="14"/>
        <v>-36.810877158579913</v>
      </c>
      <c r="Q94" s="11">
        <f>IF(N94&lt;0,-1*10^12/(2*A94*PI()*N94),10^6*N94/(2*PI()*A94))</f>
        <v>4.5247912438189664</v>
      </c>
      <c r="R94" s="12" t="str">
        <f t="shared" si="15"/>
        <v>pfd</v>
      </c>
    </row>
    <row r="95" spans="1:18" x14ac:dyDescent="0.25">
      <c r="A95" s="1">
        <v>30000000</v>
      </c>
      <c r="B95" s="2">
        <v>0.95981399999999994</v>
      </c>
      <c r="C95" s="2">
        <v>-2.9378000000000001E-2</v>
      </c>
      <c r="D95" s="2">
        <v>4.1801999999999999E-2</v>
      </c>
      <c r="E95" s="2">
        <v>1.8253999999999999E-2</v>
      </c>
      <c r="F95" s="5">
        <f t="shared" si="8"/>
        <v>-15.733122340321328</v>
      </c>
      <c r="G95" s="9">
        <f>IMABS(COMPLEX(B95,C95))</f>
        <v>0.96026349585933968</v>
      </c>
      <c r="H95" s="10">
        <f>IMARGUMENT(COMPLEX(B95,C95))</f>
        <v>-3.0598460627631583E-2</v>
      </c>
      <c r="I95" s="10">
        <f>IMABS(COMPLEX(D95,E95))</f>
        <v>4.5613766781532082E-2</v>
      </c>
      <c r="J95" s="10">
        <f>IMARGUMENT(COMPLEX(D95,E95))</f>
        <v>0.41172001602827907</v>
      </c>
      <c r="K95" s="5">
        <f t="shared" si="9"/>
        <v>-15.733122340321328</v>
      </c>
      <c r="L95" s="5">
        <f t="shared" si="10"/>
        <v>-0.34240334025806507</v>
      </c>
      <c r="M95" s="11">
        <f t="shared" si="11"/>
        <v>1571.7231776889596</v>
      </c>
      <c r="N95" s="5">
        <f t="shared" si="12"/>
        <v>-1185.5617258285552</v>
      </c>
      <c r="O95" s="11">
        <f t="shared" si="13"/>
        <v>1968.7230259826483</v>
      </c>
      <c r="P95" s="11">
        <f t="shared" si="14"/>
        <v>-37.027504477432423</v>
      </c>
      <c r="Q95" s="11">
        <f>IF(N95&lt;0,-1*10^12/(2*A95*PI()*N95),10^6*N95/(2*PI()*A95))</f>
        <v>4.4748110993733512</v>
      </c>
      <c r="R95" s="12" t="str">
        <f t="shared" si="15"/>
        <v>pfd</v>
      </c>
    </row>
    <row r="96" spans="1:18" x14ac:dyDescent="0.25">
      <c r="A96" s="1">
        <v>30300000</v>
      </c>
      <c r="B96" s="2">
        <v>0.95984999999999998</v>
      </c>
      <c r="C96" s="2">
        <v>-2.9696E-2</v>
      </c>
      <c r="D96" s="2">
        <v>4.1766999999999999E-2</v>
      </c>
      <c r="E96" s="2">
        <v>1.8421E-2</v>
      </c>
      <c r="F96" s="5">
        <f t="shared" si="8"/>
        <v>-15.721545166722454</v>
      </c>
      <c r="G96" s="9">
        <f>IMABS(COMPLEX(B96,C96))</f>
        <v>0.96030926003866057</v>
      </c>
      <c r="H96" s="10">
        <f>IMARGUMENT(COMPLEX(B96,C96))</f>
        <v>-3.0928302056405572E-2</v>
      </c>
      <c r="I96" s="10">
        <f>IMABS(COMPLEX(D96,E96))</f>
        <v>4.5648828352981854E-2</v>
      </c>
      <c r="J96" s="10">
        <f>IMARGUMENT(COMPLEX(D96,E96))</f>
        <v>0.41537950410680918</v>
      </c>
      <c r="K96" s="5">
        <f t="shared" si="9"/>
        <v>-15.721545166722454</v>
      </c>
      <c r="L96" s="5">
        <f t="shared" si="10"/>
        <v>-0.34197529526555126</v>
      </c>
      <c r="M96" s="11">
        <f t="shared" si="11"/>
        <v>1559.9444179180673</v>
      </c>
      <c r="N96" s="5">
        <f t="shared" si="12"/>
        <v>-1190.7573956287629</v>
      </c>
      <c r="O96" s="11">
        <f t="shared" si="13"/>
        <v>1962.4805125754326</v>
      </c>
      <c r="P96" s="11">
        <f t="shared" si="14"/>
        <v>-37.3556966734564</v>
      </c>
      <c r="Q96" s="11">
        <f>IF(N96&lt;0,-1*10^12/(2*A96*PI()*N96),10^6*N96/(2*PI()*A96))</f>
        <v>4.4111742703874208</v>
      </c>
      <c r="R96" s="12" t="str">
        <f t="shared" si="15"/>
        <v>pfd</v>
      </c>
    </row>
    <row r="97" spans="1:18" x14ac:dyDescent="0.25">
      <c r="A97" s="1">
        <v>30600000</v>
      </c>
      <c r="B97" s="2">
        <v>0.95983099999999999</v>
      </c>
      <c r="C97" s="2">
        <v>-2.9949E-2</v>
      </c>
      <c r="D97" s="2">
        <v>4.1768E-2</v>
      </c>
      <c r="E97" s="2">
        <v>1.8598E-2</v>
      </c>
      <c r="F97" s="5">
        <f t="shared" si="8"/>
        <v>-15.708930483473324</v>
      </c>
      <c r="G97" s="9">
        <f>IMABS(COMPLEX(B97,C97))</f>
        <v>0.9602981261889455</v>
      </c>
      <c r="H97" s="10">
        <f>IMARGUMENT(COMPLEX(B97,C97))</f>
        <v>-3.1192247746718936E-2</v>
      </c>
      <c r="I97" s="10">
        <f>IMABS(COMPLEX(D97,E97))</f>
        <v>4.5721454788753169E-2</v>
      </c>
      <c r="J97" s="10">
        <f>IMARGUMENT(COMPLEX(D97,E97))</f>
        <v>0.41891275329082728</v>
      </c>
      <c r="K97" s="5">
        <f t="shared" si="9"/>
        <v>-15.708930483473324</v>
      </c>
      <c r="L97" s="5">
        <f t="shared" si="10"/>
        <v>-0.34204459222734218</v>
      </c>
      <c r="M97" s="11">
        <f t="shared" si="11"/>
        <v>1550.0454655256799</v>
      </c>
      <c r="N97" s="5">
        <f t="shared" si="12"/>
        <v>-1192.9538113228766</v>
      </c>
      <c r="O97" s="11">
        <f t="shared" si="13"/>
        <v>1955.9600561224422</v>
      </c>
      <c r="P97" s="11">
        <f t="shared" si="14"/>
        <v>-37.58278177118288</v>
      </c>
      <c r="Q97" s="11">
        <f>IF(N97&lt;0,-1*10^12/(2*A97*PI()*N97),10^6*N97/(2*PI()*A97))</f>
        <v>4.3598854220014607</v>
      </c>
      <c r="R97" s="12" t="str">
        <f t="shared" si="15"/>
        <v>pfd</v>
      </c>
    </row>
    <row r="98" spans="1:18" x14ac:dyDescent="0.25">
      <c r="A98" s="1">
        <v>30900000</v>
      </c>
      <c r="B98" s="2">
        <v>0.959812</v>
      </c>
      <c r="C98" s="2">
        <v>-3.0231999999999998E-2</v>
      </c>
      <c r="D98" s="2">
        <v>4.1798000000000002E-2</v>
      </c>
      <c r="E98" s="2">
        <v>1.8785E-2</v>
      </c>
      <c r="F98" s="5">
        <f t="shared" si="8"/>
        <v>-15.690328530122358</v>
      </c>
      <c r="G98" s="9">
        <f>IMABS(COMPLEX(B98,C98))</f>
        <v>0.96028800324069452</v>
      </c>
      <c r="H98" s="10">
        <f>IMARGUMENT(COMPLEX(B98,C98))</f>
        <v>-3.1487424711973355E-2</v>
      </c>
      <c r="I98" s="10">
        <f>IMABS(COMPLEX(D98,E98))</f>
        <v>4.5825200806979556E-2</v>
      </c>
      <c r="J98" s="10">
        <f>IMARGUMENT(COMPLEX(D98,E98))</f>
        <v>0.42237433610976155</v>
      </c>
      <c r="K98" s="5">
        <f t="shared" si="9"/>
        <v>-15.690328530122358</v>
      </c>
      <c r="L98" s="5">
        <f t="shared" si="10"/>
        <v>-0.34209131938733484</v>
      </c>
      <c r="M98" s="11">
        <f t="shared" si="11"/>
        <v>1539.0557015853765</v>
      </c>
      <c r="N98" s="5">
        <f t="shared" si="12"/>
        <v>-1195.3899664160754</v>
      </c>
      <c r="O98" s="11">
        <f t="shared" si="13"/>
        <v>1948.7559170893369</v>
      </c>
      <c r="P98" s="11">
        <f t="shared" si="14"/>
        <v>-37.8366126879951</v>
      </c>
      <c r="Q98" s="11">
        <f>IF(N98&lt;0,-1*10^12/(2*A98*PI()*N98),10^6*N98/(2*PI()*A98))</f>
        <v>4.3087574366605788</v>
      </c>
      <c r="R98" s="12" t="str">
        <f t="shared" si="15"/>
        <v>pfd</v>
      </c>
    </row>
    <row r="99" spans="1:18" x14ac:dyDescent="0.25">
      <c r="A99" s="1">
        <v>31200000</v>
      </c>
      <c r="B99" s="2">
        <v>0.95978399999999997</v>
      </c>
      <c r="C99" s="2">
        <v>-3.0476E-2</v>
      </c>
      <c r="D99" s="2">
        <v>4.1735000000000001E-2</v>
      </c>
      <c r="E99" s="2">
        <v>1.8948E-2</v>
      </c>
      <c r="F99" s="5">
        <f t="shared" si="8"/>
        <v>-15.690664259749369</v>
      </c>
      <c r="G99" s="9">
        <f>IMABS(COMPLEX(B99,C99))</f>
        <v>0.96026772997534393</v>
      </c>
      <c r="H99" s="10">
        <f>IMARGUMENT(COMPLEX(B99,C99))</f>
        <v>-3.174231254101384E-2</v>
      </c>
      <c r="I99" s="10">
        <f>IMABS(COMPLEX(D99,E99))</f>
        <v>4.5834887683946605E-2</v>
      </c>
      <c r="J99" s="10">
        <f>IMARGUMENT(COMPLEX(D99,E99))</f>
        <v>0.426181503899912</v>
      </c>
      <c r="K99" s="5">
        <f t="shared" si="9"/>
        <v>-15.690664259749369</v>
      </c>
      <c r="L99" s="5">
        <f t="shared" si="10"/>
        <v>-0.34227010584775563</v>
      </c>
      <c r="M99" s="11">
        <f t="shared" si="11"/>
        <v>1529.5055575124923</v>
      </c>
      <c r="N99" s="5">
        <f t="shared" si="12"/>
        <v>-1196.9616911366327</v>
      </c>
      <c r="O99" s="11">
        <f t="shared" si="13"/>
        <v>1942.1906550362798</v>
      </c>
      <c r="P99" s="11">
        <f t="shared" si="14"/>
        <v>-38.046051501755741</v>
      </c>
      <c r="Q99" s="11">
        <f>IF(N99&lt;0,-1*10^12/(2*A99*PI()*N99),10^6*N99/(2*PI()*A99))</f>
        <v>4.2617236697442396</v>
      </c>
      <c r="R99" s="12" t="str">
        <f t="shared" si="15"/>
        <v>pfd</v>
      </c>
    </row>
    <row r="100" spans="1:18" x14ac:dyDescent="0.25">
      <c r="A100" s="1">
        <v>31500000</v>
      </c>
      <c r="B100" s="2">
        <v>0.95975200000000005</v>
      </c>
      <c r="C100" s="2">
        <v>-3.0835000000000001E-2</v>
      </c>
      <c r="D100" s="2">
        <v>4.1770000000000002E-2</v>
      </c>
      <c r="E100" s="2">
        <v>1.9137999999999999E-2</v>
      </c>
      <c r="F100" s="5">
        <f t="shared" si="8"/>
        <v>-15.671910911313226</v>
      </c>
      <c r="G100" s="9">
        <f>IMABS(COMPLEX(B100,C100))</f>
        <v>0.96024720709252787</v>
      </c>
      <c r="H100" s="10">
        <f>IMARGUMENT(COMPLEX(B100,C100))</f>
        <v>-3.2117043906831455E-2</v>
      </c>
      <c r="I100" s="10">
        <f>IMABS(COMPLEX(D100,E100))</f>
        <v>4.5945575891482744E-2</v>
      </c>
      <c r="J100" s="10">
        <f>IMARGUMENT(COMPLEX(D100,E100))</f>
        <v>0.42963202331794326</v>
      </c>
      <c r="K100" s="5">
        <f t="shared" si="9"/>
        <v>-15.671910911313226</v>
      </c>
      <c r="L100" s="5">
        <f t="shared" si="10"/>
        <v>-0.34240758142200811</v>
      </c>
      <c r="M100" s="11">
        <f t="shared" si="11"/>
        <v>1515.6443731022932</v>
      </c>
      <c r="N100" s="5">
        <f t="shared" si="12"/>
        <v>-1199.4793342429259</v>
      </c>
      <c r="O100" s="11">
        <f t="shared" si="13"/>
        <v>1932.8550227558446</v>
      </c>
      <c r="P100" s="11">
        <f t="shared" si="14"/>
        <v>-38.358054098807827</v>
      </c>
      <c r="Q100" s="11">
        <f>IF(N100&lt;0,-1*10^12/(2*A100*PI()*N100),10^6*N100/(2*PI()*A100))</f>
        <v>4.2122758864555099</v>
      </c>
      <c r="R100" s="12" t="str">
        <f t="shared" si="15"/>
        <v>pfd</v>
      </c>
    </row>
    <row r="101" spans="1:18" x14ac:dyDescent="0.25">
      <c r="A101" s="1">
        <v>31800000</v>
      </c>
      <c r="B101" s="2">
        <v>0.95972900000000005</v>
      </c>
      <c r="C101" s="2">
        <v>-3.1064999999999999E-2</v>
      </c>
      <c r="D101" s="2">
        <v>4.1723999999999997E-2</v>
      </c>
      <c r="E101" s="2">
        <v>1.9307000000000001E-2</v>
      </c>
      <c r="F101" s="5">
        <f t="shared" si="8"/>
        <v>-15.668115865829025</v>
      </c>
      <c r="G101" s="9">
        <f>IMABS(COMPLEX(B101,C101))</f>
        <v>0.96023163229816599</v>
      </c>
      <c r="H101" s="10">
        <f>IMARGUMENT(COMPLEX(B101,C101))</f>
        <v>-3.2357215076641077E-2</v>
      </c>
      <c r="I101" s="10">
        <f>IMABS(COMPLEX(D101,E101))</f>
        <v>4.5974475799077909E-2</v>
      </c>
      <c r="J101" s="10">
        <f>IMARGUMENT(COMPLEX(D101,E101))</f>
        <v>0.43339067851020074</v>
      </c>
      <c r="K101" s="5">
        <f t="shared" si="9"/>
        <v>-15.668115865829025</v>
      </c>
      <c r="L101" s="5">
        <f t="shared" si="10"/>
        <v>-0.34253565837853728</v>
      </c>
      <c r="M101" s="11">
        <f t="shared" si="11"/>
        <v>1506.7957327656891</v>
      </c>
      <c r="N101" s="5">
        <f t="shared" si="12"/>
        <v>-1200.9103185509721</v>
      </c>
      <c r="O101" s="11">
        <f t="shared" si="13"/>
        <v>1926.8157601294122</v>
      </c>
      <c r="P101" s="11">
        <f t="shared" si="14"/>
        <v>-38.554708670706873</v>
      </c>
      <c r="Q101" s="11">
        <f>IF(N101&lt;0,-1*10^12/(2*A101*PI()*N101),10^6*N101/(2*PI()*A101))</f>
        <v>4.1675655100643629</v>
      </c>
      <c r="R101" s="12" t="str">
        <f t="shared" si="15"/>
        <v>pfd</v>
      </c>
    </row>
    <row r="102" spans="1:18" x14ac:dyDescent="0.25">
      <c r="A102" s="1">
        <v>32100000</v>
      </c>
      <c r="B102" s="2">
        <v>0.95972000000000002</v>
      </c>
      <c r="C102" s="2">
        <v>-3.1390000000000001E-2</v>
      </c>
      <c r="D102" s="2">
        <v>4.1725999999999999E-2</v>
      </c>
      <c r="E102" s="2">
        <v>1.9477999999999999E-2</v>
      </c>
      <c r="F102" s="5">
        <f t="shared" si="8"/>
        <v>-15.653999622389938</v>
      </c>
      <c r="G102" s="9">
        <f>IMABS(COMPLEX(B102,C102))</f>
        <v>0.96023320630980058</v>
      </c>
      <c r="H102" s="10">
        <f>IMARGUMENT(COMPLEX(B102,C102))</f>
        <v>-3.2695800586149494E-2</v>
      </c>
      <c r="I102" s="10">
        <f>IMABS(COMPLEX(D102,E102))</f>
        <v>4.6048361100043504E-2</v>
      </c>
      <c r="J102" s="10">
        <f>IMARGUMENT(COMPLEX(D102,E102))</f>
        <v>0.4367426096212243</v>
      </c>
      <c r="K102" s="5">
        <f t="shared" si="9"/>
        <v>-15.653999622389938</v>
      </c>
      <c r="L102" s="5">
        <f t="shared" si="10"/>
        <v>-0.34248950174472242</v>
      </c>
      <c r="M102" s="11">
        <f t="shared" si="11"/>
        <v>1494.5907591828288</v>
      </c>
      <c r="N102" s="5">
        <f t="shared" si="12"/>
        <v>-1203.6917559768872</v>
      </c>
      <c r="O102" s="11">
        <f t="shared" si="13"/>
        <v>1919.0298019680251</v>
      </c>
      <c r="P102" s="11">
        <f t="shared" si="14"/>
        <v>-38.846767962825012</v>
      </c>
      <c r="Q102" s="11">
        <f>IF(N102&lt;0,-1*10^12/(2*A102*PI()*N102),10^6*N102/(2*PI()*A102))</f>
        <v>4.1190760765919645</v>
      </c>
      <c r="R102" s="12" t="str">
        <f t="shared" si="15"/>
        <v>pfd</v>
      </c>
    </row>
    <row r="103" spans="1:18" x14ac:dyDescent="0.25">
      <c r="A103" s="1">
        <v>32400000</v>
      </c>
      <c r="B103" s="2">
        <v>0.95965500000000004</v>
      </c>
      <c r="C103" s="2">
        <v>-3.1636999999999998E-2</v>
      </c>
      <c r="D103" s="2">
        <v>4.1703999999999998E-2</v>
      </c>
      <c r="E103" s="2">
        <v>1.9649E-2</v>
      </c>
      <c r="F103" s="5">
        <f t="shared" si="8"/>
        <v>-15.650145961137998</v>
      </c>
      <c r="G103" s="9">
        <f>IMABS(COMPLEX(B103,C103))</f>
        <v>0.96017634775805649</v>
      </c>
      <c r="H103" s="10">
        <f>IMARGUMENT(COMPLEX(B103,C103))</f>
        <v>-3.295512049143795E-2</v>
      </c>
      <c r="I103" s="10">
        <f>IMABS(COMPLEX(D103,E103))</f>
        <v>4.6101050063962749E-2</v>
      </c>
      <c r="J103" s="10">
        <f>IMARGUMENT(COMPLEX(D103,E103))</f>
        <v>0.44030554574562281</v>
      </c>
      <c r="K103" s="5">
        <f t="shared" si="9"/>
        <v>-15.650145961137998</v>
      </c>
      <c r="L103" s="5">
        <f t="shared" si="10"/>
        <v>-0.34297983780111646</v>
      </c>
      <c r="M103" s="11">
        <f t="shared" si="11"/>
        <v>1484.8364735156117</v>
      </c>
      <c r="N103" s="5">
        <f t="shared" si="12"/>
        <v>-1203.5598342449732</v>
      </c>
      <c r="O103" s="11">
        <f t="shared" si="13"/>
        <v>1911.3596280370821</v>
      </c>
      <c r="P103" s="11">
        <f t="shared" si="14"/>
        <v>-39.027092550082365</v>
      </c>
      <c r="Q103" s="11">
        <f>IF(N103&lt;0,-1*10^12/(2*A103*PI()*N103),10^6*N103/(2*PI()*A103))</f>
        <v>4.0813837931732424</v>
      </c>
      <c r="R103" s="12" t="str">
        <f t="shared" si="15"/>
        <v>pfd</v>
      </c>
    </row>
    <row r="104" spans="1:18" x14ac:dyDescent="0.25">
      <c r="A104" s="1">
        <v>32700000</v>
      </c>
      <c r="B104" s="2">
        <v>0.95969400000000005</v>
      </c>
      <c r="C104" s="2">
        <v>-3.1914999999999999E-2</v>
      </c>
      <c r="D104" s="2">
        <v>4.1690999999999999E-2</v>
      </c>
      <c r="E104" s="2">
        <v>1.9821999999999999E-2</v>
      </c>
      <c r="F104" s="5">
        <f t="shared" si="8"/>
        <v>-15.633273026189094</v>
      </c>
      <c r="G104" s="9">
        <f>IMABS(COMPLEX(B104,C104))</f>
        <v>0.9602245262754957</v>
      </c>
      <c r="H104" s="10">
        <f>IMARGUMENT(COMPLEX(B104,C104))</f>
        <v>-3.3243140671395173E-2</v>
      </c>
      <c r="I104" s="10">
        <f>IMABS(COMPLEX(D104,E104))</f>
        <v>4.6163309727531451E-2</v>
      </c>
      <c r="J104" s="10">
        <f>IMARGUMENT(COMPLEX(D104,E104))</f>
        <v>0.44381570686232164</v>
      </c>
      <c r="K104" s="5">
        <f t="shared" si="9"/>
        <v>-15.633273026189094</v>
      </c>
      <c r="L104" s="5">
        <f t="shared" si="10"/>
        <v>-0.34251802675512083</v>
      </c>
      <c r="M104" s="11">
        <f t="shared" si="11"/>
        <v>1474.9281865648181</v>
      </c>
      <c r="N104" s="5">
        <f t="shared" si="12"/>
        <v>-1207.4649698361607</v>
      </c>
      <c r="O104" s="11">
        <f t="shared" si="13"/>
        <v>1906.1439633209311</v>
      </c>
      <c r="P104" s="11">
        <f t="shared" si="14"/>
        <v>-39.305820631984567</v>
      </c>
      <c r="Q104" s="11">
        <f>IF(N104&lt;0,-1*10^12/(2*A104*PI()*N104),10^6*N104/(2*PI()*A104))</f>
        <v>4.0308611541868578</v>
      </c>
      <c r="R104" s="12" t="str">
        <f t="shared" si="15"/>
        <v>pfd</v>
      </c>
    </row>
    <row r="105" spans="1:18" x14ac:dyDescent="0.25">
      <c r="A105" s="13">
        <v>33000000</v>
      </c>
      <c r="B105" s="2">
        <v>0.95969099999999996</v>
      </c>
      <c r="C105" s="2">
        <v>-3.2183999999999997E-2</v>
      </c>
      <c r="D105" s="2">
        <v>4.1710999999999998E-2</v>
      </c>
      <c r="E105" s="2">
        <v>2.0017E-2</v>
      </c>
      <c r="F105" s="5">
        <f t="shared" si="8"/>
        <v>-15.613444462571046</v>
      </c>
      <c r="G105" s="9">
        <f>IMABS(COMPLEX(B105,C105))</f>
        <v>0.96023050635615614</v>
      </c>
      <c r="H105" s="10">
        <f>IMARGUMENT(COMPLEX(B105,C105))</f>
        <v>-3.3523230805657146E-2</v>
      </c>
      <c r="I105" s="10">
        <f>IMABS(COMPLEX(D105,E105))</f>
        <v>4.6265406190803077E-2</v>
      </c>
      <c r="J105" s="10">
        <f>IMARGUMENT(COMPLEX(D105,E105))</f>
        <v>0.44743657550701826</v>
      </c>
      <c r="K105" s="5">
        <f t="shared" si="9"/>
        <v>-15.613444462571046</v>
      </c>
      <c r="L105" s="5">
        <f t="shared" si="10"/>
        <v>-0.34241971257778159</v>
      </c>
      <c r="M105" s="11">
        <f t="shared" si="11"/>
        <v>1465.0197752176891</v>
      </c>
      <c r="N105" s="5">
        <f t="shared" si="12"/>
        <v>-1209.6404387508048</v>
      </c>
      <c r="O105" s="11">
        <f t="shared" si="13"/>
        <v>1899.8718201079039</v>
      </c>
      <c r="P105" s="11">
        <f t="shared" si="14"/>
        <v>-39.545873748178934</v>
      </c>
      <c r="Q105" s="11">
        <f>IF(N105&lt;0,-1*10^12/(2*A105*PI()*N105),10^6*N105/(2*PI()*A105))</f>
        <v>3.9870335918757402</v>
      </c>
      <c r="R105" s="12" t="str">
        <f t="shared" si="15"/>
        <v>pfd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2 Y X U V F D u f E e l A A A A 9 g A A A B I A H A B D b 2 5 m a W c v U G F j a 2 F n Z S 5 4 b W w g o h g A K K A U A A A A A A A A A A A A A A A A A A A A A A A A A A A A h Y + x D o I w G I R f h X S n L U U T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G I L n G 8 Y J h y M p s 8 N / A F 2 L T 3 m f 6 Y f D 0 0 b u i 1 0 B D u C k 5 m y c n 7 g 3 g A U E s D B B Q A A g A I A N m F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h d R U Q / 8 O k + g A A A A z A g A A E w A c A E Z v c m 1 1 b G F z L 1 N l Y 3 R p b 2 4 x L m 0 g o h g A K K A U A A A A A A A A A A A A A A A A A A A A A A A A A A A A 1 Z D B S s N A E I b v g b z D E C 8 J l J K M s Y e K B 0 2 N i k K p r e h h o a x x 1 N X N b N j Z i C K + u 1 E R e l O P z m E G f v 7 D N 5 9 Q E 4 x j W H 7 d Y j e O 4 k j u t a c b 2 E r w u V 5 h m a / L b c B 1 U Y L u g w N 2 j e 7 g Q T N i A n t g K c Q R D L N 0 v W 9 o S F b 6 2 t K 4 9 q 6 t n O 1 b l v T 1 z D D J Z 3 R g W P u X t D Z D p X I c i I O k S T V V F 0 J e 1 E w z n D q y l h j 2 T y Z X R 2 r O N P P m i V S r 7 5 i C a U R h 5 3 y A C Y h r H i m o x f k c D u v j y w 8 m w B x R / c Q 9 F u y S b A T c W / u 9 C 9 z B 7 C 2 L I 8 O b / / x C S J H n 3 e 0 / F L L B / R c h 7 1 B L A Q I t A B Q A A g A I A N m F 1 F R Q 7 n x H p Q A A A P Y A A A A S A A A A A A A A A A A A A A A A A A A A A A B D b 2 5 m a W c v U G F j a 2 F n Z S 5 4 b W x Q S w E C L Q A U A A I A C A D Z h d R U D 8 r p q 6 Q A A A D p A A A A E w A A A A A A A A A A A A A A A A D x A A A A W 0 N v b n R l b n R f V H l w Z X N d L n h t b F B L A Q I t A B Q A A g A I A N m F 1 F R D / w 6 T 6 A A A A D M C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O A A A A A A A A 9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E Z U M j Q w X z Q z J T I w M l 8 x N C U y M G F 1 d G 8 l M j B u b 2 N h c C U y M G p h b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4 R l Q y N D B f N D N f M l 8 x N F 9 h d X R v X 2 5 v Y 2 F w X 2 p h b j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M i 0 w M S 0 x M F Q x O T o 0 N j o w O C 4 1 N T k z N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4 R l Q y N D B f N D M g M l 8 x N C B h d X R v I G 5 v Y 2 F w I G p h b j I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n h G V D I 0 M F 8 0 M y A y X z E 0 I G F 1 d G 8 g b m 9 j Y X A g a m F u M j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n h G V D I 0 M F 8 0 M y U y M D J f M T Q l M j B h d X R v J T I w b m 9 j Y X A l M j B q Y W 4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E Z U M j Q w X z Q z J T I w M l 8 x N C U y M G F 1 d G 8 l M j A x M D B w Z i U y M G p h b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4 R l Q y N D B f N D N f M l 8 x N F 9 h d X R v X z E w M H B m X 2 p h b j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M i 0 w M S 0 x M F Q x O T o z O T o x N i 4 y O D M 3 M j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4 R l Q y N D B f N D M g M l 8 x N C B h d X R v I D E w M H B m I G p h b j I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n h G V D I 0 M F 8 0 M y A y X z E 0 I G F 1 d G 8 g M T A w c G Y g a m F u M j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n h G V D I 0 M F 8 0 M y U y M D J f M T Q l M j B h d X R v J T I w M T A w c G Y l M j B q Y W 4 y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u G l I E P 6 T 0 q y k f 4 J 9 l + v I Q A A A A A C A A A A A A A Q Z g A A A A E A A C A A A A A l Q U X V j a h 3 o T q F t d 4 k D n k 8 F p 8 M 3 4 C z o u u D 6 v r q z g y 8 0 w A A A A A O g A A A A A I A A C A A A A A 0 H z u w n h Z X Z J r I K T 4 0 l 5 5 M I M I V n l T C o p w 0 W V n Y y 5 N 1 e V A A A A C d Y m 5 + n m z C m I g a P 4 J U J j J V K Q Y I h F Q b + c z u A P c U k e C y 7 T n n O w y M C f 4 V w Q m 2 Y y U 5 8 p 3 i r f / x i p 5 I Q 3 N n u 6 k i 3 w P s B r k v t 9 L o 4 I C 0 k 4 e r 0 u R U K k A A A A B B 9 I X M C N L o Q Y j L d g 7 X J C O Z 0 f O D v V y t n 2 2 q q J V 5 a Q I h m k E P Z E n s x T L m 9 v i y L G i x k L m 4 f 5 0 I c m x I R s e k X s S p N A W i < / D a t a M a s h u p > 
</file>

<file path=customXml/itemProps1.xml><?xml version="1.0" encoding="utf-8"?>
<ds:datastoreItem xmlns:ds="http://schemas.openxmlformats.org/officeDocument/2006/customXml" ds:itemID="{B17C9D3A-8F72-49F9-9041-6AEFDBE64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2xFT240_43 2_14 autonocap jan22</vt:lpstr>
      <vt:lpstr>2xFT240_43 2_14 auto100pf jan22</vt:lpstr>
      <vt:lpstr>2k4 cal jan22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Koellen AI6XG</dc:creator>
  <cp:lastModifiedBy>Dan Koellen</cp:lastModifiedBy>
  <dcterms:created xsi:type="dcterms:W3CDTF">2022-06-20T23:46:21Z</dcterms:created>
  <dcterms:modified xsi:type="dcterms:W3CDTF">2023-07-05T00:24:30Z</dcterms:modified>
</cp:coreProperties>
</file>