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10611113214\Downloads\"/>
    </mc:Choice>
  </mc:AlternateContent>
  <xr:revisionPtr revIDLastSave="0" documentId="13_ncr:1_{0ABADBFB-9323-4EF0-BB66-1C4EF1EB91A6}" xr6:coauthVersionLast="36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กรณีศึกษาร้านกาแฟ" sheetId="4" r:id="rId1"/>
    <sheet name="Break-even กรณีศึกษาร้านกาแฟ" sheetId="5" r:id="rId2"/>
  </sheets>
  <calcPr calcId="191028"/>
</workbook>
</file>

<file path=xl/calcChain.xml><?xml version="1.0" encoding="utf-8"?>
<calcChain xmlns="http://schemas.openxmlformats.org/spreadsheetml/2006/main">
  <c r="I5" i="5" l="1"/>
  <c r="G5" i="5" l="1"/>
  <c r="F5" i="5"/>
  <c r="E8" i="5"/>
  <c r="F8" i="5" s="1"/>
  <c r="D8" i="5"/>
  <c r="C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8" i="5"/>
  <c r="A9" i="5"/>
  <c r="A10" i="5" s="1"/>
  <c r="B5" i="5"/>
  <c r="C5" i="5"/>
  <c r="A5" i="5"/>
  <c r="B38" i="4"/>
  <c r="B24" i="4"/>
  <c r="B15" i="4"/>
  <c r="E9" i="5" l="1"/>
  <c r="A11" i="5"/>
  <c r="E10" i="5"/>
  <c r="C10" i="5"/>
  <c r="D10" i="5" s="1"/>
  <c r="C9" i="5"/>
  <c r="D9" i="5" s="1"/>
  <c r="F9" i="5" s="1"/>
  <c r="F10" i="5" l="1"/>
  <c r="A12" i="5"/>
  <c r="E11" i="5"/>
  <c r="C11" i="5"/>
  <c r="D11" i="5" s="1"/>
  <c r="F11" i="5" l="1"/>
  <c r="A13" i="5"/>
  <c r="E12" i="5"/>
  <c r="C12" i="5"/>
  <c r="D12" i="5" s="1"/>
  <c r="F12" i="5" l="1"/>
  <c r="A14" i="5"/>
  <c r="C13" i="5"/>
  <c r="D13" i="5" s="1"/>
  <c r="E13" i="5"/>
  <c r="F13" i="5" s="1"/>
  <c r="A15" i="5" l="1"/>
  <c r="E14" i="5"/>
  <c r="C14" i="5"/>
  <c r="D14" i="5" s="1"/>
  <c r="F14" i="5" l="1"/>
  <c r="A16" i="5"/>
  <c r="C15" i="5"/>
  <c r="D15" i="5" s="1"/>
  <c r="E15" i="5"/>
  <c r="F15" i="5" s="1"/>
  <c r="A17" i="5" l="1"/>
  <c r="C16" i="5"/>
  <c r="D16" i="5" s="1"/>
  <c r="E16" i="5"/>
  <c r="F16" i="5" s="1"/>
  <c r="A18" i="5" l="1"/>
  <c r="C17" i="5"/>
  <c r="D17" i="5" s="1"/>
  <c r="E17" i="5"/>
  <c r="F17" i="5" s="1"/>
  <c r="A19" i="5" l="1"/>
  <c r="C18" i="5"/>
  <c r="D18" i="5" s="1"/>
  <c r="E18" i="5"/>
  <c r="F18" i="5" s="1"/>
  <c r="A20" i="5" l="1"/>
  <c r="C19" i="5"/>
  <c r="D19" i="5" s="1"/>
  <c r="E19" i="5"/>
  <c r="F19" i="5" s="1"/>
  <c r="A21" i="5" l="1"/>
  <c r="C20" i="5"/>
  <c r="D20" i="5" s="1"/>
  <c r="E20" i="5"/>
  <c r="F20" i="5" s="1"/>
  <c r="A22" i="5" l="1"/>
  <c r="C21" i="5"/>
  <c r="D21" i="5" s="1"/>
  <c r="E21" i="5"/>
  <c r="F21" i="5" s="1"/>
  <c r="A23" i="5" l="1"/>
  <c r="E22" i="5"/>
  <c r="C22" i="5"/>
  <c r="D22" i="5" s="1"/>
  <c r="F22" i="5" l="1"/>
  <c r="A24" i="5"/>
  <c r="E23" i="5"/>
  <c r="C23" i="5"/>
  <c r="D23" i="5" s="1"/>
  <c r="F23" i="5" l="1"/>
  <c r="A25" i="5"/>
  <c r="C24" i="5"/>
  <c r="D24" i="5" s="1"/>
  <c r="E24" i="5"/>
  <c r="F24" i="5" s="1"/>
  <c r="A26" i="5" l="1"/>
  <c r="E25" i="5"/>
  <c r="C25" i="5"/>
  <c r="D25" i="5" s="1"/>
  <c r="F25" i="5" l="1"/>
  <c r="A27" i="5"/>
  <c r="E26" i="5"/>
  <c r="C26" i="5"/>
  <c r="D26" i="5" s="1"/>
  <c r="F26" i="5" l="1"/>
  <c r="A28" i="5"/>
  <c r="C27" i="5"/>
  <c r="D27" i="5" s="1"/>
  <c r="E27" i="5"/>
  <c r="F27" i="5" s="1"/>
  <c r="A29" i="5" l="1"/>
  <c r="C28" i="5"/>
  <c r="D28" i="5" s="1"/>
  <c r="E28" i="5"/>
  <c r="F28" i="5" s="1"/>
  <c r="A30" i="5" l="1"/>
  <c r="C29" i="5"/>
  <c r="D29" i="5" s="1"/>
  <c r="E29" i="5"/>
  <c r="F29" i="5" s="1"/>
  <c r="A31" i="5" l="1"/>
  <c r="C30" i="5"/>
  <c r="D30" i="5" s="1"/>
  <c r="E30" i="5"/>
  <c r="F30" i="5" l="1"/>
  <c r="A32" i="5"/>
  <c r="C31" i="5"/>
  <c r="D31" i="5" s="1"/>
  <c r="E31" i="5"/>
  <c r="F31" i="5" s="1"/>
  <c r="A33" i="5" l="1"/>
  <c r="C32" i="5"/>
  <c r="D32" i="5" s="1"/>
  <c r="E32" i="5"/>
  <c r="F32" i="5" s="1"/>
  <c r="A34" i="5" l="1"/>
  <c r="C33" i="5"/>
  <c r="D33" i="5" s="1"/>
  <c r="E33" i="5"/>
  <c r="F33" i="5" s="1"/>
  <c r="A35" i="5" l="1"/>
  <c r="E34" i="5"/>
  <c r="C34" i="5"/>
  <c r="D34" i="5" s="1"/>
  <c r="F34" i="5" l="1"/>
  <c r="A36" i="5"/>
  <c r="E35" i="5"/>
  <c r="C35" i="5"/>
  <c r="D35" i="5" s="1"/>
  <c r="F35" i="5" l="1"/>
  <c r="A37" i="5"/>
  <c r="E36" i="5"/>
  <c r="C36" i="5"/>
  <c r="D36" i="5" s="1"/>
  <c r="F36" i="5" l="1"/>
  <c r="A38" i="5"/>
  <c r="E37" i="5"/>
  <c r="C37" i="5"/>
  <c r="D37" i="5" s="1"/>
  <c r="F37" i="5" l="1"/>
  <c r="A39" i="5"/>
  <c r="E38" i="5"/>
  <c r="C38" i="5"/>
  <c r="D38" i="5" s="1"/>
  <c r="F38" i="5" l="1"/>
  <c r="A40" i="5"/>
  <c r="C39" i="5"/>
  <c r="D39" i="5" s="1"/>
  <c r="E39" i="5"/>
  <c r="F39" i="5" s="1"/>
  <c r="A41" i="5" l="1"/>
  <c r="C40" i="5"/>
  <c r="D40" i="5" s="1"/>
  <c r="E40" i="5"/>
  <c r="F40" i="5" s="1"/>
  <c r="C41" i="5" l="1"/>
  <c r="D41" i="5" s="1"/>
  <c r="E41" i="5"/>
  <c r="F41" i="5" s="1"/>
</calcChain>
</file>

<file path=xl/sharedStrings.xml><?xml version="1.0" encoding="utf-8"?>
<sst xmlns="http://schemas.openxmlformats.org/spreadsheetml/2006/main" count="59" uniqueCount="53">
  <si>
    <t>ต้นทุนคงที่ จากการลงทุนค่าสถานที่และอุปกรณ์ครั้งแรก</t>
  </si>
  <si>
    <t xml:space="preserve">เครื่องทำกาแฟและเครื่องบดกาแฟ </t>
  </si>
  <si>
    <t>เครื่องปั่น</t>
  </si>
  <si>
    <t>ตู้เย็น</t>
  </si>
  <si>
    <t>ซิงค์ล้างจาน</t>
  </si>
  <si>
    <t>โต๊ะและเก้าอี้</t>
  </si>
  <si>
    <t>อุปกรณ์ครัว</t>
  </si>
  <si>
    <t>โทรทัศน์ 32 นิ้ว</t>
  </si>
  <si>
    <t>อุปกรณ์ตกแต่งร้าน</t>
  </si>
  <si>
    <t>เครื่องปรับอากาศ</t>
  </si>
  <si>
    <t>เครื่องคิดเงิน</t>
  </si>
  <si>
    <t>ค่าจ้างเหมาตกแต่งร้าน</t>
  </si>
  <si>
    <t>รายการ</t>
  </si>
  <si>
    <t>จำนวนเงิน (บาท)</t>
  </si>
  <si>
    <t>รวม</t>
  </si>
  <si>
    <t>ต้นทุนคงที่ต่อเดือน</t>
  </si>
  <si>
    <t>ค่าเช่าที่</t>
  </si>
  <si>
    <t>ค่าอินเตอร์เน็ต</t>
  </si>
  <si>
    <t>ค่าโทรศัพท์</t>
  </si>
  <si>
    <t>ค่าสาธารณูปโภค</t>
  </si>
  <si>
    <t>เงินเดือนพนักงาน</t>
  </si>
  <si>
    <t>ชาเขียวร้อน</t>
  </si>
  <si>
    <t>ชาเขียวเย็น</t>
  </si>
  <si>
    <t>โกโก้/ชอคโกแลต</t>
  </si>
  <si>
    <t>ต้นทุนผันแปรต่อหน่วยของสินค้าแต่ละประเภท</t>
  </si>
  <si>
    <t>เฉลี่ยราคาต่อแก้ว</t>
  </si>
  <si>
    <t>กาแฟร้อน</t>
  </si>
  <si>
    <t>กาแฟเย็น</t>
  </si>
  <si>
    <t>ชานมร้อน</t>
  </si>
  <si>
    <t>ชานมเย็น</t>
  </si>
  <si>
    <t>ชามะนาว</t>
  </si>
  <si>
    <t>ชาดำเย็น</t>
  </si>
  <si>
    <t>สมูทตี้</t>
  </si>
  <si>
    <t>จำนวนเงิน (บาท/เดือน)</t>
  </si>
  <si>
    <t>จำนวนเงิน (บาท/แก้ว)</t>
  </si>
  <si>
    <t>ต้นทุนคงที่</t>
  </si>
  <si>
    <t>ต้นทุนผันแปร</t>
  </si>
  <si>
    <t>ตารางวิเคราะห์จุดคุ้มทุน (Break-Even Analysis)</t>
  </si>
  <si>
    <t>จุดคุ้มทุน</t>
  </si>
  <si>
    <t>จำนวนหน่วย</t>
  </si>
  <si>
    <t>รายได้</t>
  </si>
  <si>
    <t>ต้นทุนรวม</t>
  </si>
  <si>
    <t>ต้นทุนผันแปรต่อหน่วย</t>
  </si>
  <si>
    <t>ลงทุนครั้งเดียว</t>
  </si>
  <si>
    <t>ราคาขาย
ต่อหน่วย</t>
  </si>
  <si>
    <t>รายได้สะสม</t>
  </si>
  <si>
    <t>กำไรสุทธิสะสม</t>
  </si>
  <si>
    <t>ต้นทุนต่อปี</t>
  </si>
  <si>
    <t>จำนวนหน่วย
ที่เพิ่มขึ้นในการคำนวณ</t>
  </si>
  <si>
    <t xml:space="preserve"> เซลล์สีเหลืองสามารถปรับแก้ไขตัวเลขได้</t>
  </si>
  <si>
    <t>หากกำหนดยอดขายต่อปี</t>
  </si>
  <si>
    <t>เวลาที่คุ้มทุนเท่ากับ (เดือน)</t>
  </si>
  <si>
    <t>กรณีศึกษาร้านกาแฟ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</si>
</sst>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(* #,##0.00_);_(* \(#,##0.00\);_(* &quot;-&quot;??_);_(@_)"/>
  </numFmts>
  <fonts count="7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F0000"/>
      <name val="Tahoma"/>
      <family val="2"/>
      <scheme val="minor"/>
    </font>
    <font>
      <sz val="11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87" fontId="4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187" fontId="0" fillId="0" borderId="0" xfId="1" applyFont="1"/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0" fontId="0" fillId="4" borderId="1" xfId="0" applyFill="1" applyBorder="1"/>
    <xf numFmtId="0" fontId="0" fillId="0" borderId="1" xfId="0" applyBorder="1"/>
    <xf numFmtId="187" fontId="0" fillId="0" borderId="1" xfId="1" applyFont="1" applyBorder="1"/>
    <xf numFmtId="0" fontId="2" fillId="0" borderId="1" xfId="0" applyFont="1" applyBorder="1" applyAlignment="1">
      <alignment horizontal="right"/>
    </xf>
    <xf numFmtId="187" fontId="0" fillId="2" borderId="1" xfId="0" applyNumberFormat="1" applyFill="1" applyBorder="1"/>
    <xf numFmtId="187" fontId="0" fillId="2" borderId="1" xfId="1" applyFont="1" applyFill="1" applyBorder="1"/>
    <xf numFmtId="187" fontId="0" fillId="0" borderId="0" xfId="1" applyFont="1" applyFill="1"/>
    <xf numFmtId="0" fontId="2" fillId="0" borderId="0" xfId="0" applyFont="1" applyBorder="1" applyAlignment="1">
      <alignment horizontal="right"/>
    </xf>
    <xf numFmtId="187" fontId="0" fillId="0" borderId="0" xfId="0" applyNumberFormat="1" applyFill="1" applyBorder="1"/>
    <xf numFmtId="0" fontId="1" fillId="0" borderId="0" xfId="0" applyFont="1"/>
    <xf numFmtId="0" fontId="0" fillId="5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2" fontId="0" fillId="0" borderId="1" xfId="1" applyNumberFormat="1" applyFont="1" applyBorder="1" applyAlignment="1">
      <alignment horizontal="center"/>
    </xf>
    <xf numFmtId="1" fontId="0" fillId="0" borderId="1" xfId="0" applyNumberFormat="1" applyBorder="1"/>
    <xf numFmtId="2" fontId="1" fillId="0" borderId="0" xfId="0" applyNumberFormat="1" applyFont="1" applyBorder="1"/>
    <xf numFmtId="0" fontId="1" fillId="0" borderId="0" xfId="0" applyFont="1" applyBorder="1"/>
    <xf numFmtId="1" fontId="1" fillId="0" borderId="1" xfId="0" applyNumberFormat="1" applyFont="1" applyFill="1" applyBorder="1"/>
    <xf numFmtId="1" fontId="1" fillId="0" borderId="2" xfId="0" applyNumberFormat="1" applyFont="1" applyBorder="1"/>
    <xf numFmtId="0" fontId="0" fillId="3" borderId="1" xfId="0" applyFill="1" applyBorder="1" applyAlignment="1">
      <alignment horizontal="center" vertical="top"/>
    </xf>
    <xf numFmtId="2" fontId="3" fillId="0" borderId="1" xfId="1" applyNumberFormat="1" applyFont="1" applyBorder="1" applyAlignment="1">
      <alignment horizontal="center"/>
    </xf>
    <xf numFmtId="2" fontId="0" fillId="2" borderId="1" xfId="1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wrapText="1"/>
    </xf>
    <xf numFmtId="0" fontId="0" fillId="5" borderId="2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Break-even Analysis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>
        <c:manualLayout>
          <c:layoutTarget val="inner"/>
          <c:xMode val="edge"/>
          <c:yMode val="edge"/>
          <c:x val="0.14020918564852333"/>
          <c:y val="0.13703836525384822"/>
          <c:w val="0.61637251493075607"/>
          <c:h val="0.78288124875479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'Break-even กรณีศึกษาร้านกาแฟ'!$B$7</c:f>
              <c:strCache>
                <c:ptCount val="1"/>
                <c:pt idx="0">
                  <c:v>ต้นทุนคงที่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'Break-even กรณีศึกษาร้านกาแฟ'!$A$8:$A$41</c:f>
              <c:numCache>
                <c:formatCode>0</c:formatCode>
                <c:ptCount val="34"/>
                <c:pt idx="0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8000</c:v>
                </c:pt>
                <c:pt idx="5">
                  <c:v>10000</c:v>
                </c:pt>
                <c:pt idx="6">
                  <c:v>12000</c:v>
                </c:pt>
                <c:pt idx="7">
                  <c:v>14000</c:v>
                </c:pt>
                <c:pt idx="8">
                  <c:v>16000</c:v>
                </c:pt>
                <c:pt idx="9">
                  <c:v>18000</c:v>
                </c:pt>
                <c:pt idx="10">
                  <c:v>20000</c:v>
                </c:pt>
                <c:pt idx="11">
                  <c:v>22000</c:v>
                </c:pt>
                <c:pt idx="12">
                  <c:v>24000</c:v>
                </c:pt>
                <c:pt idx="13">
                  <c:v>26000</c:v>
                </c:pt>
                <c:pt idx="14">
                  <c:v>28000</c:v>
                </c:pt>
                <c:pt idx="15">
                  <c:v>30000</c:v>
                </c:pt>
                <c:pt idx="16">
                  <c:v>32000</c:v>
                </c:pt>
                <c:pt idx="17">
                  <c:v>34000</c:v>
                </c:pt>
                <c:pt idx="18">
                  <c:v>36000</c:v>
                </c:pt>
                <c:pt idx="19">
                  <c:v>38000</c:v>
                </c:pt>
                <c:pt idx="20">
                  <c:v>40000</c:v>
                </c:pt>
                <c:pt idx="21">
                  <c:v>42000</c:v>
                </c:pt>
                <c:pt idx="22">
                  <c:v>44000</c:v>
                </c:pt>
                <c:pt idx="23">
                  <c:v>46000</c:v>
                </c:pt>
                <c:pt idx="24">
                  <c:v>48000</c:v>
                </c:pt>
                <c:pt idx="25">
                  <c:v>50000</c:v>
                </c:pt>
                <c:pt idx="26">
                  <c:v>52000</c:v>
                </c:pt>
                <c:pt idx="27">
                  <c:v>54000</c:v>
                </c:pt>
                <c:pt idx="28">
                  <c:v>56000</c:v>
                </c:pt>
                <c:pt idx="29">
                  <c:v>58000</c:v>
                </c:pt>
                <c:pt idx="30">
                  <c:v>60000</c:v>
                </c:pt>
                <c:pt idx="31">
                  <c:v>62000</c:v>
                </c:pt>
                <c:pt idx="32">
                  <c:v>64000</c:v>
                </c:pt>
                <c:pt idx="33">
                  <c:v>66000</c:v>
                </c:pt>
              </c:numCache>
            </c:numRef>
          </c:xVal>
          <c:yVal>
            <c:numRef>
              <c:f>'Break-even กรณีศึกษาร้านกาแฟ'!$B$8:$B$41</c:f>
              <c:numCache>
                <c:formatCode>0</c:formatCode>
                <c:ptCount val="34"/>
                <c:pt idx="0">
                  <c:v>739000</c:v>
                </c:pt>
                <c:pt idx="1">
                  <c:v>739000</c:v>
                </c:pt>
                <c:pt idx="2">
                  <c:v>739000</c:v>
                </c:pt>
                <c:pt idx="3">
                  <c:v>739000</c:v>
                </c:pt>
                <c:pt idx="4">
                  <c:v>739000</c:v>
                </c:pt>
                <c:pt idx="5">
                  <c:v>739000</c:v>
                </c:pt>
                <c:pt idx="6">
                  <c:v>739000</c:v>
                </c:pt>
                <c:pt idx="7">
                  <c:v>739000</c:v>
                </c:pt>
                <c:pt idx="8">
                  <c:v>739000</c:v>
                </c:pt>
                <c:pt idx="9">
                  <c:v>739000</c:v>
                </c:pt>
                <c:pt idx="10">
                  <c:v>739000</c:v>
                </c:pt>
                <c:pt idx="11">
                  <c:v>739000</c:v>
                </c:pt>
                <c:pt idx="12">
                  <c:v>739000</c:v>
                </c:pt>
                <c:pt idx="13">
                  <c:v>739000</c:v>
                </c:pt>
                <c:pt idx="14">
                  <c:v>739000</c:v>
                </c:pt>
                <c:pt idx="15">
                  <c:v>739000</c:v>
                </c:pt>
                <c:pt idx="16">
                  <c:v>739000</c:v>
                </c:pt>
                <c:pt idx="17">
                  <c:v>739000</c:v>
                </c:pt>
                <c:pt idx="18">
                  <c:v>739000</c:v>
                </c:pt>
                <c:pt idx="19">
                  <c:v>739000</c:v>
                </c:pt>
                <c:pt idx="20">
                  <c:v>739000</c:v>
                </c:pt>
                <c:pt idx="21">
                  <c:v>739000</c:v>
                </c:pt>
                <c:pt idx="22">
                  <c:v>739000</c:v>
                </c:pt>
                <c:pt idx="23">
                  <c:v>739000</c:v>
                </c:pt>
                <c:pt idx="24">
                  <c:v>739000</c:v>
                </c:pt>
                <c:pt idx="25">
                  <c:v>739000</c:v>
                </c:pt>
                <c:pt idx="26">
                  <c:v>739000</c:v>
                </c:pt>
                <c:pt idx="27">
                  <c:v>739000</c:v>
                </c:pt>
                <c:pt idx="28">
                  <c:v>739000</c:v>
                </c:pt>
                <c:pt idx="29">
                  <c:v>739000</c:v>
                </c:pt>
                <c:pt idx="30">
                  <c:v>739000</c:v>
                </c:pt>
                <c:pt idx="31">
                  <c:v>739000</c:v>
                </c:pt>
                <c:pt idx="32">
                  <c:v>739000</c:v>
                </c:pt>
                <c:pt idx="33">
                  <c:v>739000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FC-4210-B289-C28DFBC20DDB}"/>
            </c:ext>
          </c:extLst>
        </c:ser>
        <c:ser>
          <c:idx val="1"/>
          <c:order val="1"/>
          <c:tx>
            <c:strRef>
              <c:f>'Break-even กรณีศึกษาร้านกาแฟ'!$C$7</c:f>
              <c:strCache>
                <c:ptCount val="1"/>
                <c:pt idx="0">
                  <c:v>ต้นทุนผันแปร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'Break-even กรณีศึกษาร้านกาแฟ'!$A$8:$A$41</c:f>
              <c:numCache>
                <c:formatCode>0</c:formatCode>
                <c:ptCount val="34"/>
                <c:pt idx="0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8000</c:v>
                </c:pt>
                <c:pt idx="5">
                  <c:v>10000</c:v>
                </c:pt>
                <c:pt idx="6">
                  <c:v>12000</c:v>
                </c:pt>
                <c:pt idx="7">
                  <c:v>14000</c:v>
                </c:pt>
                <c:pt idx="8">
                  <c:v>16000</c:v>
                </c:pt>
                <c:pt idx="9">
                  <c:v>18000</c:v>
                </c:pt>
                <c:pt idx="10">
                  <c:v>20000</c:v>
                </c:pt>
                <c:pt idx="11">
                  <c:v>22000</c:v>
                </c:pt>
                <c:pt idx="12">
                  <c:v>24000</c:v>
                </c:pt>
                <c:pt idx="13">
                  <c:v>26000</c:v>
                </c:pt>
                <c:pt idx="14">
                  <c:v>28000</c:v>
                </c:pt>
                <c:pt idx="15">
                  <c:v>30000</c:v>
                </c:pt>
                <c:pt idx="16">
                  <c:v>32000</c:v>
                </c:pt>
                <c:pt idx="17">
                  <c:v>34000</c:v>
                </c:pt>
                <c:pt idx="18">
                  <c:v>36000</c:v>
                </c:pt>
                <c:pt idx="19">
                  <c:v>38000</c:v>
                </c:pt>
                <c:pt idx="20">
                  <c:v>40000</c:v>
                </c:pt>
                <c:pt idx="21">
                  <c:v>42000</c:v>
                </c:pt>
                <c:pt idx="22">
                  <c:v>44000</c:v>
                </c:pt>
                <c:pt idx="23">
                  <c:v>46000</c:v>
                </c:pt>
                <c:pt idx="24">
                  <c:v>48000</c:v>
                </c:pt>
                <c:pt idx="25">
                  <c:v>50000</c:v>
                </c:pt>
                <c:pt idx="26">
                  <c:v>52000</c:v>
                </c:pt>
                <c:pt idx="27">
                  <c:v>54000</c:v>
                </c:pt>
                <c:pt idx="28">
                  <c:v>56000</c:v>
                </c:pt>
                <c:pt idx="29">
                  <c:v>58000</c:v>
                </c:pt>
                <c:pt idx="30">
                  <c:v>60000</c:v>
                </c:pt>
                <c:pt idx="31">
                  <c:v>62000</c:v>
                </c:pt>
                <c:pt idx="32">
                  <c:v>64000</c:v>
                </c:pt>
                <c:pt idx="33">
                  <c:v>66000</c:v>
                </c:pt>
              </c:numCache>
            </c:numRef>
          </c:xVal>
          <c:yVal>
            <c:numRef>
              <c:f>'Break-even กรณีศึกษาร้านกาแฟ'!$C$8:$C$41</c:f>
              <c:numCache>
                <c:formatCode>0</c:formatCode>
                <c:ptCount val="34"/>
                <c:pt idx="0">
                  <c:v>0</c:v>
                </c:pt>
                <c:pt idx="1">
                  <c:v>23300</c:v>
                </c:pt>
                <c:pt idx="2">
                  <c:v>46600</c:v>
                </c:pt>
                <c:pt idx="3">
                  <c:v>69900</c:v>
                </c:pt>
                <c:pt idx="4">
                  <c:v>93200</c:v>
                </c:pt>
                <c:pt idx="5">
                  <c:v>116500</c:v>
                </c:pt>
                <c:pt idx="6">
                  <c:v>139800</c:v>
                </c:pt>
                <c:pt idx="7">
                  <c:v>163100</c:v>
                </c:pt>
                <c:pt idx="8">
                  <c:v>186400</c:v>
                </c:pt>
                <c:pt idx="9">
                  <c:v>209700</c:v>
                </c:pt>
                <c:pt idx="10">
                  <c:v>233000</c:v>
                </c:pt>
                <c:pt idx="11">
                  <c:v>256300</c:v>
                </c:pt>
                <c:pt idx="12">
                  <c:v>279600</c:v>
                </c:pt>
                <c:pt idx="13">
                  <c:v>302900</c:v>
                </c:pt>
                <c:pt idx="14">
                  <c:v>326200</c:v>
                </c:pt>
                <c:pt idx="15">
                  <c:v>349500</c:v>
                </c:pt>
                <c:pt idx="16">
                  <c:v>372800</c:v>
                </c:pt>
                <c:pt idx="17">
                  <c:v>396100</c:v>
                </c:pt>
                <c:pt idx="18">
                  <c:v>419400</c:v>
                </c:pt>
                <c:pt idx="19">
                  <c:v>442700</c:v>
                </c:pt>
                <c:pt idx="20">
                  <c:v>466000</c:v>
                </c:pt>
                <c:pt idx="21">
                  <c:v>489300</c:v>
                </c:pt>
                <c:pt idx="22">
                  <c:v>512600</c:v>
                </c:pt>
                <c:pt idx="23">
                  <c:v>535900</c:v>
                </c:pt>
                <c:pt idx="24">
                  <c:v>559200</c:v>
                </c:pt>
                <c:pt idx="25">
                  <c:v>582500</c:v>
                </c:pt>
                <c:pt idx="26">
                  <c:v>605800</c:v>
                </c:pt>
                <c:pt idx="27">
                  <c:v>629100</c:v>
                </c:pt>
                <c:pt idx="28">
                  <c:v>652400</c:v>
                </c:pt>
                <c:pt idx="29">
                  <c:v>675700</c:v>
                </c:pt>
                <c:pt idx="30">
                  <c:v>699000</c:v>
                </c:pt>
                <c:pt idx="31">
                  <c:v>722300</c:v>
                </c:pt>
                <c:pt idx="32">
                  <c:v>745600</c:v>
                </c:pt>
                <c:pt idx="33">
                  <c:v>768900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FC-4210-B289-C28DFBC20DDB}"/>
            </c:ext>
          </c:extLst>
        </c:ser>
        <c:ser>
          <c:idx val="2"/>
          <c:order val="2"/>
          <c:tx>
            <c:strRef>
              <c:f>'Break-even กรณีศึกษาร้านกาแฟ'!$D$7</c:f>
              <c:strCache>
                <c:ptCount val="1"/>
                <c:pt idx="0">
                  <c:v>ต้นทุนรวม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'Break-even กรณีศึกษาร้านกาแฟ'!$A$8:$A$41</c:f>
              <c:numCache>
                <c:formatCode>0</c:formatCode>
                <c:ptCount val="34"/>
                <c:pt idx="0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8000</c:v>
                </c:pt>
                <c:pt idx="5">
                  <c:v>10000</c:v>
                </c:pt>
                <c:pt idx="6">
                  <c:v>12000</c:v>
                </c:pt>
                <c:pt idx="7">
                  <c:v>14000</c:v>
                </c:pt>
                <c:pt idx="8">
                  <c:v>16000</c:v>
                </c:pt>
                <c:pt idx="9">
                  <c:v>18000</c:v>
                </c:pt>
                <c:pt idx="10">
                  <c:v>20000</c:v>
                </c:pt>
                <c:pt idx="11">
                  <c:v>22000</c:v>
                </c:pt>
                <c:pt idx="12">
                  <c:v>24000</c:v>
                </c:pt>
                <c:pt idx="13">
                  <c:v>26000</c:v>
                </c:pt>
                <c:pt idx="14">
                  <c:v>28000</c:v>
                </c:pt>
                <c:pt idx="15">
                  <c:v>30000</c:v>
                </c:pt>
                <c:pt idx="16">
                  <c:v>32000</c:v>
                </c:pt>
                <c:pt idx="17">
                  <c:v>34000</c:v>
                </c:pt>
                <c:pt idx="18">
                  <c:v>36000</c:v>
                </c:pt>
                <c:pt idx="19">
                  <c:v>38000</c:v>
                </c:pt>
                <c:pt idx="20">
                  <c:v>40000</c:v>
                </c:pt>
                <c:pt idx="21">
                  <c:v>42000</c:v>
                </c:pt>
                <c:pt idx="22">
                  <c:v>44000</c:v>
                </c:pt>
                <c:pt idx="23">
                  <c:v>46000</c:v>
                </c:pt>
                <c:pt idx="24">
                  <c:v>48000</c:v>
                </c:pt>
                <c:pt idx="25">
                  <c:v>50000</c:v>
                </c:pt>
                <c:pt idx="26">
                  <c:v>52000</c:v>
                </c:pt>
                <c:pt idx="27">
                  <c:v>54000</c:v>
                </c:pt>
                <c:pt idx="28">
                  <c:v>56000</c:v>
                </c:pt>
                <c:pt idx="29">
                  <c:v>58000</c:v>
                </c:pt>
                <c:pt idx="30">
                  <c:v>60000</c:v>
                </c:pt>
                <c:pt idx="31">
                  <c:v>62000</c:v>
                </c:pt>
                <c:pt idx="32">
                  <c:v>64000</c:v>
                </c:pt>
                <c:pt idx="33">
                  <c:v>66000</c:v>
                </c:pt>
              </c:numCache>
            </c:numRef>
          </c:xVal>
          <c:yVal>
            <c:numRef>
              <c:f>'Break-even กรณีศึกษาร้านกาแฟ'!$D$8:$D$41</c:f>
              <c:numCache>
                <c:formatCode>0</c:formatCode>
                <c:ptCount val="34"/>
                <c:pt idx="0">
                  <c:v>739000</c:v>
                </c:pt>
                <c:pt idx="1">
                  <c:v>762300</c:v>
                </c:pt>
                <c:pt idx="2">
                  <c:v>785600</c:v>
                </c:pt>
                <c:pt idx="3">
                  <c:v>808900</c:v>
                </c:pt>
                <c:pt idx="4">
                  <c:v>832200</c:v>
                </c:pt>
                <c:pt idx="5">
                  <c:v>855500</c:v>
                </c:pt>
                <c:pt idx="6">
                  <c:v>878800</c:v>
                </c:pt>
                <c:pt idx="7">
                  <c:v>902100</c:v>
                </c:pt>
                <c:pt idx="8">
                  <c:v>925400</c:v>
                </c:pt>
                <c:pt idx="9">
                  <c:v>948700</c:v>
                </c:pt>
                <c:pt idx="10">
                  <c:v>972000</c:v>
                </c:pt>
                <c:pt idx="11">
                  <c:v>995300</c:v>
                </c:pt>
                <c:pt idx="12">
                  <c:v>1018600</c:v>
                </c:pt>
                <c:pt idx="13">
                  <c:v>1041900</c:v>
                </c:pt>
                <c:pt idx="14">
                  <c:v>1065200</c:v>
                </c:pt>
                <c:pt idx="15">
                  <c:v>1088500</c:v>
                </c:pt>
                <c:pt idx="16">
                  <c:v>1111800</c:v>
                </c:pt>
                <c:pt idx="17">
                  <c:v>1135100</c:v>
                </c:pt>
                <c:pt idx="18">
                  <c:v>1158400</c:v>
                </c:pt>
                <c:pt idx="19">
                  <c:v>1181700</c:v>
                </c:pt>
                <c:pt idx="20">
                  <c:v>1205000</c:v>
                </c:pt>
                <c:pt idx="21">
                  <c:v>1228300</c:v>
                </c:pt>
                <c:pt idx="22">
                  <c:v>1251600</c:v>
                </c:pt>
                <c:pt idx="23">
                  <c:v>1274900</c:v>
                </c:pt>
                <c:pt idx="24">
                  <c:v>1298200</c:v>
                </c:pt>
                <c:pt idx="25">
                  <c:v>1321500</c:v>
                </c:pt>
                <c:pt idx="26">
                  <c:v>1344800</c:v>
                </c:pt>
                <c:pt idx="27">
                  <c:v>1368100</c:v>
                </c:pt>
                <c:pt idx="28">
                  <c:v>1391400</c:v>
                </c:pt>
                <c:pt idx="29">
                  <c:v>1414700</c:v>
                </c:pt>
                <c:pt idx="30">
                  <c:v>1438000</c:v>
                </c:pt>
                <c:pt idx="31">
                  <c:v>1461300</c:v>
                </c:pt>
                <c:pt idx="32">
                  <c:v>1484600</c:v>
                </c:pt>
                <c:pt idx="33">
                  <c:v>1507900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7FC-4210-B289-C28DFBC20DDB}"/>
            </c:ext>
          </c:extLst>
        </c:ser>
        <c:ser>
          <c:idx val="3"/>
          <c:order val="3"/>
          <c:tx>
            <c:strRef>
              <c:f>'Break-even กรณีศึกษาร้านกาแฟ'!$E$7</c:f>
              <c:strCache>
                <c:ptCount val="1"/>
                <c:pt idx="0">
                  <c:v>รายได้สะสม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'Break-even กรณีศึกษาร้านกาแฟ'!$A$8:$A$41</c:f>
              <c:numCache>
                <c:formatCode>0</c:formatCode>
                <c:ptCount val="34"/>
                <c:pt idx="0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8000</c:v>
                </c:pt>
                <c:pt idx="5">
                  <c:v>10000</c:v>
                </c:pt>
                <c:pt idx="6">
                  <c:v>12000</c:v>
                </c:pt>
                <c:pt idx="7">
                  <c:v>14000</c:v>
                </c:pt>
                <c:pt idx="8">
                  <c:v>16000</c:v>
                </c:pt>
                <c:pt idx="9">
                  <c:v>18000</c:v>
                </c:pt>
                <c:pt idx="10">
                  <c:v>20000</c:v>
                </c:pt>
                <c:pt idx="11">
                  <c:v>22000</c:v>
                </c:pt>
                <c:pt idx="12">
                  <c:v>24000</c:v>
                </c:pt>
                <c:pt idx="13">
                  <c:v>26000</c:v>
                </c:pt>
                <c:pt idx="14">
                  <c:v>28000</c:v>
                </c:pt>
                <c:pt idx="15">
                  <c:v>30000</c:v>
                </c:pt>
                <c:pt idx="16">
                  <c:v>32000</c:v>
                </c:pt>
                <c:pt idx="17">
                  <c:v>34000</c:v>
                </c:pt>
                <c:pt idx="18">
                  <c:v>36000</c:v>
                </c:pt>
                <c:pt idx="19">
                  <c:v>38000</c:v>
                </c:pt>
                <c:pt idx="20">
                  <c:v>40000</c:v>
                </c:pt>
                <c:pt idx="21">
                  <c:v>42000</c:v>
                </c:pt>
                <c:pt idx="22">
                  <c:v>44000</c:v>
                </c:pt>
                <c:pt idx="23">
                  <c:v>46000</c:v>
                </c:pt>
                <c:pt idx="24">
                  <c:v>48000</c:v>
                </c:pt>
                <c:pt idx="25">
                  <c:v>50000</c:v>
                </c:pt>
                <c:pt idx="26">
                  <c:v>52000</c:v>
                </c:pt>
                <c:pt idx="27">
                  <c:v>54000</c:v>
                </c:pt>
                <c:pt idx="28">
                  <c:v>56000</c:v>
                </c:pt>
                <c:pt idx="29">
                  <c:v>58000</c:v>
                </c:pt>
                <c:pt idx="30">
                  <c:v>60000</c:v>
                </c:pt>
                <c:pt idx="31">
                  <c:v>62000</c:v>
                </c:pt>
                <c:pt idx="32">
                  <c:v>64000</c:v>
                </c:pt>
                <c:pt idx="33">
                  <c:v>66000</c:v>
                </c:pt>
              </c:numCache>
            </c:numRef>
          </c:xVal>
          <c:yVal>
            <c:numRef>
              <c:f>'Break-even กรณีศึกษาร้านกาแฟ'!$E$8:$E$41</c:f>
              <c:numCache>
                <c:formatCode>0</c:formatCode>
                <c:ptCount val="34"/>
                <c:pt idx="0">
                  <c:v>0</c:v>
                </c:pt>
                <c:pt idx="1">
                  <c:v>80000</c:v>
                </c:pt>
                <c:pt idx="2">
                  <c:v>160000</c:v>
                </c:pt>
                <c:pt idx="3">
                  <c:v>240000</c:v>
                </c:pt>
                <c:pt idx="4">
                  <c:v>320000</c:v>
                </c:pt>
                <c:pt idx="5">
                  <c:v>400000</c:v>
                </c:pt>
                <c:pt idx="6">
                  <c:v>480000</c:v>
                </c:pt>
                <c:pt idx="7">
                  <c:v>560000</c:v>
                </c:pt>
                <c:pt idx="8">
                  <c:v>640000</c:v>
                </c:pt>
                <c:pt idx="9">
                  <c:v>720000</c:v>
                </c:pt>
                <c:pt idx="10">
                  <c:v>800000</c:v>
                </c:pt>
                <c:pt idx="11">
                  <c:v>880000</c:v>
                </c:pt>
                <c:pt idx="12">
                  <c:v>960000</c:v>
                </c:pt>
                <c:pt idx="13">
                  <c:v>1040000</c:v>
                </c:pt>
                <c:pt idx="14">
                  <c:v>1120000</c:v>
                </c:pt>
                <c:pt idx="15">
                  <c:v>1200000</c:v>
                </c:pt>
                <c:pt idx="16">
                  <c:v>1280000</c:v>
                </c:pt>
                <c:pt idx="17">
                  <c:v>1360000</c:v>
                </c:pt>
                <c:pt idx="18">
                  <c:v>1440000</c:v>
                </c:pt>
                <c:pt idx="19">
                  <c:v>1520000</c:v>
                </c:pt>
                <c:pt idx="20">
                  <c:v>1600000</c:v>
                </c:pt>
                <c:pt idx="21">
                  <c:v>1680000</c:v>
                </c:pt>
                <c:pt idx="22">
                  <c:v>1760000</c:v>
                </c:pt>
                <c:pt idx="23">
                  <c:v>1840000</c:v>
                </c:pt>
                <c:pt idx="24">
                  <c:v>1920000</c:v>
                </c:pt>
                <c:pt idx="25">
                  <c:v>2000000</c:v>
                </c:pt>
                <c:pt idx="26">
                  <c:v>2080000</c:v>
                </c:pt>
                <c:pt idx="27">
                  <c:v>2160000</c:v>
                </c:pt>
                <c:pt idx="28">
                  <c:v>2240000</c:v>
                </c:pt>
                <c:pt idx="29">
                  <c:v>2320000</c:v>
                </c:pt>
                <c:pt idx="30">
                  <c:v>2400000</c:v>
                </c:pt>
                <c:pt idx="31">
                  <c:v>2480000</c:v>
                </c:pt>
                <c:pt idx="32">
                  <c:v>2560000</c:v>
                </c:pt>
                <c:pt idx="33">
                  <c:v>2640000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7FC-4210-B289-C28DFBC20DDB}"/>
            </c:ext>
          </c:extLst>
        </c:ser>
        <c:ser>
          <c:idx val="4"/>
          <c:order val="4"/>
          <c:tx>
            <c:strRef>
              <c:f>'Break-even กรณีศึกษาร้านกาแฟ'!$F$7</c:f>
              <c:strCache>
                <c:ptCount val="1"/>
                <c:pt idx="0">
                  <c:v>กำไรสุทธิสะสม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'Break-even กรณีศึกษาร้านกาแฟ'!$A$8:$A$41</c:f>
              <c:numCache>
                <c:formatCode>0</c:formatCode>
                <c:ptCount val="34"/>
                <c:pt idx="0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8000</c:v>
                </c:pt>
                <c:pt idx="5">
                  <c:v>10000</c:v>
                </c:pt>
                <c:pt idx="6">
                  <c:v>12000</c:v>
                </c:pt>
                <c:pt idx="7">
                  <c:v>14000</c:v>
                </c:pt>
                <c:pt idx="8">
                  <c:v>16000</c:v>
                </c:pt>
                <c:pt idx="9">
                  <c:v>18000</c:v>
                </c:pt>
                <c:pt idx="10">
                  <c:v>20000</c:v>
                </c:pt>
                <c:pt idx="11">
                  <c:v>22000</c:v>
                </c:pt>
                <c:pt idx="12">
                  <c:v>24000</c:v>
                </c:pt>
                <c:pt idx="13">
                  <c:v>26000</c:v>
                </c:pt>
                <c:pt idx="14">
                  <c:v>28000</c:v>
                </c:pt>
                <c:pt idx="15">
                  <c:v>30000</c:v>
                </c:pt>
                <c:pt idx="16">
                  <c:v>32000</c:v>
                </c:pt>
                <c:pt idx="17">
                  <c:v>34000</c:v>
                </c:pt>
                <c:pt idx="18">
                  <c:v>36000</c:v>
                </c:pt>
                <c:pt idx="19">
                  <c:v>38000</c:v>
                </c:pt>
                <c:pt idx="20">
                  <c:v>40000</c:v>
                </c:pt>
                <c:pt idx="21">
                  <c:v>42000</c:v>
                </c:pt>
                <c:pt idx="22">
                  <c:v>44000</c:v>
                </c:pt>
                <c:pt idx="23">
                  <c:v>46000</c:v>
                </c:pt>
                <c:pt idx="24">
                  <c:v>48000</c:v>
                </c:pt>
                <c:pt idx="25">
                  <c:v>50000</c:v>
                </c:pt>
                <c:pt idx="26">
                  <c:v>52000</c:v>
                </c:pt>
                <c:pt idx="27">
                  <c:v>54000</c:v>
                </c:pt>
                <c:pt idx="28">
                  <c:v>56000</c:v>
                </c:pt>
                <c:pt idx="29">
                  <c:v>58000</c:v>
                </c:pt>
                <c:pt idx="30">
                  <c:v>60000</c:v>
                </c:pt>
                <c:pt idx="31">
                  <c:v>62000</c:v>
                </c:pt>
                <c:pt idx="32">
                  <c:v>64000</c:v>
                </c:pt>
                <c:pt idx="33">
                  <c:v>66000</c:v>
                </c:pt>
              </c:numCache>
            </c:numRef>
          </c:xVal>
          <c:yVal>
            <c:numRef>
              <c:f>'Break-even กรณีศึกษาร้านกาแฟ'!$F$8:$F$41</c:f>
              <c:numCache>
                <c:formatCode>0</c:formatCode>
                <c:ptCount val="34"/>
                <c:pt idx="0">
                  <c:v>-739000</c:v>
                </c:pt>
                <c:pt idx="1">
                  <c:v>-682300</c:v>
                </c:pt>
                <c:pt idx="2">
                  <c:v>-625600</c:v>
                </c:pt>
                <c:pt idx="3">
                  <c:v>-568900</c:v>
                </c:pt>
                <c:pt idx="4">
                  <c:v>-512200</c:v>
                </c:pt>
                <c:pt idx="5">
                  <c:v>-455500</c:v>
                </c:pt>
                <c:pt idx="6">
                  <c:v>-398800</c:v>
                </c:pt>
                <c:pt idx="7">
                  <c:v>-342100</c:v>
                </c:pt>
                <c:pt idx="8">
                  <c:v>-285400</c:v>
                </c:pt>
                <c:pt idx="9">
                  <c:v>-228700</c:v>
                </c:pt>
                <c:pt idx="10">
                  <c:v>-172000</c:v>
                </c:pt>
                <c:pt idx="11">
                  <c:v>-115300</c:v>
                </c:pt>
                <c:pt idx="12">
                  <c:v>-58600</c:v>
                </c:pt>
                <c:pt idx="13">
                  <c:v>-1900</c:v>
                </c:pt>
                <c:pt idx="14">
                  <c:v>54800</c:v>
                </c:pt>
                <c:pt idx="15">
                  <c:v>111500</c:v>
                </c:pt>
                <c:pt idx="16">
                  <c:v>168200</c:v>
                </c:pt>
                <c:pt idx="17">
                  <c:v>224900</c:v>
                </c:pt>
                <c:pt idx="18">
                  <c:v>281600</c:v>
                </c:pt>
                <c:pt idx="19">
                  <c:v>338300</c:v>
                </c:pt>
                <c:pt idx="20">
                  <c:v>395000</c:v>
                </c:pt>
                <c:pt idx="21">
                  <c:v>451700</c:v>
                </c:pt>
                <c:pt idx="22">
                  <c:v>508400</c:v>
                </c:pt>
                <c:pt idx="23">
                  <c:v>565100</c:v>
                </c:pt>
                <c:pt idx="24">
                  <c:v>621800</c:v>
                </c:pt>
                <c:pt idx="25">
                  <c:v>678500</c:v>
                </c:pt>
                <c:pt idx="26">
                  <c:v>735200</c:v>
                </c:pt>
                <c:pt idx="27">
                  <c:v>791900</c:v>
                </c:pt>
                <c:pt idx="28">
                  <c:v>848600</c:v>
                </c:pt>
                <c:pt idx="29">
                  <c:v>905300</c:v>
                </c:pt>
                <c:pt idx="30">
                  <c:v>962000</c:v>
                </c:pt>
                <c:pt idx="31">
                  <c:v>1018700</c:v>
                </c:pt>
                <c:pt idx="32">
                  <c:v>1075400</c:v>
                </c:pt>
                <c:pt idx="33">
                  <c:v>1132100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7FC-4210-B289-C28DFBC20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718336"/>
        <c:axId val="985718696"/>
      </c:scatterChart>
      <c:valAx>
        <c:axId val="98571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85718696"/>
        <c:crossesAt val="-1000000"/>
        <c:crossBetween val="midCat"/>
      </c:valAx>
      <c:valAx>
        <c:axId val="98571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85718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974425892406616"/>
          <c:y val="0.24202316294621593"/>
          <c:w val="0.23793891533880931"/>
          <c:h val="0.474697989483987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147637</xdr:colOff>
      <xdr:row>6</xdr:row>
      <xdr:rowOff>47624</xdr:rowOff>
    </xdr:from>
    <xdr:to>
      <xdr:col>13</xdr:col>
      <xdr:colOff>171450</xdr:colOff>
      <xdr:row>20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0455A5-37A7-6ACE-45FE-702F13C55F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496A-133A-4D4C-8FA1-E42A60A1852A}">
  <dimension ref="A1:B38"/>
  <sheetViews>
    <sheetView workbookViewId="0"/>
  </sheetViews>
  <sheetFormatPr defaultRowHeight="14.25" x14ac:dyDescent="0.2"/>
  <cols>
    <col min="1" max="1" width="29.125" customWidth="1"/>
    <col min="2" max="2" width="18.25" customWidth="1"/>
  </cols>
  <sheetData>
    <row r="1" spans="1:2" x14ac:dyDescent="0.2">
      <c r="A1" s="3" t="s">
        <v>52</v>
      </c>
    </row>
    <row r="2" spans="1:2" x14ac:dyDescent="0.2">
      <c r="A2" s="4" t="s">
        <v>0</v>
      </c>
    </row>
    <row r="3" spans="1:2" ht="14.25" customHeight="1" x14ac:dyDescent="0.2">
      <c r="A3" s="6" t="s">
        <v>12</v>
      </c>
      <c r="B3" s="6" t="s">
        <v>13</v>
      </c>
    </row>
    <row r="4" spans="1:2" x14ac:dyDescent="0.2">
      <c r="A4" s="7" t="s">
        <v>1</v>
      </c>
      <c r="B4" s="8">
        <v>60000</v>
      </c>
    </row>
    <row r="5" spans="1:2" x14ac:dyDescent="0.2">
      <c r="A5" s="7" t="s">
        <v>2</v>
      </c>
      <c r="B5" s="8">
        <v>20000</v>
      </c>
    </row>
    <row r="6" spans="1:2" x14ac:dyDescent="0.2">
      <c r="A6" s="7" t="s">
        <v>3</v>
      </c>
      <c r="B6" s="8">
        <v>10000</v>
      </c>
    </row>
    <row r="7" spans="1:2" x14ac:dyDescent="0.2">
      <c r="A7" s="7" t="s">
        <v>4</v>
      </c>
      <c r="B7" s="8">
        <v>3000</v>
      </c>
    </row>
    <row r="8" spans="1:2" x14ac:dyDescent="0.2">
      <c r="A8" s="7" t="s">
        <v>5</v>
      </c>
      <c r="B8" s="8">
        <v>91000</v>
      </c>
    </row>
    <row r="9" spans="1:2" x14ac:dyDescent="0.2">
      <c r="A9" s="7" t="s">
        <v>6</v>
      </c>
      <c r="B9" s="8">
        <v>30000</v>
      </c>
    </row>
    <row r="10" spans="1:2" x14ac:dyDescent="0.2">
      <c r="A10" s="7" t="s">
        <v>7</v>
      </c>
      <c r="B10" s="8">
        <v>8000</v>
      </c>
    </row>
    <row r="11" spans="1:2" x14ac:dyDescent="0.2">
      <c r="A11" s="7" t="s">
        <v>8</v>
      </c>
      <c r="B11" s="8">
        <v>100000</v>
      </c>
    </row>
    <row r="12" spans="1:2" x14ac:dyDescent="0.2">
      <c r="A12" s="7" t="s">
        <v>9</v>
      </c>
      <c r="B12" s="8">
        <v>32000</v>
      </c>
    </row>
    <row r="13" spans="1:2" x14ac:dyDescent="0.2">
      <c r="A13" s="7" t="s">
        <v>10</v>
      </c>
      <c r="B13" s="8">
        <v>6000</v>
      </c>
    </row>
    <row r="14" spans="1:2" x14ac:dyDescent="0.2">
      <c r="A14" s="7" t="s">
        <v>11</v>
      </c>
      <c r="B14" s="8">
        <v>25000</v>
      </c>
    </row>
    <row r="15" spans="1:2" x14ac:dyDescent="0.2">
      <c r="A15" s="9" t="s">
        <v>14</v>
      </c>
      <c r="B15" s="10">
        <f>SUM(B4:B14)</f>
        <v>385000</v>
      </c>
    </row>
    <row r="16" spans="1:2" x14ac:dyDescent="0.2">
      <c r="A16" s="13"/>
      <c r="B16" s="14"/>
    </row>
    <row r="17" spans="1:2" x14ac:dyDescent="0.2">
      <c r="A17" s="4" t="s">
        <v>15</v>
      </c>
    </row>
    <row r="18" spans="1:2" x14ac:dyDescent="0.2">
      <c r="A18" s="6" t="s">
        <v>12</v>
      </c>
      <c r="B18" s="6" t="s">
        <v>33</v>
      </c>
    </row>
    <row r="19" spans="1:2" x14ac:dyDescent="0.2">
      <c r="A19" s="7" t="s">
        <v>16</v>
      </c>
      <c r="B19" s="8">
        <v>4000</v>
      </c>
    </row>
    <row r="20" spans="1:2" x14ac:dyDescent="0.2">
      <c r="A20" s="7" t="s">
        <v>17</v>
      </c>
      <c r="B20" s="8">
        <v>300</v>
      </c>
    </row>
    <row r="21" spans="1:2" x14ac:dyDescent="0.2">
      <c r="A21" s="7" t="s">
        <v>18</v>
      </c>
      <c r="B21" s="8">
        <v>200</v>
      </c>
    </row>
    <row r="22" spans="1:2" x14ac:dyDescent="0.2">
      <c r="A22" s="7" t="s">
        <v>19</v>
      </c>
      <c r="B22" s="8">
        <v>10000</v>
      </c>
    </row>
    <row r="23" spans="1:2" x14ac:dyDescent="0.2">
      <c r="A23" s="7" t="s">
        <v>20</v>
      </c>
      <c r="B23" s="8">
        <v>15000</v>
      </c>
    </row>
    <row r="24" spans="1:2" x14ac:dyDescent="0.2">
      <c r="A24" s="9" t="s">
        <v>14</v>
      </c>
      <c r="B24" s="11">
        <f>SUM(B19:B23)</f>
        <v>29500</v>
      </c>
    </row>
    <row r="25" spans="1:2" x14ac:dyDescent="0.2">
      <c r="A25" s="5"/>
      <c r="B25" s="12"/>
    </row>
    <row r="26" spans="1:2" x14ac:dyDescent="0.2">
      <c r="A26" s="4" t="s">
        <v>24</v>
      </c>
      <c r="B26" s="2"/>
    </row>
    <row r="27" spans="1:2" x14ac:dyDescent="0.2">
      <c r="A27" s="6" t="s">
        <v>12</v>
      </c>
      <c r="B27" s="6" t="s">
        <v>34</v>
      </c>
    </row>
    <row r="28" spans="1:2" x14ac:dyDescent="0.2">
      <c r="A28" s="7" t="s">
        <v>26</v>
      </c>
      <c r="B28" s="8">
        <v>9</v>
      </c>
    </row>
    <row r="29" spans="1:2" x14ac:dyDescent="0.2">
      <c r="A29" s="7" t="s">
        <v>27</v>
      </c>
      <c r="B29" s="8">
        <v>14</v>
      </c>
    </row>
    <row r="30" spans="1:2" x14ac:dyDescent="0.2">
      <c r="A30" s="7" t="s">
        <v>28</v>
      </c>
      <c r="B30" s="8">
        <v>9</v>
      </c>
    </row>
    <row r="31" spans="1:2" x14ac:dyDescent="0.2">
      <c r="A31" s="7" t="s">
        <v>29</v>
      </c>
      <c r="B31" s="8">
        <v>14</v>
      </c>
    </row>
    <row r="32" spans="1:2" x14ac:dyDescent="0.2">
      <c r="A32" s="7" t="s">
        <v>30</v>
      </c>
      <c r="B32" s="8">
        <v>10</v>
      </c>
    </row>
    <row r="33" spans="1:2" x14ac:dyDescent="0.2">
      <c r="A33" s="7" t="s">
        <v>31</v>
      </c>
      <c r="B33" s="8">
        <v>9</v>
      </c>
    </row>
    <row r="34" spans="1:2" x14ac:dyDescent="0.2">
      <c r="A34" s="7" t="s">
        <v>32</v>
      </c>
      <c r="B34" s="8">
        <v>15</v>
      </c>
    </row>
    <row r="35" spans="1:2" x14ac:dyDescent="0.2">
      <c r="A35" s="7" t="s">
        <v>21</v>
      </c>
      <c r="B35" s="8">
        <v>10</v>
      </c>
    </row>
    <row r="36" spans="1:2" x14ac:dyDescent="0.2">
      <c r="A36" s="7" t="s">
        <v>22</v>
      </c>
      <c r="B36" s="8">
        <v>13</v>
      </c>
    </row>
    <row r="37" spans="1:2" x14ac:dyDescent="0.2">
      <c r="A37" s="7" t="s">
        <v>23</v>
      </c>
      <c r="B37" s="8">
        <v>13.5</v>
      </c>
    </row>
    <row r="38" spans="1:2" x14ac:dyDescent="0.2">
      <c r="A38" s="9" t="s">
        <v>25</v>
      </c>
      <c r="B38" s="10">
        <f>AVERAGE(B28:B37)</f>
        <v>11.65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4BBC-446F-42ED-8B49-3FAC565D0F3D}">
  <dimension ref="A1:J135"/>
  <sheetViews>
    <sheetView tabSelected="1" workbookViewId="0">
      <selection activeCell="I6" sqref="I6"/>
    </sheetView>
  </sheetViews>
  <sheetFormatPr defaultRowHeight="14.25" x14ac:dyDescent="0.2"/>
  <cols>
    <col min="1" max="1" width="13.875" customWidth="1"/>
    <col min="2" max="2" width="12.5" customWidth="1"/>
    <col min="3" max="3" width="11.875" customWidth="1"/>
    <col min="4" max="4" width="15" customWidth="1"/>
    <col min="5" max="5" width="13.375" customWidth="1"/>
    <col min="6" max="6" width="11.125" customWidth="1"/>
    <col min="7" max="7" width="14" customWidth="1"/>
    <col min="8" max="8" width="11.5" customWidth="1"/>
    <col min="9" max="9" width="10.125" bestFit="1" customWidth="1"/>
  </cols>
  <sheetData>
    <row r="1" spans="1:10" x14ac:dyDescent="0.2">
      <c r="A1" s="3" t="s">
        <v>52</v>
      </c>
    </row>
    <row r="2" spans="1:10" x14ac:dyDescent="0.2">
      <c r="A2" t="s">
        <v>37</v>
      </c>
      <c r="D2" s="1" t="s">
        <v>49</v>
      </c>
      <c r="E2" s="1"/>
      <c r="F2" s="1"/>
    </row>
    <row r="3" spans="1:10" ht="28.5" customHeight="1" x14ac:dyDescent="0.2">
      <c r="A3" s="30" t="s">
        <v>35</v>
      </c>
      <c r="B3" s="31"/>
      <c r="C3" s="32" t="s">
        <v>42</v>
      </c>
      <c r="D3" s="32" t="s">
        <v>44</v>
      </c>
      <c r="E3" s="32" t="s">
        <v>48</v>
      </c>
      <c r="F3" s="33" t="s">
        <v>38</v>
      </c>
      <c r="G3" s="33"/>
      <c r="H3" s="28" t="s">
        <v>50</v>
      </c>
      <c r="I3" s="29" t="s">
        <v>51</v>
      </c>
    </row>
    <row r="4" spans="1:10" x14ac:dyDescent="0.2">
      <c r="A4" s="16" t="s">
        <v>43</v>
      </c>
      <c r="B4" s="16" t="s">
        <v>47</v>
      </c>
      <c r="C4" s="32"/>
      <c r="D4" s="32"/>
      <c r="E4" s="32"/>
      <c r="F4" s="24" t="s">
        <v>39</v>
      </c>
      <c r="G4" s="24" t="s">
        <v>40</v>
      </c>
      <c r="H4" s="28"/>
      <c r="I4" s="29"/>
    </row>
    <row r="5" spans="1:10" x14ac:dyDescent="0.2">
      <c r="A5" s="18">
        <f>กรณีศึกษาร้านกาแฟ!B15</f>
        <v>385000</v>
      </c>
      <c r="B5" s="18">
        <f>กรณีศึกษาร้านกาแฟ!B24*12</f>
        <v>354000</v>
      </c>
      <c r="C5" s="18">
        <f>กรณีศึกษาร้านกาแฟ!B38</f>
        <v>11.65</v>
      </c>
      <c r="D5" s="26">
        <v>40</v>
      </c>
      <c r="E5" s="26">
        <v>2000</v>
      </c>
      <c r="F5" s="25">
        <f>(A5+B5)/(D5-C5)</f>
        <v>26067.019400352732</v>
      </c>
      <c r="G5" s="25">
        <f>F5*D5</f>
        <v>1042680.7760141093</v>
      </c>
      <c r="H5" s="26">
        <v>240000</v>
      </c>
      <c r="I5" s="27">
        <f>(F5/H5)*12</f>
        <v>1.3033509700176364</v>
      </c>
    </row>
    <row r="7" spans="1:10" ht="33" customHeight="1" x14ac:dyDescent="0.2">
      <c r="A7" s="17" t="s">
        <v>39</v>
      </c>
      <c r="B7" s="17" t="s">
        <v>35</v>
      </c>
      <c r="C7" s="17" t="s">
        <v>36</v>
      </c>
      <c r="D7" s="17" t="s">
        <v>41</v>
      </c>
      <c r="E7" s="17" t="s">
        <v>45</v>
      </c>
      <c r="F7" s="17" t="s">
        <v>46</v>
      </c>
    </row>
    <row r="8" spans="1:10" x14ac:dyDescent="0.2">
      <c r="A8" s="22">
        <v>0</v>
      </c>
      <c r="B8" s="22">
        <f>SUM($A$5+$B$5)</f>
        <v>739000</v>
      </c>
      <c r="C8" s="22">
        <f>A8*$C$5</f>
        <v>0</v>
      </c>
      <c r="D8" s="19">
        <f>B8+C8</f>
        <v>739000</v>
      </c>
      <c r="E8" s="22">
        <f>A8*$D$5</f>
        <v>0</v>
      </c>
      <c r="F8" s="23">
        <f>E8-D8</f>
        <v>-739000</v>
      </c>
      <c r="G8" s="20"/>
      <c r="H8" s="20"/>
      <c r="J8" s="15"/>
    </row>
    <row r="9" spans="1:10" x14ac:dyDescent="0.2">
      <c r="A9" s="22">
        <f>A8+$E$5</f>
        <v>2000</v>
      </c>
      <c r="B9" s="22">
        <f t="shared" ref="B9:B41" si="0">SUM($A$5+$B$5)</f>
        <v>739000</v>
      </c>
      <c r="C9" s="22">
        <f t="shared" ref="C9:C41" si="1">A9*$C$5</f>
        <v>23300</v>
      </c>
      <c r="D9" s="19">
        <f t="shared" ref="D9:D41" si="2">B9+C9</f>
        <v>762300</v>
      </c>
      <c r="E9" s="22">
        <f t="shared" ref="E9:E40" si="3">A9*$D$5</f>
        <v>80000</v>
      </c>
      <c r="F9" s="23">
        <f t="shared" ref="F9:F41" si="4">E9-D9</f>
        <v>-682300</v>
      </c>
      <c r="G9" s="20"/>
      <c r="H9" s="20"/>
      <c r="J9" s="15"/>
    </row>
    <row r="10" spans="1:10" x14ac:dyDescent="0.2">
      <c r="A10" s="22">
        <f t="shared" ref="A10:A41" si="5">A9+$E$5</f>
        <v>4000</v>
      </c>
      <c r="B10" s="22">
        <f t="shared" si="0"/>
        <v>739000</v>
      </c>
      <c r="C10" s="22">
        <f t="shared" si="1"/>
        <v>46600</v>
      </c>
      <c r="D10" s="19">
        <f t="shared" si="2"/>
        <v>785600</v>
      </c>
      <c r="E10" s="22">
        <f t="shared" si="3"/>
        <v>160000</v>
      </c>
      <c r="F10" s="23">
        <f t="shared" si="4"/>
        <v>-625600</v>
      </c>
      <c r="G10" s="20"/>
      <c r="H10" s="20"/>
      <c r="J10" s="15"/>
    </row>
    <row r="11" spans="1:10" x14ac:dyDescent="0.2">
      <c r="A11" s="22">
        <f t="shared" si="5"/>
        <v>6000</v>
      </c>
      <c r="B11" s="22">
        <f t="shared" si="0"/>
        <v>739000</v>
      </c>
      <c r="C11" s="22">
        <f t="shared" si="1"/>
        <v>69900</v>
      </c>
      <c r="D11" s="19">
        <f t="shared" si="2"/>
        <v>808900</v>
      </c>
      <c r="E11" s="22">
        <f t="shared" si="3"/>
        <v>240000</v>
      </c>
      <c r="F11" s="23">
        <f t="shared" si="4"/>
        <v>-568900</v>
      </c>
      <c r="G11" s="20"/>
      <c r="H11" s="20"/>
      <c r="J11" s="15"/>
    </row>
    <row r="12" spans="1:10" x14ac:dyDescent="0.2">
      <c r="A12" s="22">
        <f t="shared" si="5"/>
        <v>8000</v>
      </c>
      <c r="B12" s="22">
        <f t="shared" si="0"/>
        <v>739000</v>
      </c>
      <c r="C12" s="22">
        <f t="shared" si="1"/>
        <v>93200</v>
      </c>
      <c r="D12" s="19">
        <f t="shared" si="2"/>
        <v>832200</v>
      </c>
      <c r="E12" s="22">
        <f t="shared" si="3"/>
        <v>320000</v>
      </c>
      <c r="F12" s="23">
        <f t="shared" si="4"/>
        <v>-512200</v>
      </c>
      <c r="G12" s="20"/>
      <c r="H12" s="20"/>
      <c r="J12" s="15"/>
    </row>
    <row r="13" spans="1:10" x14ac:dyDescent="0.2">
      <c r="A13" s="22">
        <f t="shared" si="5"/>
        <v>10000</v>
      </c>
      <c r="B13" s="22">
        <f t="shared" si="0"/>
        <v>739000</v>
      </c>
      <c r="C13" s="22">
        <f t="shared" si="1"/>
        <v>116500</v>
      </c>
      <c r="D13" s="19">
        <f t="shared" si="2"/>
        <v>855500</v>
      </c>
      <c r="E13" s="22">
        <f t="shared" si="3"/>
        <v>400000</v>
      </c>
      <c r="F13" s="23">
        <f t="shared" si="4"/>
        <v>-455500</v>
      </c>
      <c r="G13" s="20"/>
      <c r="H13" s="20"/>
      <c r="J13" s="15"/>
    </row>
    <row r="14" spans="1:10" x14ac:dyDescent="0.2">
      <c r="A14" s="22">
        <f t="shared" si="5"/>
        <v>12000</v>
      </c>
      <c r="B14" s="22">
        <f t="shared" si="0"/>
        <v>739000</v>
      </c>
      <c r="C14" s="22">
        <f t="shared" si="1"/>
        <v>139800</v>
      </c>
      <c r="D14" s="19">
        <f t="shared" si="2"/>
        <v>878800</v>
      </c>
      <c r="E14" s="22">
        <f t="shared" si="3"/>
        <v>480000</v>
      </c>
      <c r="F14" s="23">
        <f t="shared" si="4"/>
        <v>-398800</v>
      </c>
      <c r="G14" s="20"/>
      <c r="H14" s="20"/>
      <c r="J14" s="15"/>
    </row>
    <row r="15" spans="1:10" x14ac:dyDescent="0.2">
      <c r="A15" s="22">
        <f t="shared" si="5"/>
        <v>14000</v>
      </c>
      <c r="B15" s="22">
        <f t="shared" si="0"/>
        <v>739000</v>
      </c>
      <c r="C15" s="22">
        <f t="shared" si="1"/>
        <v>163100</v>
      </c>
      <c r="D15" s="19">
        <f t="shared" si="2"/>
        <v>902100</v>
      </c>
      <c r="E15" s="22">
        <f t="shared" si="3"/>
        <v>560000</v>
      </c>
      <c r="F15" s="23">
        <f t="shared" si="4"/>
        <v>-342100</v>
      </c>
      <c r="G15" s="20"/>
      <c r="H15" s="20"/>
      <c r="J15" s="15"/>
    </row>
    <row r="16" spans="1:10" x14ac:dyDescent="0.2">
      <c r="A16" s="22">
        <f t="shared" si="5"/>
        <v>16000</v>
      </c>
      <c r="B16" s="22">
        <f t="shared" si="0"/>
        <v>739000</v>
      </c>
      <c r="C16" s="22">
        <f t="shared" si="1"/>
        <v>186400</v>
      </c>
      <c r="D16" s="19">
        <f t="shared" si="2"/>
        <v>925400</v>
      </c>
      <c r="E16" s="22">
        <f t="shared" si="3"/>
        <v>640000</v>
      </c>
      <c r="F16" s="23">
        <f t="shared" si="4"/>
        <v>-285400</v>
      </c>
      <c r="G16" s="20"/>
      <c r="H16" s="20"/>
      <c r="J16" s="15"/>
    </row>
    <row r="17" spans="1:10" x14ac:dyDescent="0.2">
      <c r="A17" s="22">
        <f t="shared" si="5"/>
        <v>18000</v>
      </c>
      <c r="B17" s="22">
        <f t="shared" si="0"/>
        <v>739000</v>
      </c>
      <c r="C17" s="22">
        <f t="shared" si="1"/>
        <v>209700</v>
      </c>
      <c r="D17" s="19">
        <f t="shared" si="2"/>
        <v>948700</v>
      </c>
      <c r="E17" s="22">
        <f t="shared" si="3"/>
        <v>720000</v>
      </c>
      <c r="F17" s="23">
        <f t="shared" si="4"/>
        <v>-228700</v>
      </c>
      <c r="G17" s="20"/>
      <c r="H17" s="20"/>
      <c r="J17" s="15"/>
    </row>
    <row r="18" spans="1:10" x14ac:dyDescent="0.2">
      <c r="A18" s="22">
        <f t="shared" si="5"/>
        <v>20000</v>
      </c>
      <c r="B18" s="22">
        <f t="shared" si="0"/>
        <v>739000</v>
      </c>
      <c r="C18" s="22">
        <f t="shared" si="1"/>
        <v>233000</v>
      </c>
      <c r="D18" s="19">
        <f t="shared" si="2"/>
        <v>972000</v>
      </c>
      <c r="E18" s="22">
        <f t="shared" si="3"/>
        <v>800000</v>
      </c>
      <c r="F18" s="23">
        <f t="shared" si="4"/>
        <v>-172000</v>
      </c>
      <c r="G18" s="20"/>
      <c r="H18" s="20"/>
      <c r="J18" s="15"/>
    </row>
    <row r="19" spans="1:10" x14ac:dyDescent="0.2">
      <c r="A19" s="22">
        <f t="shared" si="5"/>
        <v>22000</v>
      </c>
      <c r="B19" s="22">
        <f t="shared" si="0"/>
        <v>739000</v>
      </c>
      <c r="C19" s="22">
        <f t="shared" si="1"/>
        <v>256300</v>
      </c>
      <c r="D19" s="19">
        <f t="shared" si="2"/>
        <v>995300</v>
      </c>
      <c r="E19" s="22">
        <f t="shared" si="3"/>
        <v>880000</v>
      </c>
      <c r="F19" s="23">
        <f t="shared" si="4"/>
        <v>-115300</v>
      </c>
      <c r="G19" s="20"/>
      <c r="H19" s="20"/>
      <c r="J19" s="15"/>
    </row>
    <row r="20" spans="1:10" x14ac:dyDescent="0.2">
      <c r="A20" s="22">
        <f t="shared" si="5"/>
        <v>24000</v>
      </c>
      <c r="B20" s="22">
        <f t="shared" si="0"/>
        <v>739000</v>
      </c>
      <c r="C20" s="22">
        <f t="shared" si="1"/>
        <v>279600</v>
      </c>
      <c r="D20" s="19">
        <f t="shared" si="2"/>
        <v>1018600</v>
      </c>
      <c r="E20" s="22">
        <f t="shared" si="3"/>
        <v>960000</v>
      </c>
      <c r="F20" s="23">
        <f t="shared" si="4"/>
        <v>-58600</v>
      </c>
      <c r="G20" s="20"/>
      <c r="H20" s="20"/>
      <c r="J20" s="15"/>
    </row>
    <row r="21" spans="1:10" x14ac:dyDescent="0.2">
      <c r="A21" s="22">
        <f t="shared" si="5"/>
        <v>26000</v>
      </c>
      <c r="B21" s="22">
        <f t="shared" si="0"/>
        <v>739000</v>
      </c>
      <c r="C21" s="22">
        <f t="shared" si="1"/>
        <v>302900</v>
      </c>
      <c r="D21" s="19">
        <f t="shared" si="2"/>
        <v>1041900</v>
      </c>
      <c r="E21" s="22">
        <f t="shared" si="3"/>
        <v>1040000</v>
      </c>
      <c r="F21" s="23">
        <f t="shared" si="4"/>
        <v>-1900</v>
      </c>
      <c r="G21" s="20"/>
      <c r="H21" s="20"/>
      <c r="J21" s="15"/>
    </row>
    <row r="22" spans="1:10" x14ac:dyDescent="0.2">
      <c r="A22" s="22">
        <f t="shared" si="5"/>
        <v>28000</v>
      </c>
      <c r="B22" s="22">
        <f t="shared" si="0"/>
        <v>739000</v>
      </c>
      <c r="C22" s="22">
        <f t="shared" si="1"/>
        <v>326200</v>
      </c>
      <c r="D22" s="19">
        <f t="shared" si="2"/>
        <v>1065200</v>
      </c>
      <c r="E22" s="22">
        <f t="shared" si="3"/>
        <v>1120000</v>
      </c>
      <c r="F22" s="23">
        <f t="shared" si="4"/>
        <v>54800</v>
      </c>
      <c r="G22" s="20"/>
      <c r="H22" s="20"/>
      <c r="J22" s="15"/>
    </row>
    <row r="23" spans="1:10" x14ac:dyDescent="0.2">
      <c r="A23" s="22">
        <f t="shared" si="5"/>
        <v>30000</v>
      </c>
      <c r="B23" s="22">
        <f t="shared" si="0"/>
        <v>739000</v>
      </c>
      <c r="C23" s="22">
        <f t="shared" si="1"/>
        <v>349500</v>
      </c>
      <c r="D23" s="19">
        <f t="shared" si="2"/>
        <v>1088500</v>
      </c>
      <c r="E23" s="22">
        <f t="shared" si="3"/>
        <v>1200000</v>
      </c>
      <c r="F23" s="23">
        <f t="shared" si="4"/>
        <v>111500</v>
      </c>
      <c r="G23" s="20"/>
      <c r="H23" s="20"/>
      <c r="J23" s="15"/>
    </row>
    <row r="24" spans="1:10" x14ac:dyDescent="0.2">
      <c r="A24" s="22">
        <f t="shared" si="5"/>
        <v>32000</v>
      </c>
      <c r="B24" s="22">
        <f t="shared" si="0"/>
        <v>739000</v>
      </c>
      <c r="C24" s="22">
        <f t="shared" si="1"/>
        <v>372800</v>
      </c>
      <c r="D24" s="19">
        <f t="shared" si="2"/>
        <v>1111800</v>
      </c>
      <c r="E24" s="22">
        <f t="shared" si="3"/>
        <v>1280000</v>
      </c>
      <c r="F24" s="23">
        <f t="shared" si="4"/>
        <v>168200</v>
      </c>
      <c r="G24" s="20"/>
      <c r="H24" s="20"/>
      <c r="J24" s="15"/>
    </row>
    <row r="25" spans="1:10" x14ac:dyDescent="0.2">
      <c r="A25" s="22">
        <f t="shared" si="5"/>
        <v>34000</v>
      </c>
      <c r="B25" s="22">
        <f t="shared" si="0"/>
        <v>739000</v>
      </c>
      <c r="C25" s="22">
        <f t="shared" si="1"/>
        <v>396100</v>
      </c>
      <c r="D25" s="19">
        <f t="shared" si="2"/>
        <v>1135100</v>
      </c>
      <c r="E25" s="22">
        <f t="shared" si="3"/>
        <v>1360000</v>
      </c>
      <c r="F25" s="23">
        <f t="shared" si="4"/>
        <v>224900</v>
      </c>
      <c r="G25" s="20"/>
      <c r="H25" s="20"/>
      <c r="J25" s="15"/>
    </row>
    <row r="26" spans="1:10" x14ac:dyDescent="0.2">
      <c r="A26" s="22">
        <f t="shared" si="5"/>
        <v>36000</v>
      </c>
      <c r="B26" s="22">
        <f t="shared" si="0"/>
        <v>739000</v>
      </c>
      <c r="C26" s="22">
        <f t="shared" si="1"/>
        <v>419400</v>
      </c>
      <c r="D26" s="19">
        <f t="shared" si="2"/>
        <v>1158400</v>
      </c>
      <c r="E26" s="22">
        <f t="shared" si="3"/>
        <v>1440000</v>
      </c>
      <c r="F26" s="23">
        <f t="shared" si="4"/>
        <v>281600</v>
      </c>
      <c r="G26" s="20"/>
      <c r="H26" s="20"/>
      <c r="J26" s="15"/>
    </row>
    <row r="27" spans="1:10" x14ac:dyDescent="0.2">
      <c r="A27" s="22">
        <f t="shared" si="5"/>
        <v>38000</v>
      </c>
      <c r="B27" s="22">
        <f t="shared" si="0"/>
        <v>739000</v>
      </c>
      <c r="C27" s="22">
        <f t="shared" si="1"/>
        <v>442700</v>
      </c>
      <c r="D27" s="19">
        <f t="shared" si="2"/>
        <v>1181700</v>
      </c>
      <c r="E27" s="22">
        <f t="shared" si="3"/>
        <v>1520000</v>
      </c>
      <c r="F27" s="23">
        <f t="shared" si="4"/>
        <v>338300</v>
      </c>
      <c r="G27" s="20"/>
      <c r="H27" s="20"/>
      <c r="J27" s="15"/>
    </row>
    <row r="28" spans="1:10" x14ac:dyDescent="0.2">
      <c r="A28" s="22">
        <f t="shared" si="5"/>
        <v>40000</v>
      </c>
      <c r="B28" s="22">
        <f t="shared" si="0"/>
        <v>739000</v>
      </c>
      <c r="C28" s="22">
        <f t="shared" si="1"/>
        <v>466000</v>
      </c>
      <c r="D28" s="19">
        <f t="shared" si="2"/>
        <v>1205000</v>
      </c>
      <c r="E28" s="22">
        <f t="shared" si="3"/>
        <v>1600000</v>
      </c>
      <c r="F28" s="23">
        <f t="shared" si="4"/>
        <v>395000</v>
      </c>
      <c r="G28" s="20"/>
      <c r="H28" s="20"/>
      <c r="J28" s="15"/>
    </row>
    <row r="29" spans="1:10" x14ac:dyDescent="0.2">
      <c r="A29" s="22">
        <f t="shared" si="5"/>
        <v>42000</v>
      </c>
      <c r="B29" s="22">
        <f t="shared" si="0"/>
        <v>739000</v>
      </c>
      <c r="C29" s="22">
        <f t="shared" si="1"/>
        <v>489300</v>
      </c>
      <c r="D29" s="19">
        <f t="shared" si="2"/>
        <v>1228300</v>
      </c>
      <c r="E29" s="22">
        <f t="shared" si="3"/>
        <v>1680000</v>
      </c>
      <c r="F29" s="23">
        <f t="shared" si="4"/>
        <v>451700</v>
      </c>
      <c r="G29" s="20"/>
      <c r="H29" s="20"/>
      <c r="J29" s="15"/>
    </row>
    <row r="30" spans="1:10" x14ac:dyDescent="0.2">
      <c r="A30" s="22">
        <f t="shared" si="5"/>
        <v>44000</v>
      </c>
      <c r="B30" s="22">
        <f t="shared" si="0"/>
        <v>739000</v>
      </c>
      <c r="C30" s="22">
        <f t="shared" si="1"/>
        <v>512600</v>
      </c>
      <c r="D30" s="19">
        <f t="shared" si="2"/>
        <v>1251600</v>
      </c>
      <c r="E30" s="22">
        <f t="shared" si="3"/>
        <v>1760000</v>
      </c>
      <c r="F30" s="23">
        <f t="shared" si="4"/>
        <v>508400</v>
      </c>
      <c r="G30" s="20"/>
      <c r="H30" s="20"/>
      <c r="J30" s="15"/>
    </row>
    <row r="31" spans="1:10" x14ac:dyDescent="0.2">
      <c r="A31" s="22">
        <f t="shared" si="5"/>
        <v>46000</v>
      </c>
      <c r="B31" s="22">
        <f t="shared" si="0"/>
        <v>739000</v>
      </c>
      <c r="C31" s="22">
        <f t="shared" si="1"/>
        <v>535900</v>
      </c>
      <c r="D31" s="19">
        <f t="shared" si="2"/>
        <v>1274900</v>
      </c>
      <c r="E31" s="22">
        <f t="shared" si="3"/>
        <v>1840000</v>
      </c>
      <c r="F31" s="23">
        <f t="shared" si="4"/>
        <v>565100</v>
      </c>
      <c r="G31" s="20"/>
      <c r="H31" s="20"/>
      <c r="J31" s="15"/>
    </row>
    <row r="32" spans="1:10" x14ac:dyDescent="0.2">
      <c r="A32" s="22">
        <f t="shared" si="5"/>
        <v>48000</v>
      </c>
      <c r="B32" s="22">
        <f t="shared" si="0"/>
        <v>739000</v>
      </c>
      <c r="C32" s="22">
        <f t="shared" si="1"/>
        <v>559200</v>
      </c>
      <c r="D32" s="19">
        <f t="shared" si="2"/>
        <v>1298200</v>
      </c>
      <c r="E32" s="22">
        <f t="shared" si="3"/>
        <v>1920000</v>
      </c>
      <c r="F32" s="23">
        <f t="shared" si="4"/>
        <v>621800</v>
      </c>
      <c r="G32" s="20"/>
      <c r="H32" s="20"/>
      <c r="J32" s="15"/>
    </row>
    <row r="33" spans="1:10" x14ac:dyDescent="0.2">
      <c r="A33" s="22">
        <f t="shared" si="5"/>
        <v>50000</v>
      </c>
      <c r="B33" s="22">
        <f t="shared" si="0"/>
        <v>739000</v>
      </c>
      <c r="C33" s="22">
        <f t="shared" si="1"/>
        <v>582500</v>
      </c>
      <c r="D33" s="19">
        <f t="shared" si="2"/>
        <v>1321500</v>
      </c>
      <c r="E33" s="22">
        <f t="shared" si="3"/>
        <v>2000000</v>
      </c>
      <c r="F33" s="23">
        <f t="shared" si="4"/>
        <v>678500</v>
      </c>
      <c r="G33" s="20"/>
      <c r="H33" s="20"/>
      <c r="J33" s="15"/>
    </row>
    <row r="34" spans="1:10" x14ac:dyDescent="0.2">
      <c r="A34" s="22">
        <f t="shared" si="5"/>
        <v>52000</v>
      </c>
      <c r="B34" s="22">
        <f t="shared" si="0"/>
        <v>739000</v>
      </c>
      <c r="C34" s="22">
        <f t="shared" si="1"/>
        <v>605800</v>
      </c>
      <c r="D34" s="19">
        <f t="shared" si="2"/>
        <v>1344800</v>
      </c>
      <c r="E34" s="22">
        <f t="shared" si="3"/>
        <v>2080000</v>
      </c>
      <c r="F34" s="23">
        <f t="shared" si="4"/>
        <v>735200</v>
      </c>
      <c r="G34" s="20"/>
      <c r="H34" s="20"/>
      <c r="J34" s="15"/>
    </row>
    <row r="35" spans="1:10" x14ac:dyDescent="0.2">
      <c r="A35" s="22">
        <f t="shared" si="5"/>
        <v>54000</v>
      </c>
      <c r="B35" s="22">
        <f t="shared" si="0"/>
        <v>739000</v>
      </c>
      <c r="C35" s="22">
        <f t="shared" si="1"/>
        <v>629100</v>
      </c>
      <c r="D35" s="19">
        <f t="shared" si="2"/>
        <v>1368100</v>
      </c>
      <c r="E35" s="22">
        <f t="shared" si="3"/>
        <v>2160000</v>
      </c>
      <c r="F35" s="23">
        <f t="shared" si="4"/>
        <v>791900</v>
      </c>
      <c r="G35" s="20"/>
      <c r="H35" s="20"/>
      <c r="J35" s="15"/>
    </row>
    <row r="36" spans="1:10" x14ac:dyDescent="0.2">
      <c r="A36" s="22">
        <f t="shared" si="5"/>
        <v>56000</v>
      </c>
      <c r="B36" s="22">
        <f t="shared" si="0"/>
        <v>739000</v>
      </c>
      <c r="C36" s="22">
        <f t="shared" si="1"/>
        <v>652400</v>
      </c>
      <c r="D36" s="19">
        <f t="shared" si="2"/>
        <v>1391400</v>
      </c>
      <c r="E36" s="22">
        <f t="shared" si="3"/>
        <v>2240000</v>
      </c>
      <c r="F36" s="23">
        <f t="shared" si="4"/>
        <v>848600</v>
      </c>
      <c r="G36" s="20"/>
      <c r="H36" s="20"/>
      <c r="J36" s="15"/>
    </row>
    <row r="37" spans="1:10" x14ac:dyDescent="0.2">
      <c r="A37" s="22">
        <f t="shared" si="5"/>
        <v>58000</v>
      </c>
      <c r="B37" s="22">
        <f t="shared" si="0"/>
        <v>739000</v>
      </c>
      <c r="C37" s="22">
        <f t="shared" si="1"/>
        <v>675700</v>
      </c>
      <c r="D37" s="19">
        <f t="shared" si="2"/>
        <v>1414700</v>
      </c>
      <c r="E37" s="22">
        <f t="shared" si="3"/>
        <v>2320000</v>
      </c>
      <c r="F37" s="23">
        <f t="shared" si="4"/>
        <v>905300</v>
      </c>
      <c r="G37" s="20"/>
      <c r="H37" s="20"/>
      <c r="J37" s="15"/>
    </row>
    <row r="38" spans="1:10" x14ac:dyDescent="0.2">
      <c r="A38" s="22">
        <f t="shared" si="5"/>
        <v>60000</v>
      </c>
      <c r="B38" s="22">
        <f t="shared" si="0"/>
        <v>739000</v>
      </c>
      <c r="C38" s="22">
        <f t="shared" si="1"/>
        <v>699000</v>
      </c>
      <c r="D38" s="19">
        <f t="shared" si="2"/>
        <v>1438000</v>
      </c>
      <c r="E38" s="22">
        <f t="shared" si="3"/>
        <v>2400000</v>
      </c>
      <c r="F38" s="23">
        <f t="shared" si="4"/>
        <v>962000</v>
      </c>
      <c r="G38" s="20"/>
      <c r="H38" s="20"/>
      <c r="J38" s="15"/>
    </row>
    <row r="39" spans="1:10" x14ac:dyDescent="0.2">
      <c r="A39" s="22">
        <f t="shared" si="5"/>
        <v>62000</v>
      </c>
      <c r="B39" s="22">
        <f t="shared" si="0"/>
        <v>739000</v>
      </c>
      <c r="C39" s="22">
        <f t="shared" si="1"/>
        <v>722300</v>
      </c>
      <c r="D39" s="19">
        <f t="shared" si="2"/>
        <v>1461300</v>
      </c>
      <c r="E39" s="22">
        <f t="shared" si="3"/>
        <v>2480000</v>
      </c>
      <c r="F39" s="23">
        <f t="shared" si="4"/>
        <v>1018700</v>
      </c>
      <c r="G39" s="20"/>
      <c r="H39" s="20"/>
      <c r="J39" s="15"/>
    </row>
    <row r="40" spans="1:10" x14ac:dyDescent="0.2">
      <c r="A40" s="22">
        <f t="shared" si="5"/>
        <v>64000</v>
      </c>
      <c r="B40" s="22">
        <f t="shared" si="0"/>
        <v>739000</v>
      </c>
      <c r="C40" s="22">
        <f t="shared" si="1"/>
        <v>745600</v>
      </c>
      <c r="D40" s="19">
        <f t="shared" si="2"/>
        <v>1484600</v>
      </c>
      <c r="E40" s="22">
        <f t="shared" si="3"/>
        <v>2560000</v>
      </c>
      <c r="F40" s="23">
        <f t="shared" si="4"/>
        <v>1075400</v>
      </c>
      <c r="G40" s="20"/>
      <c r="H40" s="20"/>
      <c r="J40" s="15"/>
    </row>
    <row r="41" spans="1:10" x14ac:dyDescent="0.2">
      <c r="A41" s="22">
        <f t="shared" si="5"/>
        <v>66000</v>
      </c>
      <c r="B41" s="22">
        <f t="shared" si="0"/>
        <v>739000</v>
      </c>
      <c r="C41" s="22">
        <f t="shared" si="1"/>
        <v>768900</v>
      </c>
      <c r="D41" s="19">
        <f t="shared" si="2"/>
        <v>1507900</v>
      </c>
      <c r="E41" s="22">
        <f>A41*$D$5</f>
        <v>2640000</v>
      </c>
      <c r="F41" s="23">
        <f t="shared" si="4"/>
        <v>1132100</v>
      </c>
      <c r="G41" s="20"/>
      <c r="H41" s="20"/>
      <c r="J41" s="15"/>
    </row>
    <row r="42" spans="1:10" x14ac:dyDescent="0.2">
      <c r="A42" s="15"/>
      <c r="B42" s="15"/>
      <c r="C42" s="15"/>
      <c r="E42" s="15"/>
      <c r="F42" s="15"/>
      <c r="G42" s="21"/>
      <c r="H42" s="21"/>
      <c r="I42" s="15"/>
      <c r="J42" s="15"/>
    </row>
    <row r="43" spans="1:10" x14ac:dyDescent="0.2">
      <c r="A43" s="15"/>
      <c r="B43" s="15"/>
      <c r="C43" s="15"/>
      <c r="E43" s="15"/>
      <c r="F43" s="15"/>
      <c r="G43" s="21"/>
      <c r="H43" s="21"/>
      <c r="I43" s="15"/>
      <c r="J43" s="15"/>
    </row>
    <row r="44" spans="1:10" x14ac:dyDescent="0.2">
      <c r="A44" s="15"/>
      <c r="B44" s="15"/>
      <c r="C44" s="15"/>
      <c r="E44" s="15"/>
      <c r="F44" s="15"/>
      <c r="G44" s="15"/>
      <c r="H44" s="15"/>
      <c r="I44" s="15"/>
      <c r="J44" s="15"/>
    </row>
    <row r="45" spans="1:10" x14ac:dyDescent="0.2">
      <c r="A45" s="15"/>
      <c r="B45" s="15"/>
      <c r="C45" s="15"/>
      <c r="E45" s="15"/>
      <c r="F45" s="15"/>
      <c r="G45" s="15"/>
      <c r="H45" s="15"/>
      <c r="I45" s="15"/>
      <c r="J45" s="15"/>
    </row>
    <row r="46" spans="1:10" x14ac:dyDescent="0.2">
      <c r="A46" s="15"/>
      <c r="B46" s="15"/>
      <c r="C46" s="15"/>
      <c r="E46" s="15"/>
      <c r="F46" s="15"/>
      <c r="G46" s="15"/>
      <c r="H46" s="15"/>
      <c r="I46" s="15"/>
      <c r="J46" s="15"/>
    </row>
    <row r="47" spans="1:10" x14ac:dyDescent="0.2">
      <c r="A47" s="15"/>
      <c r="B47" s="15"/>
      <c r="C47" s="15"/>
      <c r="E47" s="15"/>
      <c r="F47" s="15"/>
      <c r="G47" s="15"/>
      <c r="H47" s="15"/>
      <c r="I47" s="15"/>
      <c r="J47" s="15"/>
    </row>
    <row r="48" spans="1:10" x14ac:dyDescent="0.2">
      <c r="A48" s="15"/>
      <c r="B48" s="15"/>
      <c r="C48" s="15"/>
      <c r="E48" s="15"/>
      <c r="F48" s="15"/>
      <c r="G48" s="15"/>
      <c r="H48" s="15"/>
      <c r="I48" s="15"/>
      <c r="J48" s="15"/>
    </row>
    <row r="49" spans="1:10" x14ac:dyDescent="0.2">
      <c r="A49" s="15"/>
      <c r="B49" s="15"/>
      <c r="C49" s="15"/>
      <c r="E49" s="15"/>
      <c r="F49" s="15"/>
      <c r="G49" s="15"/>
      <c r="H49" s="15"/>
      <c r="I49" s="15"/>
      <c r="J49" s="15"/>
    </row>
    <row r="50" spans="1:10" x14ac:dyDescent="0.2">
      <c r="A50" s="15"/>
      <c r="B50" s="15"/>
      <c r="C50" s="15"/>
      <c r="E50" s="15"/>
      <c r="F50" s="15"/>
      <c r="G50" s="15"/>
      <c r="H50" s="15"/>
      <c r="I50" s="15"/>
      <c r="J50" s="15"/>
    </row>
    <row r="51" spans="1:10" x14ac:dyDescent="0.2">
      <c r="A51" s="15"/>
      <c r="B51" s="15"/>
      <c r="C51" s="15"/>
      <c r="E51" s="15"/>
      <c r="F51" s="15"/>
      <c r="G51" s="15"/>
      <c r="H51" s="15"/>
      <c r="I51" s="15"/>
      <c r="J51" s="15"/>
    </row>
    <row r="52" spans="1:10" x14ac:dyDescent="0.2">
      <c r="A52" s="15"/>
      <c r="B52" s="15"/>
      <c r="C52" s="15"/>
      <c r="E52" s="15"/>
      <c r="F52" s="15"/>
      <c r="G52" s="15"/>
      <c r="H52" s="15"/>
      <c r="I52" s="15"/>
      <c r="J52" s="15"/>
    </row>
    <row r="53" spans="1:10" x14ac:dyDescent="0.2">
      <c r="A53" s="15"/>
      <c r="B53" s="15"/>
      <c r="C53" s="15"/>
      <c r="E53" s="15"/>
      <c r="F53" s="15"/>
      <c r="G53" s="15"/>
      <c r="H53" s="15"/>
      <c r="I53" s="15"/>
      <c r="J53" s="15"/>
    </row>
    <row r="54" spans="1:10" x14ac:dyDescent="0.2">
      <c r="A54" s="15"/>
      <c r="B54" s="15"/>
      <c r="C54" s="15"/>
      <c r="E54" s="15"/>
      <c r="F54" s="15"/>
      <c r="G54" s="15"/>
      <c r="H54" s="15"/>
      <c r="I54" s="15"/>
      <c r="J54" s="15"/>
    </row>
    <row r="55" spans="1:10" x14ac:dyDescent="0.2">
      <c r="A55" s="15"/>
      <c r="B55" s="15"/>
      <c r="C55" s="15"/>
      <c r="E55" s="15"/>
      <c r="F55" s="15"/>
      <c r="G55" s="15"/>
      <c r="H55" s="15"/>
      <c r="I55" s="15"/>
      <c r="J55" s="15"/>
    </row>
    <row r="56" spans="1:10" x14ac:dyDescent="0.2">
      <c r="A56" s="15"/>
      <c r="B56" s="15"/>
      <c r="C56" s="15"/>
      <c r="E56" s="15"/>
      <c r="F56" s="15"/>
      <c r="G56" s="15"/>
      <c r="H56" s="15"/>
      <c r="I56" s="15"/>
      <c r="J56" s="15"/>
    </row>
    <row r="57" spans="1:10" x14ac:dyDescent="0.2">
      <c r="A57" s="15"/>
      <c r="B57" s="15"/>
      <c r="C57" s="15"/>
      <c r="E57" s="15"/>
      <c r="F57" s="15"/>
      <c r="G57" s="15"/>
      <c r="H57" s="15"/>
      <c r="I57" s="15"/>
      <c r="J57" s="15"/>
    </row>
    <row r="58" spans="1:10" x14ac:dyDescent="0.2">
      <c r="A58" s="15"/>
      <c r="B58" s="15"/>
      <c r="C58" s="15"/>
      <c r="E58" s="15"/>
      <c r="F58" s="15"/>
      <c r="G58" s="15"/>
      <c r="H58" s="15"/>
      <c r="I58" s="15"/>
      <c r="J58" s="15"/>
    </row>
    <row r="59" spans="1:10" x14ac:dyDescent="0.2">
      <c r="A59" s="15"/>
      <c r="B59" s="15"/>
      <c r="C59" s="15"/>
      <c r="E59" s="15"/>
      <c r="F59" s="15"/>
      <c r="G59" s="15"/>
      <c r="H59" s="15"/>
      <c r="I59" s="15"/>
      <c r="J59" s="15"/>
    </row>
    <row r="60" spans="1:10" x14ac:dyDescent="0.2">
      <c r="A60" s="15"/>
      <c r="B60" s="15"/>
      <c r="C60" s="15"/>
      <c r="E60" s="15"/>
      <c r="F60" s="15"/>
      <c r="G60" s="15"/>
      <c r="H60" s="15"/>
      <c r="I60" s="15"/>
      <c r="J60" s="15"/>
    </row>
    <row r="61" spans="1:10" x14ac:dyDescent="0.2">
      <c r="A61" s="15"/>
      <c r="B61" s="15"/>
      <c r="C61" s="15"/>
      <c r="E61" s="15"/>
      <c r="F61" s="15"/>
      <c r="G61" s="15"/>
      <c r="H61" s="15"/>
      <c r="I61" s="15"/>
      <c r="J61" s="15"/>
    </row>
    <row r="62" spans="1:10" x14ac:dyDescent="0.2">
      <c r="A62" s="15"/>
      <c r="B62" s="15"/>
      <c r="C62" s="15"/>
      <c r="E62" s="15"/>
      <c r="F62" s="15"/>
      <c r="G62" s="15"/>
      <c r="H62" s="15"/>
      <c r="I62" s="15"/>
      <c r="J62" s="15"/>
    </row>
    <row r="63" spans="1:10" x14ac:dyDescent="0.2">
      <c r="A63" s="15"/>
      <c r="B63" s="15"/>
      <c r="C63" s="15"/>
      <c r="E63" s="15"/>
      <c r="F63" s="15"/>
      <c r="G63" s="15"/>
      <c r="H63" s="15"/>
      <c r="I63" s="15"/>
      <c r="J63" s="15"/>
    </row>
    <row r="64" spans="1:10" x14ac:dyDescent="0.2">
      <c r="A64" s="15"/>
      <c r="B64" s="15"/>
      <c r="C64" s="15"/>
      <c r="E64" s="15"/>
      <c r="F64" s="15"/>
      <c r="G64" s="15"/>
      <c r="H64" s="15"/>
      <c r="I64" s="15"/>
      <c r="J64" s="15"/>
    </row>
    <row r="65" spans="1:10" x14ac:dyDescent="0.2">
      <c r="A65" s="15"/>
      <c r="B65" s="15"/>
      <c r="C65" s="15"/>
      <c r="E65" s="15"/>
      <c r="F65" s="15"/>
      <c r="G65" s="15"/>
      <c r="H65" s="15"/>
      <c r="I65" s="15"/>
      <c r="J65" s="15"/>
    </row>
    <row r="66" spans="1:10" x14ac:dyDescent="0.2">
      <c r="A66" s="15"/>
      <c r="B66" s="15"/>
      <c r="C66" s="15"/>
      <c r="E66" s="15"/>
      <c r="F66" s="15"/>
      <c r="G66" s="15"/>
      <c r="H66" s="15"/>
      <c r="I66" s="15"/>
      <c r="J66" s="15"/>
    </row>
    <row r="67" spans="1:10" x14ac:dyDescent="0.2">
      <c r="A67" s="15"/>
      <c r="B67" s="15"/>
      <c r="C67" s="15"/>
      <c r="E67" s="15"/>
      <c r="F67" s="15"/>
      <c r="G67" s="15"/>
      <c r="H67" s="15"/>
      <c r="I67" s="15"/>
      <c r="J67" s="15"/>
    </row>
    <row r="68" spans="1:10" x14ac:dyDescent="0.2">
      <c r="A68" s="15"/>
      <c r="B68" s="15"/>
      <c r="C68" s="15"/>
      <c r="E68" s="15"/>
      <c r="F68" s="15"/>
      <c r="G68" s="15"/>
      <c r="H68" s="15"/>
      <c r="I68" s="15"/>
      <c r="J68" s="15"/>
    </row>
    <row r="69" spans="1:10" x14ac:dyDescent="0.2">
      <c r="A69" s="15"/>
      <c r="B69" s="15"/>
      <c r="C69" s="15"/>
      <c r="E69" s="15"/>
      <c r="F69" s="15"/>
      <c r="G69" s="15"/>
      <c r="H69" s="15"/>
      <c r="I69" s="15"/>
      <c r="J69" s="15"/>
    </row>
    <row r="70" spans="1:10" x14ac:dyDescent="0.2">
      <c r="A70" s="15"/>
      <c r="B70" s="15"/>
      <c r="C70" s="15"/>
      <c r="E70" s="15"/>
      <c r="F70" s="15"/>
      <c r="G70" s="15"/>
      <c r="H70" s="15"/>
      <c r="I70" s="15"/>
      <c r="J70" s="15"/>
    </row>
    <row r="71" spans="1:10" x14ac:dyDescent="0.2">
      <c r="A71" s="15"/>
      <c r="B71" s="15"/>
      <c r="C71" s="15"/>
      <c r="E71" s="15"/>
      <c r="F71" s="15"/>
      <c r="G71" s="15"/>
      <c r="H71" s="15"/>
      <c r="I71" s="15"/>
      <c r="J71" s="15"/>
    </row>
    <row r="72" spans="1:10" x14ac:dyDescent="0.2">
      <c r="A72" s="15"/>
      <c r="B72" s="15"/>
      <c r="C72" s="15"/>
      <c r="E72" s="15"/>
      <c r="F72" s="15"/>
      <c r="G72" s="15"/>
      <c r="H72" s="15"/>
      <c r="I72" s="15"/>
      <c r="J72" s="15"/>
    </row>
    <row r="73" spans="1:10" x14ac:dyDescent="0.2">
      <c r="A73" s="15"/>
      <c r="B73" s="15"/>
      <c r="C73" s="15"/>
      <c r="E73" s="15"/>
      <c r="F73" s="15"/>
      <c r="G73" s="15"/>
      <c r="H73" s="15"/>
      <c r="I73" s="15"/>
      <c r="J73" s="15"/>
    </row>
    <row r="74" spans="1:10" x14ac:dyDescent="0.2">
      <c r="A74" s="15"/>
      <c r="B74" s="15"/>
      <c r="C74" s="15"/>
      <c r="E74" s="15"/>
      <c r="F74" s="15"/>
      <c r="G74" s="15"/>
      <c r="H74" s="15"/>
      <c r="I74" s="15"/>
      <c r="J74" s="15"/>
    </row>
    <row r="75" spans="1:10" x14ac:dyDescent="0.2">
      <c r="A75" s="15"/>
      <c r="B75" s="15"/>
      <c r="C75" s="15"/>
      <c r="E75" s="15"/>
      <c r="F75" s="15"/>
      <c r="G75" s="15"/>
      <c r="H75" s="15"/>
      <c r="I75" s="15"/>
      <c r="J75" s="15"/>
    </row>
    <row r="76" spans="1:10" x14ac:dyDescent="0.2">
      <c r="A76" s="15"/>
      <c r="B76" s="15"/>
      <c r="C76" s="15"/>
      <c r="E76" s="15"/>
      <c r="F76" s="15"/>
      <c r="G76" s="15"/>
      <c r="H76" s="15"/>
      <c r="I76" s="15"/>
      <c r="J76" s="15"/>
    </row>
    <row r="77" spans="1:10" x14ac:dyDescent="0.2">
      <c r="A77" s="15"/>
      <c r="B77" s="15"/>
      <c r="C77" s="15"/>
      <c r="E77" s="15"/>
      <c r="F77" s="15"/>
      <c r="G77" s="15"/>
      <c r="H77" s="15"/>
      <c r="I77" s="15"/>
      <c r="J77" s="15"/>
    </row>
    <row r="78" spans="1:10" x14ac:dyDescent="0.2">
      <c r="A78" s="15"/>
      <c r="B78" s="15"/>
      <c r="C78" s="15"/>
      <c r="E78" s="15"/>
      <c r="F78" s="15"/>
      <c r="G78" s="15"/>
      <c r="H78" s="15"/>
      <c r="I78" s="15"/>
      <c r="J78" s="15"/>
    </row>
    <row r="79" spans="1:10" x14ac:dyDescent="0.2">
      <c r="A79" s="15"/>
      <c r="B79" s="15"/>
      <c r="C79" s="15"/>
      <c r="E79" s="15"/>
      <c r="F79" s="15"/>
      <c r="G79" s="15"/>
      <c r="H79" s="15"/>
      <c r="I79" s="15"/>
      <c r="J79" s="15"/>
    </row>
    <row r="80" spans="1:10" x14ac:dyDescent="0.2">
      <c r="A80" s="15"/>
      <c r="B80" s="15"/>
      <c r="C80" s="15"/>
      <c r="E80" s="15"/>
      <c r="F80" s="15"/>
      <c r="G80" s="15"/>
      <c r="H80" s="15"/>
      <c r="I80" s="15"/>
      <c r="J80" s="15"/>
    </row>
    <row r="81" spans="1:10" x14ac:dyDescent="0.2">
      <c r="A81" s="15"/>
      <c r="B81" s="15"/>
      <c r="C81" s="15"/>
      <c r="E81" s="15"/>
      <c r="F81" s="15"/>
      <c r="G81" s="15"/>
      <c r="H81" s="15"/>
      <c r="I81" s="15"/>
      <c r="J81" s="15"/>
    </row>
    <row r="82" spans="1:10" x14ac:dyDescent="0.2">
      <c r="A82" s="15"/>
      <c r="B82" s="15"/>
      <c r="C82" s="15"/>
      <c r="E82" s="15"/>
      <c r="F82" s="15"/>
      <c r="G82" s="15"/>
      <c r="H82" s="15"/>
      <c r="I82" s="15"/>
      <c r="J82" s="15"/>
    </row>
    <row r="83" spans="1:10" x14ac:dyDescent="0.2">
      <c r="A83" s="15"/>
      <c r="B83" s="15"/>
      <c r="C83" s="15"/>
      <c r="E83" s="15"/>
      <c r="F83" s="15"/>
      <c r="G83" s="15"/>
      <c r="H83" s="15"/>
      <c r="I83" s="15"/>
      <c r="J83" s="15"/>
    </row>
    <row r="84" spans="1:10" x14ac:dyDescent="0.2">
      <c r="A84" s="15"/>
      <c r="B84" s="15"/>
      <c r="C84" s="15"/>
      <c r="E84" s="15"/>
      <c r="F84" s="15"/>
      <c r="G84" s="15"/>
      <c r="H84" s="15"/>
      <c r="I84" s="15"/>
      <c r="J84" s="15"/>
    </row>
    <row r="85" spans="1:10" x14ac:dyDescent="0.2">
      <c r="A85" s="15"/>
      <c r="B85" s="15"/>
      <c r="C85" s="15"/>
      <c r="E85" s="15"/>
      <c r="F85" s="15"/>
      <c r="G85" s="15"/>
      <c r="H85" s="15"/>
      <c r="I85" s="15"/>
      <c r="J85" s="15"/>
    </row>
    <row r="86" spans="1:10" x14ac:dyDescent="0.2">
      <c r="A86" s="15"/>
      <c r="B86" s="15"/>
      <c r="C86" s="15"/>
      <c r="E86" s="15"/>
      <c r="F86" s="15"/>
      <c r="G86" s="15"/>
      <c r="H86" s="15"/>
      <c r="I86" s="15"/>
      <c r="J86" s="15"/>
    </row>
    <row r="87" spans="1:10" x14ac:dyDescent="0.2">
      <c r="A87" s="15"/>
      <c r="B87" s="15"/>
      <c r="C87" s="15"/>
      <c r="E87" s="15"/>
      <c r="F87" s="15"/>
      <c r="G87" s="15"/>
      <c r="H87" s="15"/>
      <c r="I87" s="15"/>
      <c r="J87" s="15"/>
    </row>
    <row r="88" spans="1:10" x14ac:dyDescent="0.2">
      <c r="A88" s="15"/>
      <c r="B88" s="15"/>
      <c r="C88" s="15"/>
      <c r="E88" s="15"/>
      <c r="F88" s="15"/>
      <c r="G88" s="15"/>
      <c r="H88" s="15"/>
      <c r="I88" s="15"/>
      <c r="J88" s="15"/>
    </row>
    <row r="89" spans="1:10" x14ac:dyDescent="0.2">
      <c r="A89" s="15"/>
      <c r="B89" s="15"/>
      <c r="C89" s="15"/>
      <c r="E89" s="15"/>
      <c r="F89" s="15"/>
      <c r="G89" s="15"/>
      <c r="H89" s="15"/>
      <c r="I89" s="15"/>
      <c r="J89" s="15"/>
    </row>
    <row r="90" spans="1:10" x14ac:dyDescent="0.2">
      <c r="A90" s="15"/>
      <c r="B90" s="15"/>
      <c r="C90" s="15"/>
      <c r="E90" s="15"/>
      <c r="F90" s="15"/>
      <c r="G90" s="15"/>
      <c r="H90" s="15"/>
      <c r="I90" s="15"/>
      <c r="J90" s="15"/>
    </row>
    <row r="91" spans="1:10" x14ac:dyDescent="0.2">
      <c r="A91" s="15"/>
      <c r="B91" s="15"/>
      <c r="C91" s="15"/>
      <c r="E91" s="15"/>
      <c r="F91" s="15"/>
      <c r="G91" s="15"/>
      <c r="H91" s="15"/>
      <c r="I91" s="15"/>
      <c r="J91" s="15"/>
    </row>
    <row r="92" spans="1:10" x14ac:dyDescent="0.2">
      <c r="A92" s="15"/>
      <c r="B92" s="15"/>
      <c r="C92" s="15"/>
      <c r="E92" s="15"/>
      <c r="F92" s="15"/>
      <c r="G92" s="15"/>
      <c r="H92" s="15"/>
      <c r="I92" s="15"/>
      <c r="J92" s="15"/>
    </row>
    <row r="93" spans="1:10" x14ac:dyDescent="0.2">
      <c r="A93" s="15"/>
      <c r="B93" s="15"/>
      <c r="C93" s="15"/>
      <c r="E93" s="15"/>
      <c r="F93" s="15"/>
      <c r="G93" s="15"/>
      <c r="H93" s="15"/>
      <c r="I93" s="15"/>
      <c r="J93" s="15"/>
    </row>
    <row r="94" spans="1:10" x14ac:dyDescent="0.2">
      <c r="A94" s="15"/>
      <c r="B94" s="15"/>
      <c r="C94" s="15"/>
      <c r="E94" s="15"/>
      <c r="F94" s="15"/>
      <c r="G94" s="15"/>
      <c r="H94" s="15"/>
      <c r="I94" s="15"/>
      <c r="J94" s="15"/>
    </row>
    <row r="95" spans="1:10" x14ac:dyDescent="0.2">
      <c r="A95" s="15"/>
      <c r="B95" s="15"/>
      <c r="C95" s="15"/>
      <c r="E95" s="15"/>
      <c r="F95" s="15"/>
      <c r="G95" s="15"/>
      <c r="H95" s="15"/>
      <c r="I95" s="15"/>
      <c r="J95" s="15"/>
    </row>
    <row r="96" spans="1:10" x14ac:dyDescent="0.2">
      <c r="A96" s="15"/>
      <c r="B96" s="15"/>
      <c r="C96" s="15"/>
      <c r="E96" s="15"/>
      <c r="F96" s="15"/>
      <c r="G96" s="15"/>
      <c r="H96" s="15"/>
      <c r="I96" s="15"/>
      <c r="J96" s="15"/>
    </row>
    <row r="97" spans="1:10" x14ac:dyDescent="0.2">
      <c r="A97" s="15"/>
      <c r="B97" s="15"/>
      <c r="C97" s="15"/>
      <c r="E97" s="15"/>
      <c r="F97" s="15"/>
      <c r="G97" s="15"/>
      <c r="H97" s="15"/>
      <c r="I97" s="15"/>
      <c r="J97" s="15"/>
    </row>
    <row r="98" spans="1:10" x14ac:dyDescent="0.2">
      <c r="A98" s="15"/>
      <c r="B98" s="15"/>
      <c r="C98" s="15"/>
      <c r="E98" s="15"/>
      <c r="F98" s="15"/>
      <c r="G98" s="15"/>
      <c r="H98" s="15"/>
      <c r="I98" s="15"/>
      <c r="J98" s="15"/>
    </row>
    <row r="99" spans="1:10" x14ac:dyDescent="0.2">
      <c r="A99" s="15"/>
      <c r="B99" s="15"/>
      <c r="C99" s="15"/>
      <c r="E99" s="15"/>
      <c r="F99" s="15"/>
      <c r="G99" s="15"/>
      <c r="H99" s="15"/>
      <c r="I99" s="15"/>
      <c r="J99" s="15"/>
    </row>
    <row r="100" spans="1:10" x14ac:dyDescent="0.2">
      <c r="A100" s="15"/>
      <c r="B100" s="15"/>
      <c r="C100" s="15"/>
      <c r="E100" s="15"/>
      <c r="F100" s="15"/>
      <c r="G100" s="15"/>
      <c r="H100" s="15"/>
      <c r="I100" s="15"/>
      <c r="J100" s="15"/>
    </row>
    <row r="101" spans="1:10" x14ac:dyDescent="0.2">
      <c r="A101" s="15"/>
      <c r="B101" s="15"/>
      <c r="C101" s="15"/>
      <c r="E101" s="15"/>
      <c r="F101" s="15"/>
      <c r="G101" s="15"/>
      <c r="H101" s="15"/>
      <c r="I101" s="15"/>
      <c r="J101" s="15"/>
    </row>
    <row r="102" spans="1:10" x14ac:dyDescent="0.2">
      <c r="A102" s="15"/>
      <c r="B102" s="15"/>
      <c r="C102" s="15"/>
      <c r="E102" s="15"/>
      <c r="F102" s="15"/>
      <c r="G102" s="15"/>
      <c r="H102" s="15"/>
      <c r="I102" s="15"/>
      <c r="J102" s="15"/>
    </row>
    <row r="103" spans="1:10" x14ac:dyDescent="0.2">
      <c r="A103" s="15"/>
      <c r="B103" s="15"/>
      <c r="C103" s="15"/>
      <c r="E103" s="15"/>
      <c r="F103" s="15"/>
      <c r="G103" s="15"/>
      <c r="H103" s="15"/>
      <c r="I103" s="15"/>
      <c r="J103" s="15"/>
    </row>
    <row r="104" spans="1:10" x14ac:dyDescent="0.2">
      <c r="A104" s="15"/>
      <c r="B104" s="15"/>
      <c r="C104" s="15"/>
      <c r="E104" s="15"/>
      <c r="F104" s="15"/>
      <c r="G104" s="15"/>
      <c r="H104" s="15"/>
      <c r="I104" s="15"/>
      <c r="J104" s="15"/>
    </row>
    <row r="105" spans="1:10" x14ac:dyDescent="0.2">
      <c r="A105" s="15"/>
      <c r="B105" s="15"/>
      <c r="C105" s="15"/>
      <c r="E105" s="15"/>
      <c r="F105" s="15"/>
      <c r="G105" s="15"/>
      <c r="H105" s="15"/>
      <c r="I105" s="15"/>
      <c r="J105" s="15"/>
    </row>
    <row r="106" spans="1:10" x14ac:dyDescent="0.2">
      <c r="A106" s="15"/>
      <c r="B106" s="15"/>
      <c r="C106" s="15"/>
      <c r="E106" s="15"/>
      <c r="F106" s="15"/>
      <c r="G106" s="15"/>
      <c r="H106" s="15"/>
      <c r="I106" s="15"/>
      <c r="J106" s="15"/>
    </row>
    <row r="107" spans="1:10" x14ac:dyDescent="0.2">
      <c r="A107" s="15"/>
      <c r="B107" s="15"/>
      <c r="C107" s="15"/>
      <c r="E107" s="15"/>
      <c r="F107" s="15"/>
      <c r="G107" s="15"/>
      <c r="H107" s="15"/>
      <c r="I107" s="15"/>
      <c r="J107" s="15"/>
    </row>
    <row r="108" spans="1:10" x14ac:dyDescent="0.2">
      <c r="A108" s="15"/>
      <c r="B108" s="15"/>
      <c r="C108" s="15"/>
      <c r="E108" s="15"/>
      <c r="F108" s="15"/>
      <c r="G108" s="15"/>
      <c r="H108" s="15"/>
      <c r="I108" s="15"/>
      <c r="J108" s="15"/>
    </row>
    <row r="109" spans="1:10" x14ac:dyDescent="0.2">
      <c r="A109" s="15"/>
      <c r="B109" s="15"/>
      <c r="C109" s="15"/>
      <c r="E109" s="15"/>
      <c r="F109" s="15"/>
      <c r="G109" s="15"/>
      <c r="H109" s="15"/>
      <c r="I109" s="15"/>
      <c r="J109" s="15"/>
    </row>
    <row r="110" spans="1:10" x14ac:dyDescent="0.2">
      <c r="A110" s="15"/>
      <c r="B110" s="15"/>
      <c r="C110" s="15"/>
      <c r="E110" s="15"/>
      <c r="F110" s="15"/>
      <c r="G110" s="15"/>
      <c r="H110" s="15"/>
      <c r="I110" s="15"/>
      <c r="J110" s="15"/>
    </row>
    <row r="111" spans="1:10" x14ac:dyDescent="0.2">
      <c r="A111" s="15"/>
      <c r="B111" s="15"/>
      <c r="C111" s="15"/>
      <c r="E111" s="15"/>
      <c r="F111" s="15"/>
      <c r="G111" s="15"/>
      <c r="H111" s="15"/>
      <c r="I111" s="15"/>
      <c r="J111" s="15"/>
    </row>
    <row r="112" spans="1:10" x14ac:dyDescent="0.2">
      <c r="A112" s="15"/>
      <c r="B112" s="15"/>
      <c r="C112" s="15"/>
      <c r="E112" s="15"/>
      <c r="F112" s="15"/>
      <c r="G112" s="15"/>
      <c r="H112" s="15"/>
      <c r="I112" s="15"/>
      <c r="J112" s="15"/>
    </row>
    <row r="113" spans="1:10" x14ac:dyDescent="0.2">
      <c r="A113" s="15"/>
      <c r="B113" s="15"/>
      <c r="C113" s="15"/>
      <c r="E113" s="15"/>
      <c r="F113" s="15"/>
      <c r="G113" s="15"/>
      <c r="H113" s="15"/>
      <c r="I113" s="15"/>
      <c r="J113" s="15"/>
    </row>
    <row r="114" spans="1:10" x14ac:dyDescent="0.2">
      <c r="A114" s="15"/>
      <c r="B114" s="15"/>
      <c r="C114" s="15"/>
      <c r="E114" s="15"/>
      <c r="F114" s="15"/>
      <c r="G114" s="15"/>
      <c r="H114" s="15"/>
      <c r="I114" s="15"/>
      <c r="J114" s="15"/>
    </row>
    <row r="115" spans="1:10" x14ac:dyDescent="0.2">
      <c r="A115" s="15"/>
      <c r="B115" s="15"/>
      <c r="C115" s="15"/>
      <c r="E115" s="15"/>
      <c r="F115" s="15"/>
      <c r="G115" s="15"/>
      <c r="H115" s="15"/>
      <c r="I115" s="15"/>
      <c r="J115" s="15"/>
    </row>
    <row r="116" spans="1:10" x14ac:dyDescent="0.2">
      <c r="A116" s="15"/>
      <c r="B116" s="15"/>
      <c r="C116" s="15"/>
      <c r="E116" s="15"/>
      <c r="F116" s="15"/>
      <c r="G116" s="15"/>
      <c r="H116" s="15"/>
      <c r="I116" s="15"/>
      <c r="J116" s="15"/>
    </row>
    <row r="117" spans="1:10" x14ac:dyDescent="0.2">
      <c r="A117" s="15"/>
      <c r="B117" s="15"/>
      <c r="C117" s="15"/>
      <c r="E117" s="15"/>
      <c r="F117" s="15"/>
      <c r="G117" s="15"/>
      <c r="H117" s="15"/>
      <c r="I117" s="15"/>
      <c r="J117" s="15"/>
    </row>
    <row r="118" spans="1:10" x14ac:dyDescent="0.2">
      <c r="A118" s="15"/>
      <c r="B118" s="15"/>
      <c r="C118" s="15"/>
      <c r="E118" s="15"/>
      <c r="F118" s="15"/>
      <c r="G118" s="15"/>
      <c r="H118" s="15"/>
      <c r="I118" s="15"/>
      <c r="J118" s="15"/>
    </row>
    <row r="119" spans="1:10" x14ac:dyDescent="0.2">
      <c r="A119" s="15"/>
      <c r="B119" s="15"/>
      <c r="C119" s="15"/>
      <c r="E119" s="15"/>
      <c r="F119" s="15"/>
      <c r="G119" s="15"/>
      <c r="H119" s="15"/>
      <c r="I119" s="15"/>
      <c r="J119" s="15"/>
    </row>
    <row r="120" spans="1:10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1:10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</row>
    <row r="122" spans="1:10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1:10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1:10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</row>
    <row r="125" spans="1:10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</row>
    <row r="126" spans="1:10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1:10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1:10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1:10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</row>
    <row r="130" spans="1:10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</row>
    <row r="131" spans="1:10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</row>
    <row r="132" spans="1:10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</row>
    <row r="133" spans="1:10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</row>
    <row r="134" spans="1:10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</row>
    <row r="135" spans="1:10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</row>
  </sheetData>
  <mergeCells count="7">
    <mergeCell ref="H3:H4"/>
    <mergeCell ref="I3:I4"/>
    <mergeCell ref="A3:B3"/>
    <mergeCell ref="C3:C4"/>
    <mergeCell ref="D3:D4"/>
    <mergeCell ref="E3:E4"/>
    <mergeCell ref="F3:G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DD00EA4E2CC80F4587F260970E6208B0" ma:contentTypeVersion="4" ma:contentTypeDescription="สร้างเอกสารใหม่" ma:contentTypeScope="" ma:versionID="8b69e33addb67d27e8182c2dfc5d455f">
  <xsd:schema xmlns:xsd="http://www.w3.org/2001/XMLSchema" xmlns:xs="http://www.w3.org/2001/XMLSchema" xmlns:p="http://schemas.microsoft.com/office/2006/metadata/properties" xmlns:ns2="3cfab385-ccbb-4819-a43b-b62a15f190ef" targetNamespace="http://schemas.microsoft.com/office/2006/metadata/properties" ma:root="true" ma:fieldsID="073ba024a3c72a1bed60b95f708e1e82" ns2:_="">
    <xsd:import namespace="3cfab385-ccbb-4819-a43b-b62a15f190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fab385-ccbb-4819-a43b-b62a15f190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A5DA0C-B480-4EBE-B0DD-A8B72ED6AB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fab385-ccbb-4819-a43b-b62a15f190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481CD4-E054-47C8-8454-7E0B2F81B93E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763DFB7-ADC3-40E0-ACD3-53C93C7620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กรณีศึกษาร้านกาแฟ</vt:lpstr>
      <vt:lpstr>Break-even กรณีศึกษาร้านกาแฟ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2310611113214 Natcha Traiprawat</cp:lastModifiedBy>
  <cp:lastPrinted>2012-11-26T06:11:32Z</cp:lastPrinted>
  <dcterms:created xsi:type="dcterms:W3CDTF">2012-11-26T05:48:04Z</dcterms:created>
  <dcterms:modified xsi:type="dcterms:W3CDTF">2023-11-07T06:37:56Z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0x010100DD00EA4E2CC80F4587F260970E6208B0</vt:lpwstr>
  </property>
</Properties>
</file>