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dmin\Desktop\More-LearningCourse\Project\Finance\0 in progress Investment and Asset Management\Final Homework\"/>
    </mc:Choice>
  </mc:AlternateContent>
  <xr:revisionPtr revIDLastSave="0" documentId="13_ncr:1_{5C1E518B-85D2-4B95-96BC-2A00C264395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การบ้าน5" sheetId="2" r:id="rId1"/>
    <sheet name="Bond Price Sensitivity by Time" sheetId="5" r:id="rId2"/>
    <sheet name="การบ้าน8" sheetId="3" r:id="rId3"/>
    <sheet name="การบ้าน9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5" l="1"/>
  <c r="F6" i="5" s="1"/>
  <c r="E3" i="5"/>
  <c r="F3" i="5" s="1"/>
  <c r="E4" i="5"/>
  <c r="F4" i="5" s="1"/>
  <c r="E5" i="5"/>
  <c r="F5" i="5" s="1"/>
  <c r="E2" i="5"/>
  <c r="F2" i="5" s="1"/>
  <c r="F8" i="5"/>
  <c r="M23" i="5"/>
  <c r="L21" i="5"/>
  <c r="M21" i="5" s="1"/>
  <c r="L3" i="5"/>
  <c r="M3" i="5" s="1"/>
  <c r="L4" i="5"/>
  <c r="M4" i="5" s="1"/>
  <c r="L5" i="5"/>
  <c r="M5" i="5" s="1"/>
  <c r="L6" i="5"/>
  <c r="M6" i="5" s="1"/>
  <c r="L7" i="5"/>
  <c r="M7" i="5" s="1"/>
  <c r="L8" i="5"/>
  <c r="M8" i="5" s="1"/>
  <c r="L9" i="5"/>
  <c r="M9" i="5" s="1"/>
  <c r="L10" i="5"/>
  <c r="M10" i="5" s="1"/>
  <c r="L11" i="5"/>
  <c r="M11" i="5" s="1"/>
  <c r="L12" i="5"/>
  <c r="L13" i="5"/>
  <c r="M13" i="5" s="1"/>
  <c r="L14" i="5"/>
  <c r="M14" i="5" s="1"/>
  <c r="L15" i="5"/>
  <c r="M15" i="5" s="1"/>
  <c r="L16" i="5"/>
  <c r="M16" i="5" s="1"/>
  <c r="L17" i="5"/>
  <c r="M17" i="5" s="1"/>
  <c r="L18" i="5"/>
  <c r="M18" i="5" s="1"/>
  <c r="L19" i="5"/>
  <c r="M19" i="5" s="1"/>
  <c r="L20" i="5"/>
  <c r="M20" i="5" s="1"/>
  <c r="L2" i="5"/>
  <c r="M2" i="5" s="1"/>
  <c r="M12" i="5"/>
  <c r="D14" i="3"/>
  <c r="D13" i="3"/>
  <c r="D12" i="3"/>
  <c r="D11" i="3"/>
  <c r="L3" i="2"/>
  <c r="L10" i="2"/>
  <c r="L12" i="2"/>
  <c r="L13" i="2"/>
  <c r="L17" i="2"/>
  <c r="L4" i="2"/>
  <c r="L5" i="2"/>
  <c r="L21" i="2"/>
  <c r="C5" i="6"/>
  <c r="L18" i="2"/>
  <c r="L7" i="2"/>
  <c r="L14" i="2"/>
  <c r="C10" i="6"/>
  <c r="L20" i="2"/>
  <c r="C9" i="6"/>
  <c r="C8" i="6"/>
  <c r="C11" i="6"/>
  <c r="L6" i="2"/>
  <c r="L11" i="2"/>
  <c r="L19" i="2"/>
  <c r="F7" i="5" l="1"/>
  <c r="M22" i="5"/>
  <c r="D15" i="3"/>
  <c r="B5" i="6"/>
  <c r="B11" i="6" s="1"/>
  <c r="B4" i="6"/>
  <c r="B10" i="6" s="1"/>
  <c r="B3" i="6"/>
  <c r="B9" i="6" s="1"/>
  <c r="B2" i="6"/>
  <c r="B8" i="6" s="1"/>
  <c r="D2" i="3"/>
  <c r="D3" i="3"/>
  <c r="D4" i="3"/>
  <c r="D5" i="3"/>
  <c r="C4" i="6"/>
  <c r="C3" i="6"/>
  <c r="C2" i="6"/>
  <c r="D6" i="3" l="1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</calcChain>
</file>

<file path=xl/sharedStrings.xml><?xml version="1.0" encoding="utf-8"?>
<sst xmlns="http://schemas.openxmlformats.org/spreadsheetml/2006/main" count="36" uniqueCount="23">
  <si>
    <t>z</t>
  </si>
  <si>
    <t>T</t>
  </si>
  <si>
    <t>C</t>
  </si>
  <si>
    <t>St</t>
  </si>
  <si>
    <t>Result</t>
  </si>
  <si>
    <t>Coupoun Rate</t>
  </si>
  <si>
    <t>SD</t>
  </si>
  <si>
    <t>Correlation</t>
  </si>
  <si>
    <t>VAR</t>
  </si>
  <si>
    <t>ไม่มีค่า Z หา P</t>
  </si>
  <si>
    <t>c = 3%</t>
  </si>
  <si>
    <t>c = 6%</t>
  </si>
  <si>
    <t>c = 5%</t>
  </si>
  <si>
    <t>Formula Text</t>
  </si>
  <si>
    <t>Time to maturity</t>
  </si>
  <si>
    <t>Face Value</t>
  </si>
  <si>
    <t>Coupon rate</t>
  </si>
  <si>
    <t>YTM</t>
  </si>
  <si>
    <t>Period</t>
  </si>
  <si>
    <t>Coupon Payment</t>
  </si>
  <si>
    <t>Discount</t>
  </si>
  <si>
    <t>Bond Price Method 1</t>
  </si>
  <si>
    <t>Bond Price Method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</si>
</sst>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9" fontId="2" fillId="2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8" fontId="0" fillId="3" borderId="1" xfId="0" applyNumberForma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3%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การบ้าน5!$F$3:$F$8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cat>
          <c:val>
            <c:numRef>
              <c:f>การบ้าน5!$G$3:$G$8</c:f>
              <c:numCache>
                <c:formatCode>0.00</c:formatCode>
                <c:ptCount val="6"/>
                <c:pt idx="0">
                  <c:v>913.41046658738344</c:v>
                </c:pt>
                <c:pt idx="1">
                  <c:v>929.08098991675274</c:v>
                </c:pt>
                <c:pt idx="2">
                  <c:v>945.53503941259032</c:v>
                </c:pt>
                <c:pt idx="3">
                  <c:v>962.81179138321988</c:v>
                </c:pt>
                <c:pt idx="4">
                  <c:v>980.95238095238096</c:v>
                </c:pt>
                <c:pt idx="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F-4C3C-B001-89CE125EB759}"/>
            </c:ext>
          </c:extLst>
        </c:ser>
        <c:ser>
          <c:idx val="1"/>
          <c:order val="1"/>
          <c:tx>
            <c:v>5%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val>
            <c:numRef>
              <c:f>การบ้าน5!$H$3:$H$8</c:f>
              <c:numCache>
                <c:formatCode>0.00</c:formatCode>
                <c:ptCount val="6"/>
                <c:pt idx="0">
                  <c:v>999.99999999999989</c:v>
                </c:pt>
                <c:pt idx="1">
                  <c:v>1000</c:v>
                </c:pt>
                <c:pt idx="2">
                  <c:v>999.99999999999989</c:v>
                </c:pt>
                <c:pt idx="3">
                  <c:v>999.99999999999989</c:v>
                </c:pt>
                <c:pt idx="4">
                  <c:v>1000</c:v>
                </c:pt>
                <c:pt idx="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F-4C3C-B001-89CE125EB759}"/>
            </c:ext>
          </c:extLst>
        </c:ser>
        <c:ser>
          <c:idx val="2"/>
          <c:order val="2"/>
          <c:tx>
            <c:v>6%</c:v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การบ้าน5!$I$3:$I$8</c:f>
              <c:numCache>
                <c:formatCode>0.00</c:formatCode>
                <c:ptCount val="6"/>
                <c:pt idx="0">
                  <c:v>1043.2947667063081</c:v>
                </c:pt>
                <c:pt idx="1">
                  <c:v>1035.4595050416237</c:v>
                </c:pt>
                <c:pt idx="2">
                  <c:v>1027.2324802937046</c:v>
                </c:pt>
                <c:pt idx="3">
                  <c:v>1018.59410430839</c:v>
                </c:pt>
                <c:pt idx="4">
                  <c:v>1009.5238095238095</c:v>
                </c:pt>
                <c:pt idx="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CF-4C3C-B001-89CE125EB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18880"/>
        <c:axId val="197716384"/>
      </c:lineChart>
      <c:catAx>
        <c:axId val="19771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6384"/>
        <c:crosses val="autoZero"/>
        <c:auto val="1"/>
        <c:lblAlgn val="ctr"/>
        <c:lblOffset val="100"/>
        <c:noMultiLvlLbl val="0"/>
      </c:catAx>
      <c:valAx>
        <c:axId val="197716384"/>
        <c:scaling>
          <c:orientation val="minMax"/>
          <c:max val="1150"/>
          <c:min val="8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Bond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10</xdr:row>
      <xdr:rowOff>161925</xdr:rowOff>
    </xdr:from>
    <xdr:to>
      <xdr:col>8</xdr:col>
      <xdr:colOff>381000</xdr:colOff>
      <xdr:row>28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FBE4A-8F91-4C48-8859-3747236F2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25</xdr:row>
      <xdr:rowOff>9525</xdr:rowOff>
    </xdr:from>
    <xdr:to>
      <xdr:col>15</xdr:col>
      <xdr:colOff>57150</xdr:colOff>
      <xdr:row>29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D78F56E-DF2F-9065-65CB-85597A3EE7B2}"/>
            </a:ext>
          </a:extLst>
        </xdr:cNvPr>
        <xdr:cNvSpPr txBox="1"/>
      </xdr:nvSpPr>
      <xdr:spPr>
        <a:xfrm>
          <a:off x="257175" y="4772025"/>
          <a:ext cx="108585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/>
            <a:t>Short</a:t>
          </a:r>
          <a:r>
            <a:rPr lang="en-US" sz="2400" baseline="0"/>
            <a:t> Investment horizon : Market Price Risk (Interest rate risk) &lt; Reinvestment Risk</a:t>
          </a:r>
        </a:p>
        <a:p>
          <a:pPr algn="ctr"/>
          <a:r>
            <a:rPr lang="en-US" sz="2400" baseline="0"/>
            <a:t>Long Investment horizon : Market Price Risk (Interest rate risk) &gt; Reinvestment Risk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056CB-CB84-4D66-B21D-263A34262291}">
  <dimension ref="A1:L21"/>
  <sheetViews>
    <sheetView workbookViewId="0">
      <selection activeCell="N28" sqref="N28"/>
    </sheetView>
  </sheetViews>
  <sheetFormatPr defaultRowHeight="15" x14ac:dyDescent="0.25"/>
  <cols>
    <col min="12" max="12" width="6.28515625" bestFit="1" customWidth="1"/>
  </cols>
  <sheetData>
    <row r="1" spans="1:12" x14ac:dyDescent="0.25">
      <c r="A1" s="27" t="s">
        <v>14</v>
      </c>
      <c r="B1" s="26" t="s">
        <v>5</v>
      </c>
      <c r="C1" s="26"/>
      <c r="D1" s="26"/>
      <c r="F1" s="27" t="s">
        <v>14</v>
      </c>
      <c r="G1" s="26" t="s">
        <v>5</v>
      </c>
      <c r="H1" s="26"/>
      <c r="I1" s="26"/>
      <c r="L1" t="s">
        <v>13</v>
      </c>
    </row>
    <row r="2" spans="1:12" x14ac:dyDescent="0.25">
      <c r="A2" s="27"/>
      <c r="B2" s="12">
        <v>0.03</v>
      </c>
      <c r="C2" s="12">
        <v>0.05</v>
      </c>
      <c r="D2" s="12">
        <v>0.06</v>
      </c>
      <c r="F2" s="27"/>
      <c r="G2" s="13">
        <v>0.03</v>
      </c>
      <c r="H2" s="13">
        <v>0.05</v>
      </c>
      <c r="I2" s="13">
        <v>0.06</v>
      </c>
      <c r="L2" t="s">
        <v>10</v>
      </c>
    </row>
    <row r="3" spans="1:12" x14ac:dyDescent="0.25">
      <c r="A3" s="9">
        <v>5</v>
      </c>
      <c r="B3" s="9">
        <f>((1000*B2)/(1.05^($A3-4)))+((1000*B2)/(1.05^($A3-3)))+((1000*B2)/(1.05^($A3-2)))+((1000*B2)/(1.05^($A3-1)))+((1000*(1+B2)))/(1.05^$A3)</f>
        <v>913.41046658738344</v>
      </c>
      <c r="C3" s="10">
        <f>((1000*C2)/(1.05^($A3-4)))+((1000*C2)/(1.05^($A3-3)))+((1000*C2)/(1.05^($A3-2)))+((1000*C2)/(1.05^($A3-1)))+((1000*(1+C2)))/(1.05^$A3)</f>
        <v>999.99999999999989</v>
      </c>
      <c r="D3" s="9">
        <f>((1000*D2)/(1.05^($A3-4)))+((1000*D2)/(1.05^($A3-3)))+((1000*D2)/(1.05^($A3-2)))+((1000*D2)/(1.05^($A3-1)))+((1000*(1+D2)))/(1.05^$A3)</f>
        <v>1043.2947667063081</v>
      </c>
      <c r="F3" s="9">
        <v>5</v>
      </c>
      <c r="G3" s="11">
        <v>913.41046658738344</v>
      </c>
      <c r="H3" s="11">
        <v>999.99999999999989</v>
      </c>
      <c r="I3" s="11">
        <v>1043.2947667063081</v>
      </c>
      <c r="L3" t="str">
        <f ca="1">_xlfn.FORMULATEXT(B3)</f>
        <v>=((1000*B2)/(1.05^($A3-4)))+((1000*B2)/(1.05^($A3-3)))+((1000*B2)/(1.05^($A3-2)))+((1000*B2)/(1.05^($A3-1)))+((1000*(1+B2)))/(1.05^$A3)</v>
      </c>
    </row>
    <row r="4" spans="1:12" x14ac:dyDescent="0.25">
      <c r="A4" s="9">
        <v>4</v>
      </c>
      <c r="B4" s="9">
        <f>((1000*B2)/(1.05^($A4-3)))+((1000*B2)/(1.05^($A4-2)))+((1000*B2)/(1.05^($A4-1)))+((1000*(1+B2)))/(1.05^$A4)</f>
        <v>929.08098991675274</v>
      </c>
      <c r="C4" s="9">
        <f>((1000*C2)/(1.05^($A4-3)))+((1000*C2)/(1.05^($A4-2)))+((1000*C2)/(1.05^($A4-1)))+((1000*(1+C2)))/(1.05^$A4)</f>
        <v>1000</v>
      </c>
      <c r="D4" s="9">
        <f>((1000*D2)/(1.05^($A4-3)))+((1000*D2)/(1.05^($A4-2)))+((1000*D2)/(1.05^($A4-1)))+((1000*(1+D2)))/(1.05^$A4)</f>
        <v>1035.4595050416237</v>
      </c>
      <c r="F4" s="9">
        <v>4</v>
      </c>
      <c r="G4" s="11">
        <v>929.08098991675274</v>
      </c>
      <c r="H4" s="11">
        <v>1000</v>
      </c>
      <c r="I4" s="11">
        <v>1035.4595050416237</v>
      </c>
      <c r="L4" t="str">
        <f ca="1">_xlfn.FORMULATEXT(B4)</f>
        <v>=((1000*B2)/(1.05^($A4-3)))+((1000*B2)/(1.05^($A4-2)))+((1000*B2)/(1.05^($A4-1)))+((1000*(1+B2)))/(1.05^$A4)</v>
      </c>
    </row>
    <row r="5" spans="1:12" x14ac:dyDescent="0.25">
      <c r="A5" s="9">
        <v>3</v>
      </c>
      <c r="B5" s="9">
        <f>((1000*B2)/(1.05^($A5-2)))+((1000*B2)/(1.05^($A5-1)))+((1000*(1+B2)))/(1.05^$A5)</f>
        <v>945.53503941259032</v>
      </c>
      <c r="C5" s="9">
        <f>((1000*C2)/(1.05^($A5-2)))+((1000*C2)/(1.05^($A5-1)))+((1000*(1+C2)))/(1.05^$A5)</f>
        <v>999.99999999999989</v>
      </c>
      <c r="D5" s="9">
        <f>((1000*D2)/(1.05^($A5-2)))+((1000*D2)/(1.05^($A5-1)))+((1000*(1+D2)))/(1.05^$A5)</f>
        <v>1027.2324802937046</v>
      </c>
      <c r="F5" s="9">
        <v>3</v>
      </c>
      <c r="G5" s="11">
        <v>945.53503941259032</v>
      </c>
      <c r="H5" s="11">
        <v>999.99999999999989</v>
      </c>
      <c r="I5" s="11">
        <v>1027.2324802937046</v>
      </c>
      <c r="L5" t="str">
        <f ca="1">_xlfn.FORMULATEXT(B5)</f>
        <v>=((1000*B2)/(1.05^($A5-2)))+((1000*B2)/(1.05^($A5-1)))+((1000*(1+B2)))/(1.05^$A5)</v>
      </c>
    </row>
    <row r="6" spans="1:12" x14ac:dyDescent="0.25">
      <c r="A6" s="9">
        <v>2</v>
      </c>
      <c r="B6" s="9">
        <f>((1000*B2)/1.05^($A6-1))+((1000*(1+B2)))/(1.05^$A6)</f>
        <v>962.81179138321988</v>
      </c>
      <c r="C6" s="9">
        <f>((1000*C2)/1.05^($A6-1))+((1000*(1+C2)))/(1.05^$A6)</f>
        <v>999.99999999999989</v>
      </c>
      <c r="D6" s="9">
        <f>((1000*D2)/1.05^($A6-1))+((1000*(1+D2)))/(1.05^$A6)</f>
        <v>1018.59410430839</v>
      </c>
      <c r="F6" s="9">
        <v>2</v>
      </c>
      <c r="G6" s="11">
        <v>962.81179138321988</v>
      </c>
      <c r="H6" s="11">
        <v>999.99999999999989</v>
      </c>
      <c r="I6" s="11">
        <v>1018.59410430839</v>
      </c>
      <c r="L6" t="str">
        <f ca="1">_xlfn.FORMULATEXT(B6)</f>
        <v>=((1000*B2)/1.05^($A6-1))+((1000*(1+B2)))/(1.05^$A6)</v>
      </c>
    </row>
    <row r="7" spans="1:12" x14ac:dyDescent="0.25">
      <c r="A7" s="9">
        <v>1</v>
      </c>
      <c r="B7" s="9">
        <f>((1000*(1+B2)))/(1.05^$A7)</f>
        <v>980.95238095238096</v>
      </c>
      <c r="C7" s="9">
        <f>((1000*(1+C2)))/(1.05^$A7)</f>
        <v>1000</v>
      </c>
      <c r="D7" s="9">
        <f>((1000*(1+D2)))/(1.05^$A7)</f>
        <v>1009.5238095238095</v>
      </c>
      <c r="F7" s="9">
        <v>1</v>
      </c>
      <c r="G7" s="11">
        <v>980.95238095238096</v>
      </c>
      <c r="H7" s="11">
        <v>1000</v>
      </c>
      <c r="I7" s="11">
        <v>1009.5238095238095</v>
      </c>
      <c r="L7" t="str">
        <f ca="1">_xlfn.FORMULATEXT(B7)</f>
        <v>=((1000*(1+B2)))/(1.05^$A7)</v>
      </c>
    </row>
    <row r="8" spans="1:12" x14ac:dyDescent="0.25">
      <c r="A8" s="9">
        <v>0</v>
      </c>
      <c r="B8" s="9">
        <v>1000</v>
      </c>
      <c r="C8" s="9">
        <v>1000</v>
      </c>
      <c r="D8" s="9">
        <v>1000</v>
      </c>
      <c r="F8" s="9">
        <v>0</v>
      </c>
      <c r="G8" s="11">
        <v>1000</v>
      </c>
      <c r="H8" s="11">
        <v>1000</v>
      </c>
      <c r="I8" s="11">
        <v>1000</v>
      </c>
    </row>
    <row r="9" spans="1:12" x14ac:dyDescent="0.25">
      <c r="L9" t="s">
        <v>12</v>
      </c>
    </row>
    <row r="10" spans="1:12" x14ac:dyDescent="0.25">
      <c r="L10" t="str">
        <f ca="1">_xlfn.FORMULATEXT(C3)</f>
        <v>=((1000*C2)/(1.05^($A3-4)))+((1000*C2)/(1.05^($A3-3)))+((1000*C2)/(1.05^($A3-2)))+((1000*C2)/(1.05^($A3-1)))+((1000*(1+C2)))/(1.05^$A3)</v>
      </c>
    </row>
    <row r="11" spans="1:12" x14ac:dyDescent="0.25">
      <c r="L11" t="str">
        <f ca="1">_xlfn.FORMULATEXT(C4)</f>
        <v>=((1000*C2)/(1.05^($A4-3)))+((1000*C2)/(1.05^($A4-2)))+((1000*C2)/(1.05^($A4-1)))+((1000*(1+C2)))/(1.05^$A4)</v>
      </c>
    </row>
    <row r="12" spans="1:12" x14ac:dyDescent="0.25">
      <c r="L12" t="str">
        <f ca="1">_xlfn.FORMULATEXT(C5)</f>
        <v>=((1000*C2)/(1.05^($A5-2)))+((1000*C2)/(1.05^($A5-1)))+((1000*(1+C2)))/(1.05^$A5)</v>
      </c>
    </row>
    <row r="13" spans="1:12" x14ac:dyDescent="0.25">
      <c r="L13" t="str">
        <f ca="1">_xlfn.FORMULATEXT(C6)</f>
        <v>=((1000*C2)/1.05^($A6-1))+((1000*(1+C2)))/(1.05^$A6)</v>
      </c>
    </row>
    <row r="14" spans="1:12" x14ac:dyDescent="0.25">
      <c r="L14" t="str">
        <f ca="1">_xlfn.FORMULATEXT(C7)</f>
        <v>=((1000*(1+C2)))/(1.05^$A7)</v>
      </c>
    </row>
    <row r="16" spans="1:12" x14ac:dyDescent="0.25">
      <c r="L16" t="s">
        <v>11</v>
      </c>
    </row>
    <row r="17" spans="12:12" x14ac:dyDescent="0.25">
      <c r="L17" t="str">
        <f ca="1">_xlfn.FORMULATEXT(D3)</f>
        <v>=((1000*D2)/(1.05^($A3-4)))+((1000*D2)/(1.05^($A3-3)))+((1000*D2)/(1.05^($A3-2)))+((1000*D2)/(1.05^($A3-1)))+((1000*(1+D2)))/(1.05^$A3)</v>
      </c>
    </row>
    <row r="18" spans="12:12" x14ac:dyDescent="0.25">
      <c r="L18" t="str">
        <f ca="1">_xlfn.FORMULATEXT(D4)</f>
        <v>=((1000*D2)/(1.05^($A4-3)))+((1000*D2)/(1.05^($A4-2)))+((1000*D2)/(1.05^($A4-1)))+((1000*(1+D2)))/(1.05^$A4)</v>
      </c>
    </row>
    <row r="19" spans="12:12" x14ac:dyDescent="0.25">
      <c r="L19" t="str">
        <f ca="1">_xlfn.FORMULATEXT(D5)</f>
        <v>=((1000*D2)/(1.05^($A5-2)))+((1000*D2)/(1.05^($A5-1)))+((1000*(1+D2)))/(1.05^$A5)</v>
      </c>
    </row>
    <row r="20" spans="12:12" x14ac:dyDescent="0.25">
      <c r="L20" t="str">
        <f ca="1">_xlfn.FORMULATEXT(D6)</f>
        <v>=((1000*D2)/1.05^($A6-1))+((1000*(1+D2)))/(1.05^$A6)</v>
      </c>
    </row>
    <row r="21" spans="12:12" x14ac:dyDescent="0.25">
      <c r="L21" t="str">
        <f ca="1">_xlfn.FORMULATEXT(D7)</f>
        <v>=((1000*(1+D2)))/(1.05^$A7)</v>
      </c>
    </row>
  </sheetData>
  <mergeCells count="4">
    <mergeCell ref="B1:D1"/>
    <mergeCell ref="G1:I1"/>
    <mergeCell ref="A1:A2"/>
    <mergeCell ref="F1:F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7D8D-B1DB-49AD-A792-0E3AF0AB0E45}">
  <dimension ref="A1:M23"/>
  <sheetViews>
    <sheetView workbookViewId="0">
      <selection activeCell="E32" sqref="E32"/>
    </sheetView>
  </sheetViews>
  <sheetFormatPr defaultRowHeight="15" x14ac:dyDescent="0.25"/>
  <cols>
    <col min="1" max="1" width="11.85546875" style="5" bestFit="1" customWidth="1"/>
    <col min="2" max="4" width="9.140625" style="5"/>
    <col min="5" max="5" width="19.5703125" style="5" bestFit="1" customWidth="1"/>
    <col min="6" max="6" width="8.7109375" style="5" bestFit="1" customWidth="1"/>
    <col min="7" max="7" width="9.140625" style="5"/>
    <col min="8" max="8" width="11.85546875" style="5" bestFit="1" customWidth="1"/>
    <col min="9" max="11" width="9.140625" style="5"/>
    <col min="12" max="12" width="19.5703125" style="5" bestFit="1" customWidth="1"/>
    <col min="13" max="13" width="12" style="5" bestFit="1" customWidth="1"/>
    <col min="14" max="16384" width="9.140625" style="5"/>
  </cols>
  <sheetData>
    <row r="1" spans="1:13" x14ac:dyDescent="0.25">
      <c r="A1" s="14" t="s">
        <v>15</v>
      </c>
      <c r="B1" s="9">
        <v>1000</v>
      </c>
      <c r="C1" s="21"/>
      <c r="D1" s="14" t="s">
        <v>18</v>
      </c>
      <c r="E1" s="14" t="s">
        <v>19</v>
      </c>
      <c r="F1" s="14" t="s">
        <v>20</v>
      </c>
      <c r="H1" s="14" t="s">
        <v>15</v>
      </c>
      <c r="I1" s="9">
        <v>1000</v>
      </c>
      <c r="J1" s="21"/>
      <c r="K1" s="14" t="s">
        <v>18</v>
      </c>
      <c r="L1" s="14" t="s">
        <v>19</v>
      </c>
      <c r="M1" s="14" t="s">
        <v>20</v>
      </c>
    </row>
    <row r="2" spans="1:13" x14ac:dyDescent="0.25">
      <c r="A2" s="14" t="s">
        <v>16</v>
      </c>
      <c r="B2" s="8">
        <v>0.03</v>
      </c>
      <c r="C2" s="19"/>
      <c r="D2" s="9">
        <v>1</v>
      </c>
      <c r="E2" s="15">
        <f>$B$2*$B$1</f>
        <v>30</v>
      </c>
      <c r="F2" s="15">
        <f>E2/((1+$B$3)^D2)</f>
        <v>28.30188679245283</v>
      </c>
      <c r="H2" s="14" t="s">
        <v>16</v>
      </c>
      <c r="I2" s="8">
        <v>0.03</v>
      </c>
      <c r="J2" s="19"/>
      <c r="K2" s="9">
        <v>1</v>
      </c>
      <c r="L2" s="15">
        <f t="shared" ref="L2:L20" si="0">$I$2*$I$1</f>
        <v>30</v>
      </c>
      <c r="M2" s="15">
        <f t="shared" ref="M2:M21" si="1">L2/((1+$I$3)^K2)</f>
        <v>28.30188679245283</v>
      </c>
    </row>
    <row r="3" spans="1:13" x14ac:dyDescent="0.25">
      <c r="A3" s="14" t="s">
        <v>17</v>
      </c>
      <c r="B3" s="8">
        <v>0.06</v>
      </c>
      <c r="C3" s="22"/>
      <c r="D3" s="9">
        <v>2</v>
      </c>
      <c r="E3" s="15">
        <f>$B$2*$B$1</f>
        <v>30</v>
      </c>
      <c r="F3" s="15">
        <f t="shared" ref="F3:F6" si="2">E3/((1+$B$3)^D3)</f>
        <v>26.699893200427194</v>
      </c>
      <c r="H3" s="14" t="s">
        <v>17</v>
      </c>
      <c r="I3" s="8">
        <v>0.06</v>
      </c>
      <c r="J3" s="22"/>
      <c r="K3" s="9">
        <v>2</v>
      </c>
      <c r="L3" s="15">
        <f t="shared" si="0"/>
        <v>30</v>
      </c>
      <c r="M3" s="15">
        <f t="shared" si="1"/>
        <v>26.699893200427194</v>
      </c>
    </row>
    <row r="4" spans="1:13" x14ac:dyDescent="0.25">
      <c r="A4" s="14" t="s">
        <v>1</v>
      </c>
      <c r="B4" s="9">
        <v>5</v>
      </c>
      <c r="C4" s="22"/>
      <c r="D4" s="9">
        <v>3</v>
      </c>
      <c r="E4" s="15">
        <f>$B$2*$B$1</f>
        <v>30</v>
      </c>
      <c r="F4" s="15">
        <f t="shared" si="2"/>
        <v>25.18857849096905</v>
      </c>
      <c r="H4" s="14" t="s">
        <v>1</v>
      </c>
      <c r="I4" s="9">
        <v>20</v>
      </c>
      <c r="J4" s="22"/>
      <c r="K4" s="9">
        <v>3</v>
      </c>
      <c r="L4" s="15">
        <f t="shared" si="0"/>
        <v>30</v>
      </c>
      <c r="M4" s="15">
        <f t="shared" si="1"/>
        <v>25.18857849096905</v>
      </c>
    </row>
    <row r="5" spans="1:13" x14ac:dyDescent="0.25">
      <c r="A5" s="23"/>
      <c r="B5" s="19"/>
      <c r="C5" s="19"/>
      <c r="D5" s="9">
        <v>4</v>
      </c>
      <c r="E5" s="15">
        <f>$B$2*$B$1</f>
        <v>30</v>
      </c>
      <c r="F5" s="15">
        <f t="shared" si="2"/>
        <v>23.762809897140613</v>
      </c>
      <c r="H5" s="23"/>
      <c r="I5" s="19"/>
      <c r="J5" s="19"/>
      <c r="K5" s="9">
        <v>4</v>
      </c>
      <c r="L5" s="15">
        <f t="shared" si="0"/>
        <v>30</v>
      </c>
      <c r="M5" s="15">
        <f t="shared" si="1"/>
        <v>23.762809897140613</v>
      </c>
    </row>
    <row r="6" spans="1:13" x14ac:dyDescent="0.25">
      <c r="A6" s="23"/>
      <c r="B6" s="19"/>
      <c r="C6" s="19"/>
      <c r="D6" s="9">
        <v>5</v>
      </c>
      <c r="E6" s="15">
        <f>$B$1+$B$2*$B$1</f>
        <v>1030</v>
      </c>
      <c r="F6" s="15">
        <f t="shared" si="2"/>
        <v>769.67591805203858</v>
      </c>
      <c r="H6" s="23"/>
      <c r="I6" s="19"/>
      <c r="J6" s="19"/>
      <c r="K6" s="9">
        <v>5</v>
      </c>
      <c r="L6" s="15">
        <f t="shared" si="0"/>
        <v>30</v>
      </c>
      <c r="M6" s="15">
        <f t="shared" si="1"/>
        <v>22.417745185981708</v>
      </c>
    </row>
    <row r="7" spans="1:13" x14ac:dyDescent="0.25">
      <c r="A7" s="23"/>
      <c r="B7" s="19"/>
      <c r="C7" s="19"/>
      <c r="D7" s="28" t="s">
        <v>21</v>
      </c>
      <c r="E7" s="28"/>
      <c r="F7" s="18">
        <f>SUM(F2:F6)</f>
        <v>873.62908643302831</v>
      </c>
      <c r="H7" s="23"/>
      <c r="I7" s="19"/>
      <c r="J7" s="19"/>
      <c r="K7" s="9">
        <v>6</v>
      </c>
      <c r="L7" s="15">
        <f t="shared" si="0"/>
        <v>30</v>
      </c>
      <c r="M7" s="15">
        <f t="shared" si="1"/>
        <v>21.148816213190287</v>
      </c>
    </row>
    <row r="8" spans="1:13" x14ac:dyDescent="0.25">
      <c r="A8" s="24"/>
      <c r="B8" s="25"/>
      <c r="C8" s="25"/>
      <c r="D8" s="28" t="s">
        <v>22</v>
      </c>
      <c r="E8" s="28"/>
      <c r="F8" s="17">
        <f>B1+PV(B3,B4,B1*B2,,0)</f>
        <v>873.62908643302842</v>
      </c>
      <c r="H8" s="23"/>
      <c r="I8" s="19"/>
      <c r="J8" s="19"/>
      <c r="K8" s="9">
        <v>7</v>
      </c>
      <c r="L8" s="15">
        <f t="shared" si="0"/>
        <v>30</v>
      </c>
      <c r="M8" s="15">
        <f t="shared" si="1"/>
        <v>19.951713408670081</v>
      </c>
    </row>
    <row r="9" spans="1:13" x14ac:dyDescent="0.25">
      <c r="D9" s="19"/>
      <c r="E9" s="20"/>
      <c r="F9" s="20"/>
      <c r="H9" s="23"/>
      <c r="I9" s="19"/>
      <c r="J9" s="19"/>
      <c r="K9" s="9">
        <v>8</v>
      </c>
      <c r="L9" s="15">
        <f t="shared" si="0"/>
        <v>30</v>
      </c>
      <c r="M9" s="15">
        <f t="shared" si="1"/>
        <v>18.822371140254795</v>
      </c>
    </row>
    <row r="10" spans="1:13" x14ac:dyDescent="0.25">
      <c r="D10" s="19"/>
      <c r="E10" s="20"/>
      <c r="F10" s="20"/>
      <c r="H10" s="23"/>
      <c r="I10" s="19"/>
      <c r="J10" s="19"/>
      <c r="K10" s="9">
        <v>9</v>
      </c>
      <c r="L10" s="15">
        <f t="shared" si="0"/>
        <v>30</v>
      </c>
      <c r="M10" s="15">
        <f t="shared" si="1"/>
        <v>17.756953905900751</v>
      </c>
    </row>
    <row r="11" spans="1:13" x14ac:dyDescent="0.25">
      <c r="D11" s="19"/>
      <c r="E11" s="20"/>
      <c r="F11" s="20"/>
      <c r="H11" s="23"/>
      <c r="I11" s="19"/>
      <c r="J11" s="19"/>
      <c r="K11" s="9">
        <v>10</v>
      </c>
      <c r="L11" s="15">
        <f t="shared" si="0"/>
        <v>30</v>
      </c>
      <c r="M11" s="15">
        <f t="shared" si="1"/>
        <v>16.751843307453537</v>
      </c>
    </row>
    <row r="12" spans="1:13" x14ac:dyDescent="0.25">
      <c r="D12" s="19"/>
      <c r="E12" s="20"/>
      <c r="F12" s="20"/>
      <c r="H12" s="23"/>
      <c r="I12" s="19"/>
      <c r="J12" s="19"/>
      <c r="K12" s="9">
        <v>11</v>
      </c>
      <c r="L12" s="15">
        <f t="shared" si="0"/>
        <v>30</v>
      </c>
      <c r="M12" s="15">
        <f t="shared" si="1"/>
        <v>15.803625761748616</v>
      </c>
    </row>
    <row r="13" spans="1:13" x14ac:dyDescent="0.25">
      <c r="D13" s="19"/>
      <c r="E13" s="20"/>
      <c r="F13" s="20"/>
      <c r="H13" s="23"/>
      <c r="I13" s="19"/>
      <c r="J13" s="19"/>
      <c r="K13" s="9">
        <v>12</v>
      </c>
      <c r="L13" s="15">
        <f t="shared" si="0"/>
        <v>30</v>
      </c>
      <c r="M13" s="15">
        <f t="shared" si="1"/>
        <v>14.909080907310015</v>
      </c>
    </row>
    <row r="14" spans="1:13" x14ac:dyDescent="0.25">
      <c r="D14" s="19"/>
      <c r="E14" s="20"/>
      <c r="F14" s="20"/>
      <c r="H14" s="23"/>
      <c r="I14" s="19"/>
      <c r="J14" s="19"/>
      <c r="K14" s="9">
        <v>13</v>
      </c>
      <c r="L14" s="15">
        <f t="shared" si="0"/>
        <v>30</v>
      </c>
      <c r="M14" s="15">
        <f t="shared" si="1"/>
        <v>14.065170667273598</v>
      </c>
    </row>
    <row r="15" spans="1:13" x14ac:dyDescent="0.25">
      <c r="D15" s="19"/>
      <c r="E15" s="20"/>
      <c r="F15" s="20"/>
      <c r="H15" s="23"/>
      <c r="I15" s="19"/>
      <c r="J15" s="19"/>
      <c r="K15" s="9">
        <v>14</v>
      </c>
      <c r="L15" s="15">
        <f t="shared" si="0"/>
        <v>30</v>
      </c>
      <c r="M15" s="15">
        <f t="shared" si="1"/>
        <v>13.269028931390187</v>
      </c>
    </row>
    <row r="16" spans="1:13" x14ac:dyDescent="0.25">
      <c r="D16" s="19"/>
      <c r="E16" s="20"/>
      <c r="F16" s="20"/>
      <c r="H16" s="23"/>
      <c r="I16" s="19"/>
      <c r="J16" s="19"/>
      <c r="K16" s="9">
        <v>15</v>
      </c>
      <c r="L16" s="15">
        <f t="shared" si="0"/>
        <v>30</v>
      </c>
      <c r="M16" s="15">
        <f t="shared" si="1"/>
        <v>12.517951822066211</v>
      </c>
    </row>
    <row r="17" spans="4:13" x14ac:dyDescent="0.25">
      <c r="D17" s="19"/>
      <c r="E17" s="20"/>
      <c r="F17" s="20"/>
      <c r="H17" s="23"/>
      <c r="I17" s="19"/>
      <c r="J17" s="19"/>
      <c r="K17" s="9">
        <v>16</v>
      </c>
      <c r="L17" s="15">
        <f t="shared" si="0"/>
        <v>30</v>
      </c>
      <c r="M17" s="15">
        <f t="shared" si="1"/>
        <v>11.80938851138322</v>
      </c>
    </row>
    <row r="18" spans="4:13" x14ac:dyDescent="0.25">
      <c r="D18" s="19"/>
      <c r="E18" s="20"/>
      <c r="F18" s="20"/>
      <c r="H18" s="23"/>
      <c r="I18" s="19"/>
      <c r="J18" s="19"/>
      <c r="K18" s="9">
        <v>17</v>
      </c>
      <c r="L18" s="15">
        <f t="shared" si="0"/>
        <v>30</v>
      </c>
      <c r="M18" s="15">
        <f t="shared" si="1"/>
        <v>11.140932557908698</v>
      </c>
    </row>
    <row r="19" spans="4:13" x14ac:dyDescent="0.25">
      <c r="D19" s="19"/>
      <c r="E19" s="20"/>
      <c r="F19" s="20"/>
      <c r="H19" s="23"/>
      <c r="I19" s="19"/>
      <c r="J19" s="19"/>
      <c r="K19" s="9">
        <v>18</v>
      </c>
      <c r="L19" s="15">
        <f t="shared" si="0"/>
        <v>30</v>
      </c>
      <c r="M19" s="15">
        <f t="shared" si="1"/>
        <v>10.51031373387613</v>
      </c>
    </row>
    <row r="20" spans="4:13" x14ac:dyDescent="0.25">
      <c r="D20" s="19"/>
      <c r="E20" s="20"/>
      <c r="F20" s="20"/>
      <c r="H20" s="23"/>
      <c r="I20" s="19"/>
      <c r="J20" s="19"/>
      <c r="K20" s="9">
        <v>19</v>
      </c>
      <c r="L20" s="15">
        <f t="shared" si="0"/>
        <v>30</v>
      </c>
      <c r="M20" s="15">
        <f t="shared" si="1"/>
        <v>9.9153903149774791</v>
      </c>
    </row>
    <row r="21" spans="4:13" x14ac:dyDescent="0.25">
      <c r="D21" s="19"/>
      <c r="E21" s="20"/>
      <c r="F21" s="20"/>
      <c r="H21" s="23"/>
      <c r="I21" s="19"/>
      <c r="J21" s="19"/>
      <c r="K21" s="9">
        <v>20</v>
      </c>
      <c r="L21" s="15">
        <f>I1+$I$2*$I$1</f>
        <v>1030</v>
      </c>
      <c r="M21" s="15">
        <f t="shared" si="1"/>
        <v>321.15886869266683</v>
      </c>
    </row>
    <row r="22" spans="4:13" x14ac:dyDescent="0.25">
      <c r="H22" s="23"/>
      <c r="I22" s="19"/>
      <c r="J22" s="19"/>
      <c r="K22" s="28" t="s">
        <v>21</v>
      </c>
      <c r="L22" s="28"/>
      <c r="M22" s="16">
        <f>SUM(M2:M21)</f>
        <v>655.90236344304185</v>
      </c>
    </row>
    <row r="23" spans="4:13" x14ac:dyDescent="0.25">
      <c r="H23" s="24"/>
      <c r="I23" s="25"/>
      <c r="J23" s="25"/>
      <c r="K23" s="28" t="s">
        <v>22</v>
      </c>
      <c r="L23" s="28"/>
      <c r="M23" s="17">
        <f>I1+PV(I3,I4,I1*I2,,0)</f>
        <v>655.90236344304208</v>
      </c>
    </row>
  </sheetData>
  <mergeCells count="4">
    <mergeCell ref="D7:E7"/>
    <mergeCell ref="D8:E8"/>
    <mergeCell ref="K22:L22"/>
    <mergeCell ref="K23:L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A76A-A238-4EFE-9A8D-217F7B7A5E5F}">
  <dimension ref="A1:D15"/>
  <sheetViews>
    <sheetView tabSelected="1" workbookViewId="0">
      <selection activeCell="H32" sqref="H32"/>
    </sheetView>
  </sheetViews>
  <sheetFormatPr defaultRowHeight="15" x14ac:dyDescent="0.25"/>
  <cols>
    <col min="1" max="1" width="9.42578125" customWidth="1"/>
    <col min="2" max="2" width="11.42578125" bestFit="1" customWidth="1"/>
  </cols>
  <sheetData>
    <row r="1" spans="1:4" x14ac:dyDescent="0.25">
      <c r="B1" t="s">
        <v>9</v>
      </c>
    </row>
    <row r="2" spans="1:4" x14ac:dyDescent="0.25">
      <c r="A2">
        <v>1</v>
      </c>
      <c r="B2">
        <v>27.5</v>
      </c>
      <c r="C2" s="7">
        <v>1.95E-2</v>
      </c>
      <c r="D2">
        <f>B2/((1+C2)^A2)</f>
        <v>26.974006866110837</v>
      </c>
    </row>
    <row r="3" spans="1:4" x14ac:dyDescent="0.25">
      <c r="A3">
        <v>2</v>
      </c>
      <c r="B3">
        <v>27.5</v>
      </c>
      <c r="C3" s="7">
        <v>1.9800000000000002E-2</v>
      </c>
      <c r="D3">
        <f>B3/((1+C3)^A3)</f>
        <v>26.442510079211761</v>
      </c>
    </row>
    <row r="4" spans="1:4" x14ac:dyDescent="0.25">
      <c r="A4">
        <v>3</v>
      </c>
      <c r="B4">
        <v>27.5</v>
      </c>
      <c r="C4" s="7">
        <v>2.0199999999999999E-2</v>
      </c>
      <c r="D4">
        <f>B4/((1+C4)^A4)</f>
        <v>25.89862672638467</v>
      </c>
    </row>
    <row r="5" spans="1:4" x14ac:dyDescent="0.25">
      <c r="A5">
        <v>4</v>
      </c>
      <c r="B5">
        <v>1027.5</v>
      </c>
      <c r="C5" s="7">
        <v>2.06E-2</v>
      </c>
      <c r="D5">
        <f>B5/((1+C5)^A5)</f>
        <v>947.02092381107741</v>
      </c>
    </row>
    <row r="6" spans="1:4" x14ac:dyDescent="0.25">
      <c r="D6">
        <f>SUM(D2:D5)</f>
        <v>1026.3360674827848</v>
      </c>
    </row>
    <row r="9" spans="1:4" x14ac:dyDescent="0.25">
      <c r="A9" s="1"/>
      <c r="B9" s="1" t="s">
        <v>0</v>
      </c>
      <c r="C9" s="2">
        <v>1.2344840410189363E-2</v>
      </c>
      <c r="D9" s="1"/>
    </row>
    <row r="10" spans="1:4" x14ac:dyDescent="0.25">
      <c r="A10" s="1" t="s">
        <v>1</v>
      </c>
      <c r="B10" s="1" t="s">
        <v>2</v>
      </c>
      <c r="C10" s="1" t="s">
        <v>3</v>
      </c>
      <c r="D10" s="1" t="s">
        <v>4</v>
      </c>
    </row>
    <row r="11" spans="1:4" x14ac:dyDescent="0.25">
      <c r="A11" s="1">
        <v>1</v>
      </c>
      <c r="B11" s="1">
        <v>27.5</v>
      </c>
      <c r="C11" s="2">
        <v>1.95E-2</v>
      </c>
      <c r="D11" s="3">
        <f>B11/((1+C11+$C$9)^A11)</f>
        <v>26.651293802145602</v>
      </c>
    </row>
    <row r="12" spans="1:4" x14ac:dyDescent="0.25">
      <c r="A12" s="1">
        <v>2</v>
      </c>
      <c r="B12" s="1">
        <v>27.5</v>
      </c>
      <c r="C12" s="2">
        <v>1.9800000000000002E-2</v>
      </c>
      <c r="D12" s="3">
        <f>B12/((1+C12+$C$9)^A12)</f>
        <v>25.813767968483294</v>
      </c>
    </row>
    <row r="13" spans="1:4" x14ac:dyDescent="0.25">
      <c r="A13" s="1">
        <v>3</v>
      </c>
      <c r="B13" s="1">
        <v>27.5</v>
      </c>
      <c r="C13" s="2">
        <v>2.0199999999999999E-2</v>
      </c>
      <c r="D13" s="3">
        <f>B13/((1+C13+$C$9)^A13)</f>
        <v>24.980776348968316</v>
      </c>
    </row>
    <row r="14" spans="1:4" x14ac:dyDescent="0.25">
      <c r="A14" s="1">
        <v>4</v>
      </c>
      <c r="B14" s="1">
        <v>1027.5</v>
      </c>
      <c r="C14" s="2">
        <v>2.06E-2</v>
      </c>
      <c r="D14" s="3">
        <f>B14/((1+C14+$C$9)^A14)</f>
        <v>902.5542339455186</v>
      </c>
    </row>
    <row r="15" spans="1:4" x14ac:dyDescent="0.25">
      <c r="A15" s="1"/>
      <c r="B15" s="1"/>
      <c r="C15" s="1"/>
      <c r="D15" s="3">
        <f>SUM(D11:D14)</f>
        <v>980.00007206511577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792F3-1B09-4B38-9C14-DA88A6748617}">
  <dimension ref="A1:C11"/>
  <sheetViews>
    <sheetView workbookViewId="0">
      <selection activeCell="C19" sqref="C19"/>
    </sheetView>
  </sheetViews>
  <sheetFormatPr defaultRowHeight="15" x14ac:dyDescent="0.25"/>
  <cols>
    <col min="1" max="1" width="11" bestFit="1" customWidth="1"/>
    <col min="2" max="2" width="9" bestFit="1" customWidth="1"/>
    <col min="3" max="3" width="58.42578125" bestFit="1" customWidth="1"/>
  </cols>
  <sheetData>
    <row r="1" spans="1:3" x14ac:dyDescent="0.25">
      <c r="A1" s="4" t="s">
        <v>7</v>
      </c>
      <c r="B1" s="4" t="s">
        <v>8</v>
      </c>
    </row>
    <row r="2" spans="1:3" x14ac:dyDescent="0.25">
      <c r="A2" s="4">
        <v>1</v>
      </c>
      <c r="B2" s="4">
        <f>((0.5^2)*(0.25^2))+((0.5^2)*(0.18^2))+(2*0.5*0.5*A2*0.25*0.18)</f>
        <v>4.6225000000000002E-2</v>
      </c>
      <c r="C2" t="str">
        <f ca="1">_xlfn.FORMULATEXT(B2)</f>
        <v>=((0.5^2)*(0.25^2))+((0.5^2)*(0.18^2))+(2*0.5*0.5*A2*0.25*0.18)</v>
      </c>
    </row>
    <row r="3" spans="1:3" x14ac:dyDescent="0.25">
      <c r="A3" s="4">
        <v>0.5</v>
      </c>
      <c r="B3" s="4">
        <f>((0.5^2)*(0.25^2))+((0.5^2)*(0.18^2))+(2*0.5*0.5*A3*0.25*0.18)</f>
        <v>3.4974999999999999E-2</v>
      </c>
      <c r="C3" t="str">
        <f ca="1">_xlfn.FORMULATEXT(B3)</f>
        <v>=((0.5^2)*(0.25^2))+((0.5^2)*(0.18^2))+(2*0.5*0.5*A3*0.25*0.18)</v>
      </c>
    </row>
    <row r="4" spans="1:3" x14ac:dyDescent="0.25">
      <c r="A4" s="4">
        <v>0</v>
      </c>
      <c r="B4" s="4">
        <f>((0.5^2)*(0.25^2))+((0.5^2)*(0.18^2))+(2*0.5*0.5*A4*0.25*0.18)</f>
        <v>2.3725E-2</v>
      </c>
      <c r="C4" t="str">
        <f ca="1">_xlfn.FORMULATEXT(B4)</f>
        <v>=((0.5^2)*(0.25^2))+((0.5^2)*(0.18^2))+(2*0.5*0.5*A4*0.25*0.18)</v>
      </c>
    </row>
    <row r="5" spans="1:3" x14ac:dyDescent="0.25">
      <c r="A5" s="4">
        <v>-0.5</v>
      </c>
      <c r="B5" s="4">
        <f>((0.5^2)*(0.25^2))+((0.5^2)*(0.18^2))+(2*0.5*0.5*A5*0.25*0.18)</f>
        <v>1.2475E-2</v>
      </c>
      <c r="C5" t="str">
        <f ca="1">_xlfn.FORMULATEXT(B5)</f>
        <v>=((0.5^2)*(0.25^2))+((0.5^2)*(0.18^2))+(2*0.5*0.5*A5*0.25*0.18)</v>
      </c>
    </row>
    <row r="6" spans="1:3" x14ac:dyDescent="0.25">
      <c r="A6" s="4"/>
    </row>
    <row r="7" spans="1:3" x14ac:dyDescent="0.25">
      <c r="A7" s="4" t="s">
        <v>7</v>
      </c>
      <c r="B7" s="4" t="s">
        <v>6</v>
      </c>
    </row>
    <row r="8" spans="1:3" x14ac:dyDescent="0.25">
      <c r="A8" s="4">
        <v>1</v>
      </c>
      <c r="B8" s="6">
        <f>ROUND(SQRT(B2),4)</f>
        <v>0.215</v>
      </c>
      <c r="C8" t="str">
        <f ca="1">_xlfn.FORMULATEXT(B8)</f>
        <v>=ROUND(SQRT(B2),4)</v>
      </c>
    </row>
    <row r="9" spans="1:3" x14ac:dyDescent="0.25">
      <c r="A9" s="4">
        <v>0.5</v>
      </c>
      <c r="B9" s="6">
        <f>ROUND(SQRT(B3),4)</f>
        <v>0.187</v>
      </c>
      <c r="C9" t="str">
        <f ca="1">_xlfn.FORMULATEXT(B9)</f>
        <v>=ROUND(SQRT(B3),4)</v>
      </c>
    </row>
    <row r="10" spans="1:3" x14ac:dyDescent="0.25">
      <c r="A10" s="4">
        <v>0</v>
      </c>
      <c r="B10" s="6">
        <f>ROUND(SQRT(B4),4)</f>
        <v>0.154</v>
      </c>
      <c r="C10" t="str">
        <f ca="1">_xlfn.FORMULATEXT(B10)</f>
        <v>=ROUND(SQRT(B4),4)</v>
      </c>
    </row>
    <row r="11" spans="1:3" x14ac:dyDescent="0.25">
      <c r="A11" s="4">
        <v>-0.5</v>
      </c>
      <c r="B11" s="6">
        <f>ROUND(SQRT(B5),4)</f>
        <v>0.11169999999999999</v>
      </c>
      <c r="C11" t="str">
        <f ca="1">_xlfn.FORMULATEXT(B11)</f>
        <v>=ROUND(SQRT(B5),4)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การบ้าน5</vt:lpstr>
      <vt:lpstr>Bond Price Sensitivity by Time</vt:lpstr>
      <vt:lpstr>การบ้าน8</vt:lpstr>
      <vt:lpstr>การบ้าน9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2023-09-29T16:36:14Z</dcterms:modified>
</cp:coreProperties>
</file>