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More-LearningCourse\Project\Finance\0 in progress Investment and Asset Management\Final Homework\"/>
    </mc:Choice>
  </mc:AlternateContent>
  <xr:revisionPtr revIDLastSave="0" documentId="13_ncr:1_{F89FA0AC-AD36-4A13-8F5E-859606A423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H2" i="1"/>
  <c r="H3" i="1"/>
  <c r="H4" i="1"/>
  <c r="H10" i="1" s="1"/>
  <c r="H5" i="1"/>
  <c r="H6" i="1"/>
  <c r="H7" i="1"/>
  <c r="H8" i="1"/>
  <c r="H9" i="1"/>
  <c r="F3" i="1"/>
  <c r="F4" i="1"/>
  <c r="F5" i="1"/>
  <c r="F6" i="1"/>
  <c r="F7" i="1"/>
  <c r="F8" i="1"/>
  <c r="F9" i="1"/>
  <c r="F2" i="1"/>
  <c r="B7" i="1"/>
  <c r="B6" i="1"/>
  <c r="E9" i="1" s="1"/>
  <c r="E8" i="1" l="1"/>
  <c r="G8" i="1" s="1"/>
  <c r="E4" i="1"/>
  <c r="G4" i="1" s="1"/>
  <c r="E7" i="1"/>
  <c r="G7" i="1" s="1"/>
  <c r="E3" i="1"/>
  <c r="G3" i="1" s="1"/>
  <c r="E6" i="1"/>
  <c r="G6" i="1" s="1"/>
  <c r="E2" i="1"/>
  <c r="G2" i="1" s="1"/>
  <c r="E5" i="1"/>
  <c r="G5" i="1" s="1"/>
  <c r="G9" i="1"/>
  <c r="F10" i="1" l="1"/>
  <c r="G10" i="1"/>
</calcChain>
</file>

<file path=xl/sharedStrings.xml><?xml version="1.0" encoding="utf-8"?>
<sst xmlns="http://schemas.openxmlformats.org/spreadsheetml/2006/main" count="14" uniqueCount="13">
  <si>
    <t>Present Value (PV)</t>
  </si>
  <si>
    <t>Coupon Rate</t>
  </si>
  <si>
    <t>Coupon Payment</t>
  </si>
  <si>
    <t>Yield to Maturity (YTM)</t>
  </si>
  <si>
    <t>Period</t>
  </si>
  <si>
    <t>Face  Value</t>
  </si>
  <si>
    <t>i</t>
  </si>
  <si>
    <t>m</t>
  </si>
  <si>
    <t>Macaulay weight</t>
  </si>
  <si>
    <t>Time to maturity (t)</t>
  </si>
  <si>
    <t>n</t>
  </si>
  <si>
    <t>Macaulay Duration</t>
  </si>
  <si>
    <t>Modified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</si>
</sst>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8" formatCode="&quot;$&quot;#,##0.00"/>
    <numFmt numFmtId="178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25" sqref="F25"/>
    </sheetView>
  </sheetViews>
  <sheetFormatPr defaultRowHeight="15" x14ac:dyDescent="0.25"/>
  <cols>
    <col min="1" max="1" width="21.7109375" style="1" bestFit="1" customWidth="1"/>
    <col min="2" max="2" width="12.28515625" style="1" bestFit="1" customWidth="1"/>
    <col min="3" max="3" width="12.28515625" style="1" customWidth="1"/>
    <col min="4" max="4" width="6.85546875" style="1" bestFit="1" customWidth="1"/>
    <col min="5" max="5" width="16.28515625" style="1" bestFit="1" customWidth="1"/>
    <col min="6" max="6" width="18" style="1" bestFit="1" customWidth="1"/>
    <col min="7" max="7" width="16" style="1" bestFit="1" customWidth="1"/>
    <col min="8" max="8" width="17.7109375" style="1" bestFit="1" customWidth="1"/>
    <col min="9" max="16384" width="9.140625" style="1"/>
  </cols>
  <sheetData>
    <row r="1" spans="1:8" x14ac:dyDescent="0.25">
      <c r="A1" s="7" t="s">
        <v>5</v>
      </c>
      <c r="B1" s="4">
        <v>1000</v>
      </c>
      <c r="D1" s="3" t="s">
        <v>4</v>
      </c>
      <c r="E1" s="3" t="s">
        <v>2</v>
      </c>
      <c r="F1" s="3" t="s">
        <v>0</v>
      </c>
      <c r="G1" s="3" t="s">
        <v>8</v>
      </c>
      <c r="H1" s="3" t="s">
        <v>11</v>
      </c>
    </row>
    <row r="2" spans="1:8" x14ac:dyDescent="0.25">
      <c r="A2" s="7" t="s">
        <v>1</v>
      </c>
      <c r="B2" s="5">
        <v>0.05</v>
      </c>
      <c r="C2" s="2"/>
      <c r="D2" s="3">
        <v>1</v>
      </c>
      <c r="E2" s="8">
        <f>$B$6*$B$1</f>
        <v>25</v>
      </c>
      <c r="F2" s="8">
        <f>E2/((1+($B$4/$B$5))^D2)</f>
        <v>24.390243902439025</v>
      </c>
      <c r="G2" s="9">
        <f>F2/1000</f>
        <v>2.4390243902439025E-2</v>
      </c>
      <c r="H2" s="9">
        <f>G2*D2</f>
        <v>2.4390243902439025E-2</v>
      </c>
    </row>
    <row r="3" spans="1:8" x14ac:dyDescent="0.25">
      <c r="A3" s="7" t="s">
        <v>9</v>
      </c>
      <c r="B3" s="3">
        <v>4</v>
      </c>
      <c r="C3" s="2"/>
      <c r="D3" s="3">
        <v>2</v>
      </c>
      <c r="E3" s="8">
        <f>$B$6*$B$1</f>
        <v>25</v>
      </c>
      <c r="F3" s="8">
        <f t="shared" ref="F3:F9" si="0">E3/((1+($B$4/$B$5))^D3)</f>
        <v>23.795359904818561</v>
      </c>
      <c r="G3" s="9">
        <f>F3/1000</f>
        <v>2.3795359904818562E-2</v>
      </c>
      <c r="H3" s="9">
        <f>G3*D3</f>
        <v>4.7590719809637125E-2</v>
      </c>
    </row>
    <row r="4" spans="1:8" x14ac:dyDescent="0.25">
      <c r="A4" s="7" t="s">
        <v>3</v>
      </c>
      <c r="B4" s="5">
        <v>0.05</v>
      </c>
      <c r="C4" s="2"/>
      <c r="D4" s="3">
        <v>3</v>
      </c>
      <c r="E4" s="8">
        <f>$B$6*$B$1</f>
        <v>25</v>
      </c>
      <c r="F4" s="8">
        <f t="shared" si="0"/>
        <v>23.214985272993719</v>
      </c>
      <c r="G4" s="9">
        <f>F4/1000</f>
        <v>2.3214985272993718E-2</v>
      </c>
      <c r="H4" s="9">
        <f>G4*D4</f>
        <v>6.9644955818981155E-2</v>
      </c>
    </row>
    <row r="5" spans="1:8" x14ac:dyDescent="0.25">
      <c r="A5" s="7" t="s">
        <v>7</v>
      </c>
      <c r="B5" s="3">
        <v>2</v>
      </c>
      <c r="C5" s="2"/>
      <c r="D5" s="3">
        <v>4</v>
      </c>
      <c r="E5" s="8">
        <f>$B$6*$B$1</f>
        <v>25</v>
      </c>
      <c r="F5" s="8">
        <f t="shared" si="0"/>
        <v>22.648766119993876</v>
      </c>
      <c r="G5" s="9">
        <f>F5/1000</f>
        <v>2.2648766119993877E-2</v>
      </c>
      <c r="H5" s="9">
        <f>G5*D5</f>
        <v>9.0595064479975507E-2</v>
      </c>
    </row>
    <row r="6" spans="1:8" x14ac:dyDescent="0.25">
      <c r="A6" s="7" t="s">
        <v>6</v>
      </c>
      <c r="B6" s="6">
        <f>B2/B5</f>
        <v>2.5000000000000001E-2</v>
      </c>
      <c r="C6" s="2"/>
      <c r="D6" s="3">
        <v>5</v>
      </c>
      <c r="E6" s="8">
        <f>$B$6*$B$1</f>
        <v>25</v>
      </c>
      <c r="F6" s="8">
        <f t="shared" si="0"/>
        <v>22.096357190237928</v>
      </c>
      <c r="G6" s="9">
        <f>F6/1000</f>
        <v>2.2096357190237927E-2</v>
      </c>
      <c r="H6" s="9">
        <f>G6*D6</f>
        <v>0.11048178595118963</v>
      </c>
    </row>
    <row r="7" spans="1:8" x14ac:dyDescent="0.25">
      <c r="A7" s="7" t="s">
        <v>10</v>
      </c>
      <c r="B7" s="3">
        <f>B3*B5</f>
        <v>8</v>
      </c>
      <c r="C7" s="2"/>
      <c r="D7" s="3">
        <v>6</v>
      </c>
      <c r="E7" s="8">
        <f>$B$6*$B$1</f>
        <v>25</v>
      </c>
      <c r="F7" s="8">
        <f t="shared" si="0"/>
        <v>21.557421649012614</v>
      </c>
      <c r="G7" s="9">
        <f>F7/1000</f>
        <v>2.1557421649012615E-2</v>
      </c>
      <c r="H7" s="9">
        <f>G7*D7</f>
        <v>0.12934452989407569</v>
      </c>
    </row>
    <row r="8" spans="1:8" x14ac:dyDescent="0.25">
      <c r="A8" s="11" t="s">
        <v>11</v>
      </c>
      <c r="B8" s="10">
        <f>SUMPRODUCT(D2:D9,G2:G9)</f>
        <v>7.3493905966632491</v>
      </c>
      <c r="C8" s="2"/>
      <c r="D8" s="3">
        <v>7</v>
      </c>
      <c r="E8" s="8">
        <f>$B$6*$B$1</f>
        <v>25</v>
      </c>
      <c r="F8" s="8">
        <f t="shared" si="0"/>
        <v>21.031630877085476</v>
      </c>
      <c r="G8" s="9">
        <f>F8/1000</f>
        <v>2.1031630877085476E-2</v>
      </c>
      <c r="H8" s="9">
        <f>G8*D8</f>
        <v>0.14722141613959833</v>
      </c>
    </row>
    <row r="9" spans="1:8" x14ac:dyDescent="0.25">
      <c r="A9" s="12" t="s">
        <v>12</v>
      </c>
      <c r="B9" s="13">
        <f>B8/(1+(B4))</f>
        <v>6.999419615869761</v>
      </c>
      <c r="C9" s="2"/>
      <c r="D9" s="3">
        <v>8</v>
      </c>
      <c r="E9" s="8">
        <f>$B$1+$B$6*$B$1</f>
        <v>1025</v>
      </c>
      <c r="F9" s="8">
        <f t="shared" si="0"/>
        <v>841.26523508341916</v>
      </c>
      <c r="G9" s="9">
        <f>F9/1000</f>
        <v>0.84126523508341911</v>
      </c>
      <c r="H9" s="9">
        <f>G9*D9</f>
        <v>6.7301218806673528</v>
      </c>
    </row>
    <row r="10" spans="1:8" x14ac:dyDescent="0.25">
      <c r="F10" s="8">
        <f>SUM(F2:F9)</f>
        <v>1000.0000000000003</v>
      </c>
      <c r="G10" s="9">
        <f>SUM(G2:G9)</f>
        <v>1.0000000000000002</v>
      </c>
      <c r="H10" s="10">
        <f>SUM(H2:H9)</f>
        <v>7.3493905966632491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2023-09-29T16:36:11Z</dcterms:modified>
</cp:coreProperties>
</file>