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Group\Desktop\Test_TrueProfit_App\TestData\"/>
    </mc:Choice>
  </mc:AlternateContent>
  <xr:revisionPtr revIDLastSave="0" documentId="13_ncr:1_{117397A8-7590-4CC9-8B38-1B49CCB0B826}" xr6:coauthVersionLast="47" xr6:coauthVersionMax="47" xr10:uidLastSave="{00000000-0000-0000-0000-000000000000}"/>
  <bookViews>
    <workbookView xWindow="28680" yWindow="-120" windowWidth="27645" windowHeight="16440" activeTab="1" xr2:uid="{00000000-000D-0000-FFFF-FFFF00000000}"/>
  </bookViews>
  <sheets>
    <sheet name="Summary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F2" i="2" l="1"/>
  <c r="E3" i="2"/>
  <c r="H2" i="2"/>
  <c r="K5" i="2"/>
  <c r="J5" i="2"/>
  <c r="I5" i="2"/>
  <c r="G5" i="2"/>
  <c r="E5" i="2"/>
  <c r="D2" i="2"/>
  <c r="D5" i="2" s="1"/>
  <c r="H5" i="2"/>
  <c r="G2" i="2" l="1"/>
  <c r="I2" i="2"/>
  <c r="F5" i="2" l="1"/>
</calcChain>
</file>

<file path=xl/sharedStrings.xml><?xml version="1.0" encoding="utf-8"?>
<sst xmlns="http://schemas.openxmlformats.org/spreadsheetml/2006/main" count="42" uniqueCount="42">
  <si>
    <t>Variable</t>
  </si>
  <si>
    <t>Value</t>
  </si>
  <si>
    <t>gross_sales</t>
  </si>
  <si>
    <t>discounts</t>
  </si>
  <si>
    <t>refunds</t>
  </si>
  <si>
    <t>net_sales</t>
  </si>
  <si>
    <t>shipping_charge</t>
  </si>
  <si>
    <t>taxes</t>
  </si>
  <si>
    <t>total_sales</t>
  </si>
  <si>
    <t>gift_card</t>
  </si>
  <si>
    <t>tips</t>
  </si>
  <si>
    <t>TOTAL ORDERS</t>
  </si>
  <si>
    <t>GROSS SALE</t>
  </si>
  <si>
    <t>DISCOUNT</t>
  </si>
  <si>
    <t>REFUND</t>
  </si>
  <si>
    <t>TOTAL TAXES</t>
  </si>
  <si>
    <t>SHIPPING 
CHARGED</t>
  </si>
  <si>
    <t>Total Customers</t>
  </si>
  <si>
    <t xml:space="preserve">New Customers 
</t>
  </si>
  <si>
    <t>Repurchase Customer</t>
  </si>
  <si>
    <t>COGS</t>
  </si>
  <si>
    <t>HANDLING FEE</t>
  </si>
  <si>
    <t>SHIPPING COST</t>
  </si>
  <si>
    <t>AD SPEND</t>
  </si>
  <si>
    <t>CUSTOM COST</t>
  </si>
  <si>
    <t>TRANSACTION FEES</t>
  </si>
  <si>
    <t>TIPS</t>
  </si>
  <si>
    <t>GIFT CARD SALES</t>
  </si>
  <si>
    <t>REVENUE</t>
  </si>
  <si>
    <t>TOTAL 
COST</t>
  </si>
  <si>
    <t>GROSS PROFIT</t>
  </si>
  <si>
    <t>GROSS MARGIN</t>
  </si>
  <si>
    <t>NET PROFIT</t>
  </si>
  <si>
    <t>NET MARGIN</t>
  </si>
  <si>
    <t>Avg. Order Value</t>
  </si>
  <si>
    <t>Avg. Order Cost</t>
  </si>
  <si>
    <t>Avg. Order Profi</t>
  </si>
  <si>
    <t>Ad Spend Per Order</t>
  </si>
  <si>
    <t>Purchase Frequency</t>
  </si>
  <si>
    <t>New Customers Per Order</t>
  </si>
  <si>
    <t>Repurchase Rate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</si>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</sst>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1707.31</v>
      </c>
    </row>
    <row r="3" spans="1:2" x14ac:dyDescent="0.35">
      <c r="A3" t="s">
        <v>3</v>
      </c>
      <c r="B3">
        <v>-43.76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1663.55</v>
      </c>
    </row>
    <row r="6" spans="1:2" x14ac:dyDescent="0.35">
      <c r="A6" t="s">
        <v>6</v>
      </c>
      <c r="B6">
        <v>19.510000000000002</v>
      </c>
    </row>
    <row r="7" spans="1:2" x14ac:dyDescent="0.35">
      <c r="A7" t="s">
        <v>7</v>
      </c>
      <c r="B7">
        <v>42.07</v>
      </c>
    </row>
    <row r="8" spans="1:2" x14ac:dyDescent="0.35">
      <c r="A8" t="s">
        <v>8</v>
      </c>
      <c r="B8">
        <v>1725.13</v>
      </c>
    </row>
    <row r="9" spans="1:2" x14ac:dyDescent="0.35">
      <c r="A9" t="s">
        <v>9</v>
      </c>
      <c r="B9">
        <v>194.87</v>
      </c>
    </row>
    <row r="10" spans="1:2" x14ac:dyDescent="0.35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F2A9-27CB-423B-90BC-FBEFFEE4DB3A}">
  <dimension ref="A1:M17"/>
  <sheetViews>
    <sheetView tabSelected="1" zoomScaleNormal="100" workbookViewId="0">
      <selection activeCell="B28" sqref="B28"/>
    </sheetView>
  </sheetViews>
  <sheetFormatPr defaultRowHeight="14.5" x14ac:dyDescent="0.35"/>
  <cols>
    <col min="1" max="1" width="12.6328125" customWidth="1"/>
    <col min="2" max="2" width="12.08984375" bestFit="1" customWidth="1"/>
    <col min="3" max="3" width="12.08984375" customWidth="1"/>
    <col min="4" max="4" width="12.90625" bestFit="1" customWidth="1"/>
    <col min="5" max="5" width="11.6328125" bestFit="1" customWidth="1"/>
    <col min="6" max="6" width="18.90625" bestFit="1" customWidth="1"/>
    <col min="7" max="7" width="19.90625" bestFit="1" customWidth="1"/>
    <col min="8" max="8" width="15.36328125" bestFit="1" customWidth="1"/>
    <col min="9" max="9" width="16.36328125" bestFit="1" customWidth="1"/>
    <col min="17" max="17" width="9.6328125" bestFit="1" customWidth="1"/>
    <col min="19" max="19" width="9.90625" bestFit="1" customWidth="1"/>
    <col min="21" max="21" width="10.453125" bestFit="1" customWidth="1"/>
  </cols>
  <sheetData>
    <row r="1" spans="1:13" ht="31" x14ac:dyDescent="0.35">
      <c r="A1" s="1" t="s">
        <v>11</v>
      </c>
      <c r="B1" s="2">
        <v>1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</row>
    <row r="2" spans="1:13" ht="26" x14ac:dyDescent="0.35">
      <c r="A2" s="1" t="s">
        <v>12</v>
      </c>
      <c r="B2" s="3">
        <v>1707.31</v>
      </c>
      <c r="D2" s="6">
        <f>B2-ABS(B3)-ABS(B4)+B5+B6+0</f>
        <v>1725.1299999999999</v>
      </c>
      <c r="E2" s="6">
        <v>-436.88</v>
      </c>
      <c r="F2" s="6">
        <f>D2+B16+B17-B10-B12-B15-B11</f>
        <v>1920</v>
      </c>
      <c r="G2" s="7" t="str">
        <f>CONCATENATE(ROUNDDOWN(F2/D2*100,2),"%")</f>
        <v>111.29%</v>
      </c>
      <c r="H2" s="6">
        <f>D2+B16+B17-ABS(E2)-B5</f>
        <v>1441.05</v>
      </c>
      <c r="I2" s="7" t="str">
        <f>CONCATENATE(ROUNDUP(H2/D2*100,2),"%")</f>
        <v>83.54%</v>
      </c>
    </row>
    <row r="3" spans="1:13" x14ac:dyDescent="0.35">
      <c r="A3" s="1" t="s">
        <v>13</v>
      </c>
      <c r="B3" s="3">
        <v>-43.76</v>
      </c>
      <c r="D3" s="8"/>
      <c r="E3" s="8">
        <f>SUM(B10:B15)</f>
        <v>0</v>
      </c>
      <c r="F3" s="4"/>
      <c r="G3" s="4"/>
      <c r="H3" s="4"/>
      <c r="I3" s="4"/>
    </row>
    <row r="4" spans="1:13" ht="42" x14ac:dyDescent="0.35">
      <c r="A4" s="1" t="s">
        <v>14</v>
      </c>
      <c r="B4" s="3">
        <v>0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</row>
    <row r="5" spans="1:13" ht="26" x14ac:dyDescent="0.35">
      <c r="A5" s="1" t="s">
        <v>15</v>
      </c>
      <c r="B5" s="3">
        <v>42.07</v>
      </c>
      <c r="D5" s="10">
        <f>ROUND(D2/B1,2)</f>
        <v>1725.13</v>
      </c>
      <c r="E5" s="10">
        <f>ROUND(E2/B1,3)</f>
        <v>-436.88</v>
      </c>
      <c r="F5" s="10">
        <f>ROUND(H2/B1,2)</f>
        <v>1441.05</v>
      </c>
      <c r="G5" s="10">
        <f>ROUND(B13/B1,2)</f>
        <v>0</v>
      </c>
      <c r="H5" s="10" t="str">
        <f>IFERROR(ROUND(B1/B7,3),"0%")</f>
        <v>0%</v>
      </c>
      <c r="I5" s="10" t="str">
        <f>CONCATENATE(ROUND(B8/B1*100,3),"%")</f>
        <v>0%</v>
      </c>
      <c r="J5" s="10" t="str">
        <f>IFERROR((ROUND(B9/B7*100,2)),"0%")</f>
        <v>0%</v>
      </c>
      <c r="K5" s="10" t="str">
        <f>IFERROR((ROUND(B13/B8,2)),"0%")</f>
        <v>0%</v>
      </c>
    </row>
    <row r="6" spans="1:13" ht="26" x14ac:dyDescent="0.35">
      <c r="A6" s="1" t="s">
        <v>16</v>
      </c>
      <c r="B6" s="3">
        <v>19.510000000000002</v>
      </c>
    </row>
    <row r="7" spans="1:13" s="11" customFormat="1" ht="26" x14ac:dyDescent="0.35">
      <c r="A7" s="1" t="s">
        <v>17</v>
      </c>
      <c r="B7" s="3">
        <v>0</v>
      </c>
      <c r="C7"/>
      <c r="D7"/>
      <c r="E7"/>
      <c r="F7"/>
      <c r="G7"/>
      <c r="H7"/>
      <c r="I7"/>
      <c r="J7"/>
      <c r="K7"/>
      <c r="L7"/>
      <c r="M7"/>
    </row>
    <row r="8" spans="1:13" ht="39" x14ac:dyDescent="0.35">
      <c r="A8" s="1" t="s">
        <v>18</v>
      </c>
      <c r="B8" s="3">
        <v>0</v>
      </c>
    </row>
    <row r="9" spans="1:13" ht="26" x14ac:dyDescent="0.35">
      <c r="A9" s="1" t="s">
        <v>19</v>
      </c>
      <c r="B9" s="3">
        <v>0</v>
      </c>
    </row>
    <row r="10" spans="1:13" x14ac:dyDescent="0.35">
      <c r="A10" s="1" t="s">
        <v>20</v>
      </c>
      <c r="B10" s="3">
        <v>0</v>
      </c>
    </row>
    <row r="11" spans="1:13" ht="26" x14ac:dyDescent="0.35">
      <c r="A11" s="1" t="s">
        <v>21</v>
      </c>
      <c r="B11" s="3">
        <v>0</v>
      </c>
    </row>
    <row r="12" spans="1:13" ht="26" x14ac:dyDescent="0.35">
      <c r="A12" s="1" t="s">
        <v>22</v>
      </c>
      <c r="B12" s="3">
        <v>0</v>
      </c>
    </row>
    <row r="13" spans="1:13" x14ac:dyDescent="0.35">
      <c r="A13" s="1" t="s">
        <v>23</v>
      </c>
      <c r="B13" s="3">
        <v>0</v>
      </c>
    </row>
    <row r="14" spans="1:13" ht="26" x14ac:dyDescent="0.35">
      <c r="A14" s="1" t="s">
        <v>24</v>
      </c>
      <c r="B14" s="3">
        <v>0</v>
      </c>
    </row>
    <row r="15" spans="1:13" ht="26" x14ac:dyDescent="0.35">
      <c r="A15" s="1" t="s">
        <v>25</v>
      </c>
      <c r="B15" s="3">
        <v>0</v>
      </c>
    </row>
    <row r="16" spans="1:13" x14ac:dyDescent="0.35">
      <c r="A16" s="1" t="s">
        <v>26</v>
      </c>
      <c r="B16" s="3">
        <v>0</v>
      </c>
    </row>
    <row r="17" spans="1:2" ht="26" x14ac:dyDescent="0.35">
      <c r="A17" s="1" t="s">
        <v>27</v>
      </c>
      <c r="B17" s="3">
        <v>194.87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FireGroup</cp:lastModifiedBy>
  <dcterms:created xsi:type="dcterms:W3CDTF">2023-08-22T08:34:18Z</dcterms:created>
  <dcterms:modified xsi:type="dcterms:W3CDTF">2023-08-22T09:25:15Z</dcterms:modified>
</cp:coreProperties>
</file>