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Simons\Documents\UBLBE\EN16931\Testcases\"/>
    </mc:Choice>
  </mc:AlternateContent>
  <bookViews>
    <workbookView xWindow="0" yWindow="0" windowWidth="28800" windowHeight="9720" activeTab="2"/>
  </bookViews>
  <sheets>
    <sheet name="Issuer data" sheetId="2" r:id="rId1"/>
    <sheet name="Receiver data" sheetId="3" r:id="rId2"/>
    <sheet name="Testcases" sheetId="1" r:id="rId3"/>
  </sheets>
  <calcPr calcId="152511"/>
</workbook>
</file>

<file path=xl/calcChain.xml><?xml version="1.0" encoding="utf-8"?>
<calcChain xmlns="http://schemas.openxmlformats.org/spreadsheetml/2006/main">
  <c r="B275" i="1" l="1"/>
  <c r="E274" i="1"/>
  <c r="D273" i="1"/>
  <c r="E273" i="1" s="1"/>
  <c r="D272" i="1"/>
  <c r="E272" i="1" s="1"/>
  <c r="D271" i="1"/>
  <c r="E271" i="1" s="1"/>
  <c r="F267" i="1"/>
  <c r="F266" i="1"/>
  <c r="F265" i="1"/>
  <c r="F264" i="1"/>
  <c r="F263" i="1"/>
  <c r="F262" i="1"/>
  <c r="O261" i="1"/>
  <c r="F261" i="1"/>
  <c r="H261" i="1" s="1"/>
  <c r="I261" i="1" s="1"/>
  <c r="F260" i="1"/>
  <c r="H260" i="1" s="1"/>
  <c r="I260" i="1" s="1"/>
  <c r="O259" i="1"/>
  <c r="H259" i="1"/>
  <c r="I259" i="1" s="1"/>
  <c r="F259" i="1"/>
  <c r="F258" i="1"/>
  <c r="H258" i="1" s="1"/>
  <c r="I258" i="1" s="1"/>
  <c r="M259" i="1" l="1"/>
  <c r="P259" i="1" s="1"/>
  <c r="K259" i="1"/>
  <c r="K260" i="1"/>
  <c r="L260" i="1"/>
  <c r="I267" i="1"/>
  <c r="K258" i="1"/>
  <c r="L258" i="1" s="1"/>
  <c r="K261" i="1"/>
  <c r="M261" i="1"/>
  <c r="P261" i="1" s="1"/>
  <c r="I264" i="1"/>
  <c r="E275" i="1"/>
  <c r="H263" i="1"/>
  <c r="I263" i="1" s="1"/>
  <c r="H264" i="1"/>
  <c r="H265" i="1"/>
  <c r="I265" i="1" s="1"/>
  <c r="H266" i="1"/>
  <c r="I266" i="1" s="1"/>
  <c r="H267" i="1"/>
  <c r="D275" i="1"/>
  <c r="H262" i="1"/>
  <c r="I262" i="1" s="1"/>
  <c r="H250" i="1"/>
  <c r="I250" i="1" s="1"/>
  <c r="D254" i="1"/>
  <c r="B254" i="1"/>
  <c r="E253" i="1"/>
  <c r="E254" i="1" s="1"/>
  <c r="I249" i="1"/>
  <c r="H249" i="1"/>
  <c r="B245" i="1"/>
  <c r="D245" i="1"/>
  <c r="K263" i="1" l="1"/>
  <c r="L263" i="1" s="1"/>
  <c r="L266" i="1"/>
  <c r="K266" i="1"/>
  <c r="M258" i="1"/>
  <c r="P258" i="1" s="1"/>
  <c r="K262" i="1"/>
  <c r="L262" i="1" s="1"/>
  <c r="K265" i="1"/>
  <c r="L265" i="1" s="1"/>
  <c r="K264" i="1"/>
  <c r="L264" i="1" s="1"/>
  <c r="K267" i="1"/>
  <c r="L267" i="1" s="1"/>
  <c r="P260" i="1"/>
  <c r="M260" i="1"/>
  <c r="K250" i="1"/>
  <c r="L250" i="1" s="1"/>
  <c r="K249" i="1"/>
  <c r="L249" i="1"/>
  <c r="H241" i="1"/>
  <c r="I241" i="1" s="1"/>
  <c r="E244" i="1"/>
  <c r="E245" i="1" s="1"/>
  <c r="D236" i="1"/>
  <c r="D237" i="1" s="1"/>
  <c r="O233" i="1"/>
  <c r="M233" i="1"/>
  <c r="L233" i="1"/>
  <c r="B237" i="1"/>
  <c r="F233" i="1"/>
  <c r="H233" i="1" s="1"/>
  <c r="I233" i="1" s="1"/>
  <c r="O265" i="1" l="1"/>
  <c r="M265" i="1"/>
  <c r="P265" i="1" s="1"/>
  <c r="O268" i="1"/>
  <c r="L268" i="1"/>
  <c r="M262" i="1"/>
  <c r="O267" i="1"/>
  <c r="M267" i="1"/>
  <c r="P267" i="1" s="1"/>
  <c r="O264" i="1"/>
  <c r="P264" i="1"/>
  <c r="M264" i="1"/>
  <c r="O263" i="1"/>
  <c r="M263" i="1"/>
  <c r="P263" i="1" s="1"/>
  <c r="M268" i="1"/>
  <c r="M266" i="1"/>
  <c r="P266" i="1" s="1"/>
  <c r="M250" i="1"/>
  <c r="P250" i="1" s="1"/>
  <c r="P249" i="1"/>
  <c r="M249" i="1"/>
  <c r="K241" i="1"/>
  <c r="L241" i="1"/>
  <c r="E236" i="1"/>
  <c r="E237" i="1" s="1"/>
  <c r="K233" i="1"/>
  <c r="B229" i="1"/>
  <c r="D228" i="1"/>
  <c r="D229" i="1" s="1"/>
  <c r="F225" i="1"/>
  <c r="H225" i="1" s="1"/>
  <c r="I225" i="1" s="1"/>
  <c r="P262" i="1" l="1"/>
  <c r="P268" i="1"/>
  <c r="M269" i="1"/>
  <c r="M241" i="1"/>
  <c r="P241" i="1" s="1"/>
  <c r="E228" i="1"/>
  <c r="E229" i="1" s="1"/>
  <c r="K225" i="1"/>
  <c r="L225" i="1" s="1"/>
  <c r="B219" i="1"/>
  <c r="D218" i="1"/>
  <c r="D219" i="1" s="1"/>
  <c r="F215" i="1"/>
  <c r="P233" i="1" l="1"/>
  <c r="O225" i="1"/>
  <c r="M225" i="1"/>
  <c r="P225" i="1" s="1"/>
  <c r="H215" i="1"/>
  <c r="I215" i="1" s="1"/>
  <c r="E218" i="1"/>
  <c r="E219" i="1" s="1"/>
  <c r="E211" i="1"/>
  <c r="D211" i="1"/>
  <c r="B211" i="1"/>
  <c r="E210" i="1"/>
  <c r="F207" i="1"/>
  <c r="E203" i="1"/>
  <c r="D203" i="1"/>
  <c r="B203" i="1"/>
  <c r="E202" i="1"/>
  <c r="F199" i="1"/>
  <c r="H199" i="1" s="1"/>
  <c r="I199" i="1" s="1"/>
  <c r="K215" i="1" l="1"/>
  <c r="L215" i="1" s="1"/>
  <c r="H207" i="1"/>
  <c r="I207" i="1" s="1"/>
  <c r="L199" i="1"/>
  <c r="K199" i="1"/>
  <c r="B195" i="1"/>
  <c r="D195" i="1"/>
  <c r="F191" i="1"/>
  <c r="O215" i="1" l="1"/>
  <c r="P215" i="1" s="1"/>
  <c r="M215" i="1"/>
  <c r="K207" i="1"/>
  <c r="L207" i="1"/>
  <c r="O199" i="1"/>
  <c r="P199" i="1" s="1"/>
  <c r="M199" i="1"/>
  <c r="H191" i="1"/>
  <c r="I191" i="1" s="1"/>
  <c r="E194" i="1"/>
  <c r="E195" i="1" s="1"/>
  <c r="M181" i="1"/>
  <c r="M180" i="1"/>
  <c r="L180" i="1"/>
  <c r="L162" i="1"/>
  <c r="P162" i="1"/>
  <c r="O162" i="1"/>
  <c r="D152" i="1"/>
  <c r="D154" i="1" s="1"/>
  <c r="D144" i="1"/>
  <c r="D185" i="1"/>
  <c r="E185" i="1" s="1"/>
  <c r="D184" i="1"/>
  <c r="D183" i="1"/>
  <c r="D165" i="1"/>
  <c r="E165" i="1" s="1"/>
  <c r="E166" i="1" s="1"/>
  <c r="B187" i="1"/>
  <c r="E186" i="1"/>
  <c r="E183" i="1"/>
  <c r="F179" i="1"/>
  <c r="H179" i="1" s="1"/>
  <c r="F178" i="1"/>
  <c r="F177" i="1"/>
  <c r="F176" i="1"/>
  <c r="F175" i="1"/>
  <c r="F174" i="1"/>
  <c r="F173" i="1"/>
  <c r="M171" i="1"/>
  <c r="O171" i="1"/>
  <c r="P171" i="1" s="1"/>
  <c r="F171" i="1"/>
  <c r="H171" i="1" s="1"/>
  <c r="I171" i="1" s="1"/>
  <c r="K171" i="1" s="1"/>
  <c r="F172" i="1"/>
  <c r="H172" i="1" s="1"/>
  <c r="I172" i="1" s="1"/>
  <c r="F170" i="1"/>
  <c r="H170" i="1" s="1"/>
  <c r="I170" i="1" s="1"/>
  <c r="F159" i="1"/>
  <c r="B166" i="1"/>
  <c r="F161" i="1"/>
  <c r="F160" i="1"/>
  <c r="F158" i="1"/>
  <c r="B154" i="1"/>
  <c r="E153" i="1"/>
  <c r="F149" i="1"/>
  <c r="H149" i="1" s="1"/>
  <c r="I149" i="1" s="1"/>
  <c r="O207" i="1" l="1"/>
  <c r="M207" i="1"/>
  <c r="P207" i="1" s="1"/>
  <c r="K191" i="1"/>
  <c r="L191" i="1"/>
  <c r="D187" i="1"/>
  <c r="E184" i="1"/>
  <c r="E187" i="1" s="1"/>
  <c r="I179" i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K170" i="1"/>
  <c r="L170" i="1" s="1"/>
  <c r="K172" i="1"/>
  <c r="L172" i="1" s="1"/>
  <c r="D166" i="1"/>
  <c r="H159" i="1"/>
  <c r="I159" i="1" s="1"/>
  <c r="H158" i="1"/>
  <c r="I158" i="1" s="1"/>
  <c r="H160" i="1"/>
  <c r="I160" i="1" s="1"/>
  <c r="H161" i="1"/>
  <c r="I161" i="1" s="1"/>
  <c r="E152" i="1"/>
  <c r="E154" i="1" s="1"/>
  <c r="K149" i="1"/>
  <c r="D145" i="1"/>
  <c r="B145" i="1"/>
  <c r="E144" i="1"/>
  <c r="E145" i="1" s="1"/>
  <c r="F141" i="1"/>
  <c r="H141" i="1" s="1"/>
  <c r="I141" i="1" s="1"/>
  <c r="O191" i="1" l="1"/>
  <c r="M191" i="1"/>
  <c r="P191" i="1" s="1"/>
  <c r="K179" i="1"/>
  <c r="L179" i="1" s="1"/>
  <c r="M179" i="1" s="1"/>
  <c r="K178" i="1"/>
  <c r="L178" i="1"/>
  <c r="M178" i="1" s="1"/>
  <c r="K177" i="1"/>
  <c r="L177" i="1" s="1"/>
  <c r="K176" i="1"/>
  <c r="L176" i="1" s="1"/>
  <c r="K175" i="1"/>
  <c r="L175" i="1"/>
  <c r="K174" i="1"/>
  <c r="L174" i="1"/>
  <c r="M174" i="1" s="1"/>
  <c r="K173" i="1"/>
  <c r="M170" i="1"/>
  <c r="P170" i="1" s="1"/>
  <c r="P172" i="1"/>
  <c r="M172" i="1"/>
  <c r="K159" i="1"/>
  <c r="L159" i="1" s="1"/>
  <c r="K160" i="1"/>
  <c r="L160" i="1" s="1"/>
  <c r="K161" i="1"/>
  <c r="L161" i="1" s="1"/>
  <c r="L158" i="1"/>
  <c r="K158" i="1"/>
  <c r="O149" i="1"/>
  <c r="M149" i="1"/>
  <c r="K141" i="1"/>
  <c r="L141" i="1" s="1"/>
  <c r="E137" i="1"/>
  <c r="D137" i="1"/>
  <c r="B137" i="1"/>
  <c r="E136" i="1"/>
  <c r="O133" i="1"/>
  <c r="F133" i="1"/>
  <c r="H133" i="1" s="1"/>
  <c r="B129" i="1"/>
  <c r="E128" i="1"/>
  <c r="E129" i="1" s="1"/>
  <c r="O125" i="1"/>
  <c r="F125" i="1"/>
  <c r="O124" i="1"/>
  <c r="F124" i="1"/>
  <c r="H124" i="1" s="1"/>
  <c r="O179" i="1" l="1"/>
  <c r="P179" i="1" s="1"/>
  <c r="P178" i="1"/>
  <c r="O177" i="1"/>
  <c r="M177" i="1"/>
  <c r="P177" i="1" s="1"/>
  <c r="O176" i="1"/>
  <c r="M176" i="1"/>
  <c r="P176" i="1" s="1"/>
  <c r="O175" i="1"/>
  <c r="M175" i="1"/>
  <c r="P175" i="1" s="1"/>
  <c r="P174" i="1"/>
  <c r="O173" i="1"/>
  <c r="O180" i="1" s="1"/>
  <c r="M173" i="1"/>
  <c r="P173" i="1" s="1"/>
  <c r="P180" i="1" s="1"/>
  <c r="O159" i="1"/>
  <c r="M159" i="1"/>
  <c r="P159" i="1" s="1"/>
  <c r="O161" i="1"/>
  <c r="M161" i="1"/>
  <c r="P161" i="1" s="1"/>
  <c r="O160" i="1"/>
  <c r="M160" i="1"/>
  <c r="P160" i="1" s="1"/>
  <c r="O158" i="1"/>
  <c r="M158" i="1"/>
  <c r="P158" i="1" s="1"/>
  <c r="P149" i="1"/>
  <c r="P141" i="1"/>
  <c r="O141" i="1"/>
  <c r="M141" i="1"/>
  <c r="H125" i="1"/>
  <c r="I125" i="1" s="1"/>
  <c r="I133" i="1"/>
  <c r="I124" i="1"/>
  <c r="O62" i="1"/>
  <c r="F62" i="1"/>
  <c r="K125" i="1" l="1"/>
  <c r="M125" i="1"/>
  <c r="P125" i="1" s="1"/>
  <c r="M133" i="1"/>
  <c r="P133" i="1" s="1"/>
  <c r="K133" i="1"/>
  <c r="K124" i="1"/>
  <c r="M124" i="1"/>
  <c r="P124" i="1" s="1"/>
  <c r="H62" i="1"/>
  <c r="I62" i="1" s="1"/>
  <c r="K62" i="1" s="1"/>
  <c r="B120" i="1"/>
  <c r="D119" i="1"/>
  <c r="D120" i="1" s="1"/>
  <c r="F116" i="1"/>
  <c r="F115" i="1"/>
  <c r="B111" i="1"/>
  <c r="D110" i="1"/>
  <c r="D111" i="1" s="1"/>
  <c r="F107" i="1"/>
  <c r="H107" i="1" s="1"/>
  <c r="F106" i="1"/>
  <c r="B102" i="1"/>
  <c r="D102" i="1"/>
  <c r="F98" i="1"/>
  <c r="B92" i="1"/>
  <c r="D91" i="1"/>
  <c r="D92" i="1" s="1"/>
  <c r="F88" i="1"/>
  <c r="H88" i="1" s="1"/>
  <c r="E48" i="1"/>
  <c r="E83" i="1"/>
  <c r="F79" i="1"/>
  <c r="H79" i="1" s="1"/>
  <c r="B84" i="1"/>
  <c r="D82" i="1"/>
  <c r="D84" i="1" s="1"/>
  <c r="F78" i="1"/>
  <c r="B74" i="1"/>
  <c r="D74" i="1"/>
  <c r="F70" i="1"/>
  <c r="H70" i="1" s="1"/>
  <c r="B66" i="1"/>
  <c r="F61" i="1"/>
  <c r="H61" i="1" s="1"/>
  <c r="B57" i="1"/>
  <c r="D56" i="1"/>
  <c r="D57" i="1" s="1"/>
  <c r="F53" i="1"/>
  <c r="H53" i="1" s="1"/>
  <c r="B49" i="1"/>
  <c r="D47" i="1"/>
  <c r="D49" i="1" s="1"/>
  <c r="F44" i="1"/>
  <c r="H44" i="1" s="1"/>
  <c r="B40" i="1"/>
  <c r="D36" i="1"/>
  <c r="E36" i="1" s="1"/>
  <c r="D38" i="1"/>
  <c r="E38" i="1" s="1"/>
  <c r="D37" i="1"/>
  <c r="E37" i="1" s="1"/>
  <c r="F33" i="1"/>
  <c r="H33" i="1" s="1"/>
  <c r="D39" i="1"/>
  <c r="F32" i="1"/>
  <c r="H32" i="1" s="1"/>
  <c r="F31" i="1"/>
  <c r="H31" i="1" s="1"/>
  <c r="F30" i="1"/>
  <c r="F21" i="1"/>
  <c r="H21" i="1" s="1"/>
  <c r="F22" i="1"/>
  <c r="B26" i="1"/>
  <c r="D25" i="1"/>
  <c r="D26" i="1" s="1"/>
  <c r="F20" i="1"/>
  <c r="H20" i="1" s="1"/>
  <c r="B16" i="1"/>
  <c r="D15" i="1"/>
  <c r="D16" i="1" s="1"/>
  <c r="B8" i="1"/>
  <c r="D7" i="1"/>
  <c r="D8" i="1" s="1"/>
  <c r="F12" i="1"/>
  <c r="F4" i="1"/>
  <c r="H4" i="1" s="1"/>
  <c r="H98" i="1" l="1"/>
  <c r="I98" i="1"/>
  <c r="M62" i="1"/>
  <c r="P62" i="1" s="1"/>
  <c r="H115" i="1"/>
  <c r="I115" i="1" s="1"/>
  <c r="H116" i="1"/>
  <c r="I116" i="1" s="1"/>
  <c r="E119" i="1"/>
  <c r="E120" i="1" s="1"/>
  <c r="E101" i="1"/>
  <c r="E102" i="1" s="1"/>
  <c r="K98" i="1"/>
  <c r="I107" i="1"/>
  <c r="H106" i="1"/>
  <c r="I106" i="1" s="1"/>
  <c r="E110" i="1"/>
  <c r="E111" i="1" s="1"/>
  <c r="I88" i="1"/>
  <c r="E91" i="1"/>
  <c r="E92" i="1" s="1"/>
  <c r="E65" i="1"/>
  <c r="E66" i="1" s="1"/>
  <c r="E82" i="1"/>
  <c r="E84" i="1" s="1"/>
  <c r="H78" i="1"/>
  <c r="I78" i="1" s="1"/>
  <c r="K78" i="1" s="1"/>
  <c r="L78" i="1" s="1"/>
  <c r="I79" i="1"/>
  <c r="E73" i="1"/>
  <c r="E74" i="1" s="1"/>
  <c r="I70" i="1"/>
  <c r="M70" i="1" s="1"/>
  <c r="I61" i="1"/>
  <c r="I4" i="1"/>
  <c r="H12" i="1"/>
  <c r="I12" i="1" s="1"/>
  <c r="K12" i="1" s="1"/>
  <c r="L12" i="1" s="1"/>
  <c r="E7" i="1"/>
  <c r="E8" i="1" s="1"/>
  <c r="H30" i="1"/>
  <c r="I30" i="1" s="1"/>
  <c r="I32" i="1"/>
  <c r="D40" i="1"/>
  <c r="I44" i="1"/>
  <c r="K44" i="1" s="1"/>
  <c r="L44" i="1" s="1"/>
  <c r="I53" i="1"/>
  <c r="E56" i="1"/>
  <c r="E57" i="1" s="1"/>
  <c r="E47" i="1"/>
  <c r="E49" i="1" s="1"/>
  <c r="I33" i="1"/>
  <c r="K32" i="1"/>
  <c r="L32" i="1" s="1"/>
  <c r="I31" i="1"/>
  <c r="E39" i="1"/>
  <c r="E40" i="1" s="1"/>
  <c r="H22" i="1"/>
  <c r="I22" i="1" s="1"/>
  <c r="I21" i="1"/>
  <c r="I20" i="1"/>
  <c r="E25" i="1"/>
  <c r="E26" i="1" s="1"/>
  <c r="E15" i="1"/>
  <c r="E16" i="1" s="1"/>
  <c r="K115" i="1" l="1"/>
  <c r="L115" i="1" s="1"/>
  <c r="K116" i="1"/>
  <c r="L116" i="1" s="1"/>
  <c r="K107" i="1"/>
  <c r="L107" i="1" s="1"/>
  <c r="K106" i="1"/>
  <c r="L106" i="1" s="1"/>
  <c r="O98" i="1"/>
  <c r="M98" i="1"/>
  <c r="K88" i="1"/>
  <c r="L88" i="1" s="1"/>
  <c r="K53" i="1"/>
  <c r="L53" i="1" s="1"/>
  <c r="M53" i="1" s="1"/>
  <c r="M44" i="1"/>
  <c r="M32" i="1"/>
  <c r="M12" i="1"/>
  <c r="K79" i="1"/>
  <c r="O78" i="1"/>
  <c r="M78" i="1"/>
  <c r="K70" i="1"/>
  <c r="K61" i="1"/>
  <c r="M61" i="1" s="1"/>
  <c r="K22" i="1"/>
  <c r="L22" i="1" s="1"/>
  <c r="M22" i="1" s="1"/>
  <c r="K30" i="1"/>
  <c r="L30" i="1" s="1"/>
  <c r="K4" i="1"/>
  <c r="L4" i="1" s="1"/>
  <c r="M4" i="1" s="1"/>
  <c r="O44" i="1"/>
  <c r="K33" i="1"/>
  <c r="L33" i="1" s="1"/>
  <c r="M33" i="1" s="1"/>
  <c r="O32" i="1"/>
  <c r="K31" i="1"/>
  <c r="L31" i="1" s="1"/>
  <c r="M31" i="1" s="1"/>
  <c r="K21" i="1"/>
  <c r="L21" i="1" s="1"/>
  <c r="M21" i="1" s="1"/>
  <c r="K20" i="1"/>
  <c r="L20" i="1" s="1"/>
  <c r="M20" i="1" s="1"/>
  <c r="O12" i="1"/>
  <c r="P12" i="1" l="1"/>
  <c r="P44" i="1"/>
  <c r="P98" i="1"/>
  <c r="O115" i="1"/>
  <c r="M115" i="1"/>
  <c r="O116" i="1"/>
  <c r="M116" i="1"/>
  <c r="M30" i="1"/>
  <c r="O30" i="1"/>
  <c r="P32" i="1"/>
  <c r="O107" i="1"/>
  <c r="M107" i="1"/>
  <c r="P107" i="1" s="1"/>
  <c r="O106" i="1"/>
  <c r="M106" i="1"/>
  <c r="P106" i="1" s="1"/>
  <c r="O88" i="1"/>
  <c r="M88" i="1"/>
  <c r="P88" i="1" s="1"/>
  <c r="O53" i="1"/>
  <c r="P53" i="1" s="1"/>
  <c r="P78" i="1"/>
  <c r="O79" i="1"/>
  <c r="O70" i="1"/>
  <c r="P70" i="1" s="1"/>
  <c r="O61" i="1"/>
  <c r="P61" i="1" s="1"/>
  <c r="O22" i="1"/>
  <c r="P22" i="1" s="1"/>
  <c r="O4" i="1"/>
  <c r="P4" i="1" s="1"/>
  <c r="P30" i="1"/>
  <c r="O33" i="1"/>
  <c r="P33" i="1" s="1"/>
  <c r="O31" i="1"/>
  <c r="P31" i="1" s="1"/>
  <c r="O21" i="1"/>
  <c r="P21" i="1" s="1"/>
  <c r="O20" i="1"/>
  <c r="P20" i="1" s="1"/>
  <c r="P115" i="1" l="1"/>
  <c r="P116" i="1"/>
  <c r="P79" i="1"/>
</calcChain>
</file>

<file path=xl/sharedStrings.xml><?xml version="1.0" encoding="utf-8"?>
<sst xmlns="http://schemas.openxmlformats.org/spreadsheetml/2006/main" count="790" uniqueCount="218">
  <si>
    <t>Description</t>
  </si>
  <si>
    <t>Article</t>
  </si>
  <si>
    <t>Price</t>
  </si>
  <si>
    <t>Gross amount</t>
  </si>
  <si>
    <t>Commercial discount</t>
  </si>
  <si>
    <t>Financial discount</t>
  </si>
  <si>
    <t>Financial discount in %</t>
  </si>
  <si>
    <t>Commercial discount in %</t>
  </si>
  <si>
    <t>VAT rate in %</t>
  </si>
  <si>
    <t>VAT amount</t>
  </si>
  <si>
    <t>Shoes</t>
  </si>
  <si>
    <t>Amount after commercial discount</t>
  </si>
  <si>
    <t>Net amount inclusive VAT</t>
  </si>
  <si>
    <t>Testcase 1</t>
  </si>
  <si>
    <t>Invoice</t>
  </si>
  <si>
    <t>Doctype</t>
  </si>
  <si>
    <t>1 line at 21% VAT</t>
  </si>
  <si>
    <t>Testcase 2</t>
  </si>
  <si>
    <t>Totals</t>
  </si>
  <si>
    <t>Base</t>
  </si>
  <si>
    <t>VAT%</t>
  </si>
  <si>
    <t>VAT</t>
  </si>
  <si>
    <t>Total</t>
  </si>
  <si>
    <t>Grandtotals</t>
  </si>
  <si>
    <t>Creditnote</t>
  </si>
  <si>
    <t>Testcase 3</t>
  </si>
  <si>
    <t>3 lines at 21% VAT</t>
  </si>
  <si>
    <t>Boots</t>
  </si>
  <si>
    <t>Sneakers</t>
  </si>
  <si>
    <t>Testcase 4</t>
  </si>
  <si>
    <t>1 lines at 0% VAT
1 line at 6%
1 line at 12%
1 line at 21%</t>
  </si>
  <si>
    <t>Testcase 5</t>
  </si>
  <si>
    <t>1 line at 21% VAT
2% financial discount</t>
  </si>
  <si>
    <t>Testcase 6</t>
  </si>
  <si>
    <t>Taxable amount</t>
  </si>
  <si>
    <t>Non taxable amount</t>
  </si>
  <si>
    <t>Testcase 7</t>
  </si>
  <si>
    <t>Testcase 8</t>
  </si>
  <si>
    <t>Contractor</t>
  </si>
  <si>
    <t>Testcase 9</t>
  </si>
  <si>
    <t>1 line at 21% VAT
1 line non taxable (empty goods)</t>
  </si>
  <si>
    <t>Prepayment</t>
  </si>
  <si>
    <t>Amount due</t>
  </si>
  <si>
    <t>Testcase 10</t>
  </si>
  <si>
    <t>1 line at 21% VAT
100 € prepayment</t>
  </si>
  <si>
    <t>IC</t>
  </si>
  <si>
    <t>Testcase 11</t>
  </si>
  <si>
    <t>Testcase 12</t>
  </si>
  <si>
    <t>2 lines at 21% VAT
Total positive</t>
  </si>
  <si>
    <t>2 lines at 21% VAT
Total negative</t>
  </si>
  <si>
    <t>Taxcategory code</t>
  </si>
  <si>
    <t>S</t>
  </si>
  <si>
    <t>03</t>
  </si>
  <si>
    <t>Z</t>
  </si>
  <si>
    <t>00</t>
  </si>
  <si>
    <t>01</t>
  </si>
  <si>
    <t>02</t>
  </si>
  <si>
    <t>45</t>
  </si>
  <si>
    <t>E</t>
  </si>
  <si>
    <t>NA</t>
  </si>
  <si>
    <t>Empty goods</t>
  </si>
  <si>
    <t>46/GO</t>
  </si>
  <si>
    <t>47/EX</t>
  </si>
  <si>
    <t>Printer</t>
  </si>
  <si>
    <t>Installation support</t>
  </si>
  <si>
    <t>44</t>
  </si>
  <si>
    <t>Not taxable</t>
  </si>
  <si>
    <t>Quantity</t>
  </si>
  <si>
    <t>Testcase 14</t>
  </si>
  <si>
    <t>Testcase 15</t>
  </si>
  <si>
    <t>CEN/BII</t>
  </si>
  <si>
    <t>Yes</t>
  </si>
  <si>
    <t>No</t>
  </si>
  <si>
    <t>AE</t>
  </si>
  <si>
    <t>&lt;cac:Party&gt;</t>
  </si>
  <si>
    <t>&lt;cbc:EndpointID schemeID="DE:VAT"&gt;DE163372785&lt;/cbc:EndpointID&gt;</t>
  </si>
  <si>
    <t>&lt;cac:PartyName&gt;</t>
  </si>
  <si>
    <t>&lt;cbc:Name&gt;Microsoft Deutschland GmbH&lt;/cbc:Name&gt;</t>
  </si>
  <si>
    <t>&lt;/cac:PartyName&gt;</t>
  </si>
  <si>
    <t>&lt;cac:PostalAddress&gt;</t>
  </si>
  <si>
    <t>&lt;cbc:StreetName&gt;Katharina-Heinroth-Ufer 1&lt;/cbc:StreetName&gt;</t>
  </si>
  <si>
    <t>&lt;cbc:CityName&gt;Berlin&lt;/cbc:CityName&gt;</t>
  </si>
  <si>
    <t>&lt;cbc:PostalZone&gt;10787&lt;/cbc:PostalZone&gt;</t>
  </si>
  <si>
    <t>&lt;cac:Country&gt;</t>
  </si>
  <si>
    <t>&lt;cbc:IdentificationCode listID="ISO3166-1:Alpha2"&gt;DE&lt;/cbc:IdentificationCode&gt;</t>
  </si>
  <si>
    <t>&lt;/cac:Country&gt;</t>
  </si>
  <si>
    <t>&lt;/cac:PostalAddress&gt;</t>
  </si>
  <si>
    <t>&lt;cac:PartyTaxScheme&gt;</t>
  </si>
  <si>
    <t>&lt;cbc:CompanyID schemeID="DE:VAT"&gt;DE163372785&lt;/cbc:CompanyID&gt;</t>
  </si>
  <si>
    <t>&lt;cac:TaxScheme&gt;</t>
  </si>
  <si>
    <t>&lt;cbc:ID&gt;VAT&lt;/cbc:ID&gt;</t>
  </si>
  <si>
    <t>&lt;/cac:TaxScheme&gt;</t>
  </si>
  <si>
    <t>&lt;/cac:PartyTaxScheme&gt;</t>
  </si>
  <si>
    <t>&lt;cac:PartyLegalEntity&gt;</t>
  </si>
  <si>
    <t>&lt;/cac:PartyLegalEntity&gt;</t>
  </si>
  <si>
    <t>&lt;cac:Contact&gt;</t>
  </si>
  <si>
    <t>&lt;cbc:Name&gt;Christian P. Illek&lt;/cbc:Name&gt;</t>
  </si>
  <si>
    <t>&lt;cbc:Telephone&gt;004930390970&lt;/cbc:Telephone&gt;</t>
  </si>
  <si>
    <t>&lt;cbc:ElectronicMail&gt;christian.illek@microsoft.com&lt;/cbc:ElectronicMail&gt;</t>
  </si>
  <si>
    <t>&lt;/cac:Contact&gt;</t>
  </si>
  <si>
    <t>&lt;/cac:Party&gt;</t>
  </si>
  <si>
    <t>&lt;cbc:EndpointID schemeID="GLN"&gt;0093007000005&lt;/cbc:EndpointID&gt;</t>
  </si>
  <si>
    <t>&lt;cbc:Name&gt;Microsoft Corporation&lt;/cbc:Name&gt;</t>
  </si>
  <si>
    <t>&lt;cbc:StreetName&gt;One Microsoft Way&lt;/cbc:StreetName&gt;</t>
  </si>
  <si>
    <t>&lt;cbc:CityName&gt;Redmond&lt;/cbc:CityName&gt;</t>
  </si>
  <si>
    <t>&lt;cbc:PostalZone&gt;WA 98052-7329&lt;/cbc:PostalZone&gt;</t>
  </si>
  <si>
    <t>&lt;cbc:IdentificationCode listID="ISO3166-1:Alpha2"&gt;US&lt;/cbc:IdentificationCode&gt;</t>
  </si>
  <si>
    <t>&lt;cbc:CompanyID schemeID="ZZZ"&gt;US4258828080&lt;/cbc:CompanyID&gt;</t>
  </si>
  <si>
    <t>&lt;cbc:Name&gt;Bill Gates&lt;/cbc:Name&gt;</t>
  </si>
  <si>
    <t>&lt;cbc:Telephone&gt;0014258828080&lt;/cbc:Telephone&gt;</t>
  </si>
  <si>
    <t>&lt;cbc:ElectronicMail&gt;bill.gates@microsoft.com&lt;/cbc:ElectronicMail&gt;</t>
  </si>
  <si>
    <t>&lt;cbc:IdentificationCode listID="ISO3166-1:Alpha2"&gt;BE&lt;/cbc:IdentificationCode&gt;</t>
  </si>
  <si>
    <t>Testcase 16</t>
  </si>
  <si>
    <t>&lt;cbc:EndpointID schemeID="ZZZ" schemeAgencyName="PP"&gt;400001&lt;/cbc:EndpointID&gt;</t>
  </si>
  <si>
    <t>&lt;cbc:PostalZone&gt;2000&lt;/cbc:PostalZone&gt;</t>
  </si>
  <si>
    <t>&lt;cbc:Telephone&gt;003231234567&lt;/cbc:Telephone&gt;</t>
  </si>
  <si>
    <t>&lt;cbc:EndpointID schemeID="BE:CBE"&gt;0000000196&lt;/cbc:EndpointID&gt;</t>
  </si>
  <si>
    <t>&lt;cbc:CompanyID schemeID="BE:VAT"&gt;BE0000000196&lt;/cbc:CompanyID&gt;</t>
  </si>
  <si>
    <t>&lt;cbc:StreetName&gt;De Grote Meir 22&lt;/cbc:StreetName&gt;</t>
  </si>
  <si>
    <t>&lt;cbc:CityName&gt;ANTWERPEN&lt;/cbc:CityName&gt;</t>
  </si>
  <si>
    <t>&lt;cbc:CompanyID schemeID="BE:CBE"&gt;0000000196&lt;/cbc:CompanyID&gt;</t>
  </si>
  <si>
    <t>&lt;cbc:Name&gt;My Supplier Company N.V.&lt;/cbc:Name&gt;</t>
  </si>
  <si>
    <t>&lt;cbc:ElectronicMail&gt;john.doole@mysuppliercompany.be&lt;/cbc:ElectronicMail&gt;</t>
  </si>
  <si>
    <t>In all cases</t>
  </si>
  <si>
    <t>&lt;cbc:EndpointID schemeID="BE:CBE"&gt;0000000295&lt;/cbc:EndpointID&gt;</t>
  </si>
  <si>
    <t>&lt;cbc:CompanyID schemeID="BE:VAT"&gt;BE0000000295&lt;/cbc:CompanyID&gt;</t>
  </si>
  <si>
    <t>&lt;cbc:CompanyID schemeID="BE:CBE"&gt;0000000295&lt;/cbc:CompanyID&gt;</t>
  </si>
  <si>
    <t>&lt;cbc:ElectronicMail&gt;pete.smith@mycustomercompany.be&lt;/cbc:ElectronicMail&gt;</t>
  </si>
  <si>
    <t>&lt;cbc:Name&gt;My Customer Company S.A.&lt;/cbc:Name&gt;</t>
  </si>
  <si>
    <t>&lt;cbc:StreetName&gt;Boulevard  Sint Michel 53&lt;/cbc:StreetName&gt;</t>
  </si>
  <si>
    <t>&lt;cbc:CityName&gt;BRUXELLES&lt;/cbc:CityName&gt;</t>
  </si>
  <si>
    <t>&lt;cbc:PostalZone&gt;1000&lt;/cbc:PostalZone&gt;</t>
  </si>
  <si>
    <t>New
EN code</t>
  </si>
  <si>
    <t>UBL.BE V1.0</t>
  </si>
  <si>
    <t>G</t>
  </si>
  <si>
    <t xml:space="preserve">Testcase 13
</t>
  </si>
  <si>
    <t>Export in USD from USA to BE</t>
  </si>
  <si>
    <t>&lt;cbc:RegistrationName&gt;My Supplier Company&lt;/cbc:RegistrationName&gt;</t>
  </si>
  <si>
    <t>&lt;cbc:RegistrationName&gt;Microsoft Deutschland&lt;/cbc:RegistrationName&gt;</t>
  </si>
  <si>
    <t>&lt;cbc:RegistrationName&gt;Microsoft Corporation&lt;/cbc:RegistrationName&gt;</t>
  </si>
  <si>
    <t>&lt;cbc:RegistrationName&gt;My Customer Company&lt;/cbc:RegistrationName&gt;</t>
  </si>
  <si>
    <t>Newspapers</t>
  </si>
  <si>
    <t>Honey</t>
  </si>
  <si>
    <t>Margarine</t>
  </si>
  <si>
    <t>Testcase 17</t>
  </si>
  <si>
    <t>1 line at 21% VAT
Standard exchange</t>
  </si>
  <si>
    <t>Car spare parts</t>
  </si>
  <si>
    <t>Testcase 18</t>
  </si>
  <si>
    <t>Mobile 1</t>
  </si>
  <si>
    <t>Mobile 2</t>
  </si>
  <si>
    <t>Internet</t>
  </si>
  <si>
    <t>Promo pack reduction</t>
  </si>
  <si>
    <t>Testcase 19</t>
  </si>
  <si>
    <t>4 lines at 21% VAT
more than 2 decimals at line level
Proximus model</t>
  </si>
  <si>
    <t>Drinks 1</t>
  </si>
  <si>
    <t>Empty goods 1</t>
  </si>
  <si>
    <t>Drinks 2</t>
  </si>
  <si>
    <t>Empty goods 2</t>
  </si>
  <si>
    <t>Drinks 3</t>
  </si>
  <si>
    <t>Tabacco 1</t>
  </si>
  <si>
    <t>Tabacco 2</t>
  </si>
  <si>
    <t>Food 1</t>
  </si>
  <si>
    <t>Waste bags 1</t>
  </si>
  <si>
    <t>Waste bags 2</t>
  </si>
  <si>
    <t>Bottles white wine</t>
  </si>
  <si>
    <t>&lt;cbc:Name&gt;John Versmissen Jr&lt;/cbc:Name&gt;</t>
  </si>
  <si>
    <t>&lt;cbc:StreetName&gt;Meirdal 32&lt;/cbc:StreetName&gt;</t>
  </si>
  <si>
    <t>&lt;cbc:ElectronicMail&gt;john.versmissenjr@gmailbe.be&lt;/cbc:ElectronicMail&gt;</t>
  </si>
  <si>
    <t>K</t>
  </si>
  <si>
    <t>Repair works</t>
  </si>
  <si>
    <t>1 line at 21% VAT
2% commercial discount via allowance on line level</t>
  </si>
  <si>
    <t>Export in EUR FROM BE to USA</t>
  </si>
  <si>
    <t>Not taxable IC</t>
  </si>
  <si>
    <t>Not taxable Exempt</t>
  </si>
  <si>
    <t>Not taxable Contractor</t>
  </si>
  <si>
    <t>&lt;cbc:EndpointID schemeID="BE:CBE"&gt;0000000294&lt;/cbc:EndpointID&gt;</t>
  </si>
  <si>
    <t>Testcase 20</t>
  </si>
  <si>
    <t>1 line small company</t>
  </si>
  <si>
    <t>Tennislessons</t>
  </si>
  <si>
    <t>&lt;cbc:Name&gt;My Small Supplier&lt;/cbc:Name&gt;</t>
  </si>
  <si>
    <t>&lt;cbc:CompanyID schemeID="BE:VAT"&gt;BE0000000294&lt;/cbc:CompanyID&gt;</t>
  </si>
  <si>
    <t>&lt;cbc:RegistrationName&gt;My Small Supplier&lt;/cbc:RegistrationName&gt;</t>
  </si>
  <si>
    <t>&lt;cbc:ElectronicMail&gt;john.doole@mysmallsupplier.be&lt;/cbc:ElectronicMail&gt;</t>
  </si>
  <si>
    <t>SC</t>
  </si>
  <si>
    <t>Testcase 21</t>
  </si>
  <si>
    <t>1 line article 44</t>
  </si>
  <si>
    <t>&lt;cbc:Name&gt;My Tennisclub N.P.O.&lt;/cbc:Name&gt;</t>
  </si>
  <si>
    <t>&lt;cbc:RegistrationName&gt;My Tennisclub&lt;/cbc:RegistrationName&gt;</t>
  </si>
  <si>
    <t>&lt;cbc:ElectronicMail&gt;pete.smith@mytennisclub.be&lt;/cbc:ElectronicMail&gt;</t>
  </si>
  <si>
    <t>Testcase 22</t>
  </si>
  <si>
    <t>except for testcases 7, 11, 20, 22 see below</t>
  </si>
  <si>
    <t>except testcases 14, 15, 16, 21 see below</t>
  </si>
  <si>
    <t>1 line not subject to VAT N.P.O.</t>
  </si>
  <si>
    <t>Membership</t>
  </si>
  <si>
    <t>00/44</t>
  </si>
  <si>
    <t>&lt;cbc:Name&gt;My Softwareclub N.P.O.&lt;/cbc:Name&gt;</t>
  </si>
  <si>
    <t>&lt;cbc:RegistrationName&gt;My Softwareclub&lt;/cbc:RegistrationName&gt;</t>
  </si>
  <si>
    <t>&lt;cbc:ElectronicMail&gt;pete.smith@mysoftwareclub.be&lt;/cbc:ElectronicMail&gt;</t>
  </si>
  <si>
    <t>Testcase 23</t>
  </si>
  <si>
    <t>1 line at 21% VAT in USD</t>
  </si>
  <si>
    <t>VAT in Euro</t>
  </si>
  <si>
    <t>O</t>
  </si>
  <si>
    <t>NS</t>
  </si>
  <si>
    <t>1 line at 21% VAT
Total negative</t>
  </si>
  <si>
    <t>Pencil</t>
  </si>
  <si>
    <t>Testcase 24</t>
  </si>
  <si>
    <t>Testcase 25</t>
  </si>
  <si>
    <t>Testcase 26</t>
  </si>
  <si>
    <t>Pencils</t>
  </si>
  <si>
    <t>Testcase 27</t>
  </si>
  <si>
    <t>Pencils 1</t>
  </si>
  <si>
    <t>Pencils 2</t>
  </si>
  <si>
    <t>1 line at 21% VAT
VAT extraction done at price, line and VAT breakdown level.
€ 1,01 Inclusive price with amounts rounded on 2 decimals.
€ 1,01*0,21/1,21 = € 0,18 VAT.
€ 1,01 - 21% VAT = € 0,83 excl.</t>
  </si>
  <si>
    <t>1 line at 21% VAT
VAT extraction done at price, line and VAT breakdown level.
€ 10,10 Inclusive price with amounts rounded on 2 decimals.
€ 10,10*0,21/1,21 = € 1,75 VAT.
€ 10,10 - 21% VAT = € 8,35 excl.</t>
  </si>
  <si>
    <t>2 line at 21% VAT
VAT extraction done at price, line and VAT breakdown level.
€ 10,10 Inclusive price with amounts rounded on 2 decimals.
€ 10,10*0,21/1,21 = € 1,75 VAT.
€ 10,10 - 21% VAT = € 8,35 excl.
€ 10,10*0,21/1,21 = € 1,75 VAT.
€ 10,10 - 21% VAT = € 8,35 excl.
€ 20,20*21/1,21 = € 3,51 VAT.
€ 20,20 - 21% VAT = € 16,69</t>
  </si>
  <si>
    <t>10 lines with mixed VAT rates and 3 decimals at line level
Current Colruyt model</t>
  </si>
  <si>
    <t>Testcase 28</t>
  </si>
  <si>
    <t>03/SE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</si>
</sst>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/>
    <xf numFmtId="49" fontId="0" fillId="2" borderId="0" xfId="0" applyNumberFormat="1" applyFill="1"/>
    <xf numFmtId="4" fontId="0" fillId="0" borderId="0" xfId="0" applyNumberFormat="1" applyAlignment="1">
      <alignment wrapText="1"/>
    </xf>
    <xf numFmtId="4" fontId="0" fillId="2" borderId="0" xfId="0" applyNumberFormat="1" applyFill="1" applyAlignment="1">
      <alignment wrapText="1"/>
    </xf>
    <xf numFmtId="4" fontId="0" fillId="0" borderId="0" xfId="0" applyNumberFormat="1"/>
    <xf numFmtId="4" fontId="0" fillId="2" borderId="0" xfId="0" applyNumberFormat="1" applyFill="1"/>
    <xf numFmtId="0" fontId="1" fillId="0" borderId="0" xfId="0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opLeftCell="A121" workbookViewId="0">
      <selection activeCell="C145" sqref="C145"/>
    </sheetView>
  </sheetViews>
  <sheetFormatPr defaultRowHeight="15" x14ac:dyDescent="0.25"/>
  <cols>
    <col min="1" max="14" width="12.28515625" customWidth="1"/>
  </cols>
  <sheetData>
    <row r="1" spans="1:4" x14ac:dyDescent="0.25">
      <c r="A1" s="13" t="s">
        <v>123</v>
      </c>
    </row>
    <row r="2" spans="1:4" x14ac:dyDescent="0.25">
      <c r="A2" s="13" t="s">
        <v>190</v>
      </c>
    </row>
    <row r="3" spans="1:4" x14ac:dyDescent="0.25">
      <c r="A3" s="13"/>
    </row>
    <row r="4" spans="1:4" x14ac:dyDescent="0.25">
      <c r="A4" t="s">
        <v>74</v>
      </c>
    </row>
    <row r="5" spans="1:4" x14ac:dyDescent="0.25">
      <c r="B5" t="s">
        <v>116</v>
      </c>
    </row>
    <row r="6" spans="1:4" x14ac:dyDescent="0.25">
      <c r="B6" t="s">
        <v>76</v>
      </c>
    </row>
    <row r="7" spans="1:4" x14ac:dyDescent="0.25">
      <c r="C7" t="s">
        <v>121</v>
      </c>
    </row>
    <row r="8" spans="1:4" x14ac:dyDescent="0.25">
      <c r="B8" t="s">
        <v>78</v>
      </c>
    </row>
    <row r="9" spans="1:4" x14ac:dyDescent="0.25">
      <c r="B9" t="s">
        <v>79</v>
      </c>
    </row>
    <row r="10" spans="1:4" x14ac:dyDescent="0.25">
      <c r="C10" t="s">
        <v>118</v>
      </c>
    </row>
    <row r="11" spans="1:4" x14ac:dyDescent="0.25">
      <c r="C11" t="s">
        <v>119</v>
      </c>
    </row>
    <row r="12" spans="1:4" x14ac:dyDescent="0.25">
      <c r="C12" t="s">
        <v>114</v>
      </c>
    </row>
    <row r="13" spans="1:4" x14ac:dyDescent="0.25">
      <c r="C13" t="s">
        <v>83</v>
      </c>
    </row>
    <row r="14" spans="1:4" x14ac:dyDescent="0.25">
      <c r="D14" t="s">
        <v>111</v>
      </c>
    </row>
    <row r="15" spans="1:4" x14ac:dyDescent="0.25">
      <c r="C15" t="s">
        <v>85</v>
      </c>
    </row>
    <row r="16" spans="1:4" x14ac:dyDescent="0.25">
      <c r="B16" t="s">
        <v>86</v>
      </c>
    </row>
    <row r="17" spans="1:4" x14ac:dyDescent="0.25">
      <c r="B17" t="s">
        <v>87</v>
      </c>
    </row>
    <row r="18" spans="1:4" x14ac:dyDescent="0.25">
      <c r="C18" t="s">
        <v>117</v>
      </c>
    </row>
    <row r="19" spans="1:4" x14ac:dyDescent="0.25">
      <c r="C19" t="s">
        <v>89</v>
      </c>
    </row>
    <row r="20" spans="1:4" x14ac:dyDescent="0.25">
      <c r="D20" t="s">
        <v>90</v>
      </c>
    </row>
    <row r="21" spans="1:4" x14ac:dyDescent="0.25">
      <c r="C21" t="s">
        <v>91</v>
      </c>
    </row>
    <row r="22" spans="1:4" x14ac:dyDescent="0.25">
      <c r="B22" t="s">
        <v>92</v>
      </c>
    </row>
    <row r="23" spans="1:4" x14ac:dyDescent="0.25">
      <c r="B23" t="s">
        <v>93</v>
      </c>
    </row>
    <row r="24" spans="1:4" x14ac:dyDescent="0.25">
      <c r="C24" t="s">
        <v>137</v>
      </c>
    </row>
    <row r="25" spans="1:4" x14ac:dyDescent="0.25">
      <c r="C25" t="s">
        <v>120</v>
      </c>
    </row>
    <row r="26" spans="1:4" x14ac:dyDescent="0.25">
      <c r="B26" t="s">
        <v>94</v>
      </c>
    </row>
    <row r="27" spans="1:4" x14ac:dyDescent="0.25">
      <c r="B27" t="s">
        <v>95</v>
      </c>
    </row>
    <row r="28" spans="1:4" x14ac:dyDescent="0.25">
      <c r="C28" t="s">
        <v>122</v>
      </c>
    </row>
    <row r="29" spans="1:4" x14ac:dyDescent="0.25">
      <c r="B29" t="s">
        <v>99</v>
      </c>
    </row>
    <row r="30" spans="1:4" x14ac:dyDescent="0.25">
      <c r="A30" t="s">
        <v>100</v>
      </c>
    </row>
    <row r="32" spans="1:4" x14ac:dyDescent="0.25">
      <c r="A32" s="13" t="s">
        <v>36</v>
      </c>
    </row>
    <row r="33" spans="1:4" x14ac:dyDescent="0.25">
      <c r="A33" t="s">
        <v>74</v>
      </c>
    </row>
    <row r="34" spans="1:4" x14ac:dyDescent="0.25">
      <c r="B34" t="s">
        <v>75</v>
      </c>
    </row>
    <row r="35" spans="1:4" x14ac:dyDescent="0.25">
      <c r="B35" t="s">
        <v>76</v>
      </c>
    </row>
    <row r="36" spans="1:4" x14ac:dyDescent="0.25">
      <c r="C36" t="s">
        <v>77</v>
      </c>
    </row>
    <row r="37" spans="1:4" x14ac:dyDescent="0.25">
      <c r="B37" t="s">
        <v>78</v>
      </c>
    </row>
    <row r="38" spans="1:4" x14ac:dyDescent="0.25">
      <c r="B38" t="s">
        <v>79</v>
      </c>
    </row>
    <row r="39" spans="1:4" x14ac:dyDescent="0.25">
      <c r="C39" t="s">
        <v>80</v>
      </c>
    </row>
    <row r="40" spans="1:4" x14ac:dyDescent="0.25">
      <c r="C40" t="s">
        <v>81</v>
      </c>
    </row>
    <row r="41" spans="1:4" x14ac:dyDescent="0.25">
      <c r="C41" t="s">
        <v>82</v>
      </c>
    </row>
    <row r="42" spans="1:4" x14ac:dyDescent="0.25">
      <c r="C42" t="s">
        <v>83</v>
      </c>
    </row>
    <row r="43" spans="1:4" x14ac:dyDescent="0.25">
      <c r="D43" t="s">
        <v>84</v>
      </c>
    </row>
    <row r="44" spans="1:4" x14ac:dyDescent="0.25">
      <c r="C44" t="s">
        <v>85</v>
      </c>
    </row>
    <row r="45" spans="1:4" x14ac:dyDescent="0.25">
      <c r="B45" t="s">
        <v>86</v>
      </c>
    </row>
    <row r="46" spans="1:4" x14ac:dyDescent="0.25">
      <c r="B46" t="s">
        <v>87</v>
      </c>
    </row>
    <row r="47" spans="1:4" x14ac:dyDescent="0.25">
      <c r="C47" t="s">
        <v>88</v>
      </c>
    </row>
    <row r="48" spans="1:4" x14ac:dyDescent="0.25">
      <c r="C48" t="s">
        <v>89</v>
      </c>
    </row>
    <row r="49" spans="1:4" x14ac:dyDescent="0.25">
      <c r="D49" t="s">
        <v>90</v>
      </c>
    </row>
    <row r="50" spans="1:4" x14ac:dyDescent="0.25">
      <c r="C50" t="s">
        <v>91</v>
      </c>
    </row>
    <row r="51" spans="1:4" x14ac:dyDescent="0.25">
      <c r="B51" t="s">
        <v>92</v>
      </c>
    </row>
    <row r="52" spans="1:4" x14ac:dyDescent="0.25">
      <c r="B52" t="s">
        <v>93</v>
      </c>
    </row>
    <row r="53" spans="1:4" x14ac:dyDescent="0.25">
      <c r="C53" t="s">
        <v>138</v>
      </c>
    </row>
    <row r="54" spans="1:4" x14ac:dyDescent="0.25">
      <c r="C54" t="s">
        <v>88</v>
      </c>
    </row>
    <row r="55" spans="1:4" x14ac:dyDescent="0.25">
      <c r="B55" t="s">
        <v>94</v>
      </c>
    </row>
    <row r="56" spans="1:4" x14ac:dyDescent="0.25">
      <c r="B56" t="s">
        <v>95</v>
      </c>
    </row>
    <row r="57" spans="1:4" x14ac:dyDescent="0.25">
      <c r="C57" t="s">
        <v>96</v>
      </c>
    </row>
    <row r="58" spans="1:4" x14ac:dyDescent="0.25">
      <c r="C58" t="s">
        <v>97</v>
      </c>
    </row>
    <row r="59" spans="1:4" x14ac:dyDescent="0.25">
      <c r="C59" t="s">
        <v>98</v>
      </c>
    </row>
    <row r="60" spans="1:4" x14ac:dyDescent="0.25">
      <c r="B60" t="s">
        <v>99</v>
      </c>
    </row>
    <row r="61" spans="1:4" x14ac:dyDescent="0.25">
      <c r="A61" t="s">
        <v>100</v>
      </c>
    </row>
    <row r="64" spans="1:4" x14ac:dyDescent="0.25">
      <c r="A64" s="13" t="s">
        <v>46</v>
      </c>
    </row>
    <row r="65" spans="1:4" x14ac:dyDescent="0.25">
      <c r="A65" t="s">
        <v>74</v>
      </c>
    </row>
    <row r="66" spans="1:4" x14ac:dyDescent="0.25">
      <c r="B66" t="s">
        <v>101</v>
      </c>
    </row>
    <row r="67" spans="1:4" x14ac:dyDescent="0.25">
      <c r="B67" t="s">
        <v>76</v>
      </c>
    </row>
    <row r="68" spans="1:4" x14ac:dyDescent="0.25">
      <c r="C68" t="s">
        <v>102</v>
      </c>
    </row>
    <row r="69" spans="1:4" x14ac:dyDescent="0.25">
      <c r="B69" t="s">
        <v>78</v>
      </c>
    </row>
    <row r="70" spans="1:4" x14ac:dyDescent="0.25">
      <c r="B70" t="s">
        <v>79</v>
      </c>
    </row>
    <row r="71" spans="1:4" x14ac:dyDescent="0.25">
      <c r="C71" t="s">
        <v>103</v>
      </c>
    </row>
    <row r="72" spans="1:4" x14ac:dyDescent="0.25">
      <c r="C72" t="s">
        <v>104</v>
      </c>
    </row>
    <row r="73" spans="1:4" x14ac:dyDescent="0.25">
      <c r="C73" t="s">
        <v>105</v>
      </c>
    </row>
    <row r="74" spans="1:4" x14ac:dyDescent="0.25">
      <c r="C74" t="s">
        <v>83</v>
      </c>
    </row>
    <row r="75" spans="1:4" x14ac:dyDescent="0.25">
      <c r="D75" t="s">
        <v>106</v>
      </c>
    </row>
    <row r="76" spans="1:4" x14ac:dyDescent="0.25">
      <c r="C76" t="s">
        <v>85</v>
      </c>
    </row>
    <row r="77" spans="1:4" x14ac:dyDescent="0.25">
      <c r="B77" t="s">
        <v>86</v>
      </c>
    </row>
    <row r="78" spans="1:4" x14ac:dyDescent="0.25">
      <c r="B78" t="s">
        <v>87</v>
      </c>
    </row>
    <row r="79" spans="1:4" x14ac:dyDescent="0.25">
      <c r="C79" t="s">
        <v>107</v>
      </c>
    </row>
    <row r="80" spans="1:4" x14ac:dyDescent="0.25">
      <c r="C80" t="s">
        <v>89</v>
      </c>
    </row>
    <row r="81" spans="1:4" x14ac:dyDescent="0.25">
      <c r="D81" t="s">
        <v>90</v>
      </c>
    </row>
    <row r="82" spans="1:4" x14ac:dyDescent="0.25">
      <c r="C82" t="s">
        <v>91</v>
      </c>
    </row>
    <row r="83" spans="1:4" x14ac:dyDescent="0.25">
      <c r="B83" t="s">
        <v>92</v>
      </c>
    </row>
    <row r="84" spans="1:4" x14ac:dyDescent="0.25">
      <c r="B84" t="s">
        <v>93</v>
      </c>
    </row>
    <row r="85" spans="1:4" x14ac:dyDescent="0.25">
      <c r="C85" t="s">
        <v>139</v>
      </c>
    </row>
    <row r="86" spans="1:4" x14ac:dyDescent="0.25">
      <c r="C86" t="s">
        <v>107</v>
      </c>
    </row>
    <row r="87" spans="1:4" x14ac:dyDescent="0.25">
      <c r="B87" t="s">
        <v>94</v>
      </c>
    </row>
    <row r="88" spans="1:4" x14ac:dyDescent="0.25">
      <c r="B88" t="s">
        <v>95</v>
      </c>
    </row>
    <row r="89" spans="1:4" x14ac:dyDescent="0.25">
      <c r="C89" t="s">
        <v>108</v>
      </c>
    </row>
    <row r="90" spans="1:4" x14ac:dyDescent="0.25">
      <c r="C90" t="s">
        <v>109</v>
      </c>
    </row>
    <row r="91" spans="1:4" x14ac:dyDescent="0.25">
      <c r="C91" t="s">
        <v>110</v>
      </c>
    </row>
    <row r="92" spans="1:4" x14ac:dyDescent="0.25">
      <c r="B92" t="s">
        <v>99</v>
      </c>
    </row>
    <row r="93" spans="1:4" x14ac:dyDescent="0.25">
      <c r="A93" t="s">
        <v>100</v>
      </c>
    </row>
    <row r="96" spans="1:4" x14ac:dyDescent="0.25">
      <c r="A96" s="13" t="s">
        <v>176</v>
      </c>
    </row>
    <row r="97" spans="1:4" x14ac:dyDescent="0.25">
      <c r="A97" t="s">
        <v>74</v>
      </c>
    </row>
    <row r="98" spans="1:4" x14ac:dyDescent="0.25">
      <c r="B98" t="s">
        <v>175</v>
      </c>
    </row>
    <row r="99" spans="1:4" x14ac:dyDescent="0.25">
      <c r="B99" t="s">
        <v>76</v>
      </c>
    </row>
    <row r="100" spans="1:4" x14ac:dyDescent="0.25">
      <c r="C100" t="s">
        <v>179</v>
      </c>
    </row>
    <row r="101" spans="1:4" x14ac:dyDescent="0.25">
      <c r="B101" t="s">
        <v>78</v>
      </c>
    </row>
    <row r="102" spans="1:4" x14ac:dyDescent="0.25">
      <c r="B102" t="s">
        <v>79</v>
      </c>
    </row>
    <row r="103" spans="1:4" x14ac:dyDescent="0.25">
      <c r="C103" t="s">
        <v>118</v>
      </c>
    </row>
    <row r="104" spans="1:4" x14ac:dyDescent="0.25">
      <c r="C104" t="s">
        <v>119</v>
      </c>
    </row>
    <row r="105" spans="1:4" x14ac:dyDescent="0.25">
      <c r="C105" t="s">
        <v>114</v>
      </c>
    </row>
    <row r="106" spans="1:4" x14ac:dyDescent="0.25">
      <c r="C106" t="s">
        <v>83</v>
      </c>
    </row>
    <row r="107" spans="1:4" x14ac:dyDescent="0.25">
      <c r="D107" t="s">
        <v>111</v>
      </c>
    </row>
    <row r="108" spans="1:4" x14ac:dyDescent="0.25">
      <c r="C108" t="s">
        <v>85</v>
      </c>
    </row>
    <row r="109" spans="1:4" x14ac:dyDescent="0.25">
      <c r="B109" t="s">
        <v>86</v>
      </c>
    </row>
    <row r="110" spans="1:4" x14ac:dyDescent="0.25">
      <c r="B110" t="s">
        <v>87</v>
      </c>
    </row>
    <row r="111" spans="1:4" x14ac:dyDescent="0.25">
      <c r="C111" t="s">
        <v>180</v>
      </c>
    </row>
    <row r="112" spans="1:4" x14ac:dyDescent="0.25">
      <c r="C112" t="s">
        <v>89</v>
      </c>
    </row>
    <row r="113" spans="1:4" x14ac:dyDescent="0.25">
      <c r="D113" t="s">
        <v>90</v>
      </c>
    </row>
    <row r="114" spans="1:4" x14ac:dyDescent="0.25">
      <c r="C114" t="s">
        <v>91</v>
      </c>
    </row>
    <row r="115" spans="1:4" x14ac:dyDescent="0.25">
      <c r="B115" t="s">
        <v>92</v>
      </c>
    </row>
    <row r="116" spans="1:4" x14ac:dyDescent="0.25">
      <c r="B116" t="s">
        <v>93</v>
      </c>
    </row>
    <row r="117" spans="1:4" x14ac:dyDescent="0.25">
      <c r="C117" t="s">
        <v>181</v>
      </c>
    </row>
    <row r="118" spans="1:4" x14ac:dyDescent="0.25">
      <c r="C118" t="s">
        <v>120</v>
      </c>
    </row>
    <row r="119" spans="1:4" x14ac:dyDescent="0.25">
      <c r="B119" t="s">
        <v>94</v>
      </c>
    </row>
    <row r="120" spans="1:4" x14ac:dyDescent="0.25">
      <c r="B120" t="s">
        <v>95</v>
      </c>
    </row>
    <row r="121" spans="1:4" x14ac:dyDescent="0.25">
      <c r="C121" t="s">
        <v>182</v>
      </c>
    </row>
    <row r="122" spans="1:4" x14ac:dyDescent="0.25">
      <c r="B122" t="s">
        <v>99</v>
      </c>
    </row>
    <row r="123" spans="1:4" x14ac:dyDescent="0.25">
      <c r="A123" t="s">
        <v>100</v>
      </c>
    </row>
    <row r="125" spans="1:4" x14ac:dyDescent="0.25">
      <c r="A125" s="13" t="s">
        <v>189</v>
      </c>
    </row>
    <row r="126" spans="1:4" x14ac:dyDescent="0.25">
      <c r="A126" t="s">
        <v>74</v>
      </c>
    </row>
    <row r="127" spans="1:4" x14ac:dyDescent="0.25">
      <c r="B127" t="s">
        <v>124</v>
      </c>
    </row>
    <row r="128" spans="1:4" x14ac:dyDescent="0.25">
      <c r="B128" t="s">
        <v>76</v>
      </c>
    </row>
    <row r="129" spans="2:4" x14ac:dyDescent="0.25">
      <c r="C129" t="s">
        <v>195</v>
      </c>
    </row>
    <row r="130" spans="2:4" x14ac:dyDescent="0.25">
      <c r="B130" t="s">
        <v>78</v>
      </c>
    </row>
    <row r="131" spans="2:4" x14ac:dyDescent="0.25">
      <c r="B131" t="s">
        <v>79</v>
      </c>
    </row>
    <row r="132" spans="2:4" x14ac:dyDescent="0.25">
      <c r="C132" t="s">
        <v>129</v>
      </c>
    </row>
    <row r="133" spans="2:4" x14ac:dyDescent="0.25">
      <c r="C133" t="s">
        <v>130</v>
      </c>
    </row>
    <row r="134" spans="2:4" x14ac:dyDescent="0.25">
      <c r="C134" t="s">
        <v>131</v>
      </c>
    </row>
    <row r="135" spans="2:4" x14ac:dyDescent="0.25">
      <c r="C135" t="s">
        <v>83</v>
      </c>
    </row>
    <row r="136" spans="2:4" x14ac:dyDescent="0.25">
      <c r="D136" t="s">
        <v>111</v>
      </c>
    </row>
    <row r="137" spans="2:4" x14ac:dyDescent="0.25">
      <c r="C137" t="s">
        <v>85</v>
      </c>
    </row>
    <row r="138" spans="2:4" x14ac:dyDescent="0.25">
      <c r="B138" t="s">
        <v>86</v>
      </c>
    </row>
    <row r="139" spans="2:4" x14ac:dyDescent="0.25">
      <c r="B139" t="s">
        <v>93</v>
      </c>
    </row>
    <row r="140" spans="2:4" x14ac:dyDescent="0.25">
      <c r="C140" t="s">
        <v>196</v>
      </c>
    </row>
    <row r="141" spans="2:4" x14ac:dyDescent="0.25">
      <c r="C141" t="s">
        <v>126</v>
      </c>
    </row>
    <row r="142" spans="2:4" x14ac:dyDescent="0.25">
      <c r="B142" t="s">
        <v>94</v>
      </c>
    </row>
    <row r="143" spans="2:4" x14ac:dyDescent="0.25">
      <c r="B143" t="s">
        <v>95</v>
      </c>
    </row>
    <row r="144" spans="2:4" x14ac:dyDescent="0.25">
      <c r="C144" t="s">
        <v>197</v>
      </c>
    </row>
    <row r="145" spans="1:2" x14ac:dyDescent="0.25">
      <c r="B145" t="s">
        <v>99</v>
      </c>
    </row>
    <row r="146" spans="1:2" x14ac:dyDescent="0.25">
      <c r="A146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100" workbookViewId="0">
      <selection activeCell="A3" sqref="A3"/>
    </sheetView>
  </sheetViews>
  <sheetFormatPr defaultRowHeight="15" x14ac:dyDescent="0.25"/>
  <cols>
    <col min="1" max="14" width="16.7109375" customWidth="1"/>
  </cols>
  <sheetData>
    <row r="1" spans="1:4" x14ac:dyDescent="0.25">
      <c r="A1" s="13" t="s">
        <v>123</v>
      </c>
    </row>
    <row r="2" spans="1:4" x14ac:dyDescent="0.25">
      <c r="A2" s="13" t="s">
        <v>191</v>
      </c>
    </row>
    <row r="4" spans="1:4" x14ac:dyDescent="0.25">
      <c r="A4" t="s">
        <v>74</v>
      </c>
    </row>
    <row r="5" spans="1:4" x14ac:dyDescent="0.25">
      <c r="B5" t="s">
        <v>124</v>
      </c>
    </row>
    <row r="6" spans="1:4" x14ac:dyDescent="0.25">
      <c r="B6" t="s">
        <v>76</v>
      </c>
    </row>
    <row r="7" spans="1:4" x14ac:dyDescent="0.25">
      <c r="C7" t="s">
        <v>128</v>
      </c>
    </row>
    <row r="8" spans="1:4" x14ac:dyDescent="0.25">
      <c r="B8" t="s">
        <v>78</v>
      </c>
    </row>
    <row r="9" spans="1:4" x14ac:dyDescent="0.25">
      <c r="B9" t="s">
        <v>79</v>
      </c>
    </row>
    <row r="10" spans="1:4" x14ac:dyDescent="0.25">
      <c r="C10" t="s">
        <v>129</v>
      </c>
    </row>
    <row r="11" spans="1:4" x14ac:dyDescent="0.25">
      <c r="C11" t="s">
        <v>130</v>
      </c>
    </row>
    <row r="12" spans="1:4" x14ac:dyDescent="0.25">
      <c r="C12" t="s">
        <v>131</v>
      </c>
    </row>
    <row r="13" spans="1:4" x14ac:dyDescent="0.25">
      <c r="C13" t="s">
        <v>83</v>
      </c>
    </row>
    <row r="14" spans="1:4" x14ac:dyDescent="0.25">
      <c r="D14" t="s">
        <v>111</v>
      </c>
    </row>
    <row r="15" spans="1:4" x14ac:dyDescent="0.25">
      <c r="C15" t="s">
        <v>85</v>
      </c>
    </row>
    <row r="16" spans="1:4" x14ac:dyDescent="0.25">
      <c r="B16" t="s">
        <v>86</v>
      </c>
    </row>
    <row r="17" spans="1:4" x14ac:dyDescent="0.25">
      <c r="B17" t="s">
        <v>87</v>
      </c>
    </row>
    <row r="18" spans="1:4" x14ac:dyDescent="0.25">
      <c r="C18" t="s">
        <v>125</v>
      </c>
    </row>
    <row r="19" spans="1:4" x14ac:dyDescent="0.25">
      <c r="C19" t="s">
        <v>89</v>
      </c>
    </row>
    <row r="20" spans="1:4" x14ac:dyDescent="0.25">
      <c r="D20" t="s">
        <v>90</v>
      </c>
    </row>
    <row r="21" spans="1:4" x14ac:dyDescent="0.25">
      <c r="C21" t="s">
        <v>91</v>
      </c>
    </row>
    <row r="22" spans="1:4" x14ac:dyDescent="0.25">
      <c r="B22" t="s">
        <v>92</v>
      </c>
    </row>
    <row r="23" spans="1:4" x14ac:dyDescent="0.25">
      <c r="B23" t="s">
        <v>93</v>
      </c>
    </row>
    <row r="24" spans="1:4" x14ac:dyDescent="0.25">
      <c r="C24" t="s">
        <v>140</v>
      </c>
    </row>
    <row r="25" spans="1:4" x14ac:dyDescent="0.25">
      <c r="C25" t="s">
        <v>126</v>
      </c>
    </row>
    <row r="26" spans="1:4" x14ac:dyDescent="0.25">
      <c r="B26" t="s">
        <v>94</v>
      </c>
    </row>
    <row r="27" spans="1:4" x14ac:dyDescent="0.25">
      <c r="B27" t="s">
        <v>95</v>
      </c>
    </row>
    <row r="28" spans="1:4" x14ac:dyDescent="0.25">
      <c r="C28" t="s">
        <v>127</v>
      </c>
    </row>
    <row r="29" spans="1:4" x14ac:dyDescent="0.25">
      <c r="B29" t="s">
        <v>99</v>
      </c>
    </row>
    <row r="30" spans="1:4" x14ac:dyDescent="0.25">
      <c r="A30" t="s">
        <v>100</v>
      </c>
    </row>
    <row r="34" spans="1:4" x14ac:dyDescent="0.25">
      <c r="A34" s="13" t="s">
        <v>68</v>
      </c>
    </row>
    <row r="35" spans="1:4" x14ac:dyDescent="0.25">
      <c r="A35" t="s">
        <v>74</v>
      </c>
    </row>
    <row r="36" spans="1:4" x14ac:dyDescent="0.25">
      <c r="B36" t="s">
        <v>75</v>
      </c>
    </row>
    <row r="37" spans="1:4" x14ac:dyDescent="0.25">
      <c r="B37" t="s">
        <v>76</v>
      </c>
    </row>
    <row r="38" spans="1:4" x14ac:dyDescent="0.25">
      <c r="C38" t="s">
        <v>77</v>
      </c>
    </row>
    <row r="39" spans="1:4" x14ac:dyDescent="0.25">
      <c r="B39" t="s">
        <v>78</v>
      </c>
    </row>
    <row r="40" spans="1:4" x14ac:dyDescent="0.25">
      <c r="B40" t="s">
        <v>79</v>
      </c>
    </row>
    <row r="41" spans="1:4" x14ac:dyDescent="0.25">
      <c r="C41" t="s">
        <v>80</v>
      </c>
    </row>
    <row r="42" spans="1:4" x14ac:dyDescent="0.25">
      <c r="C42" t="s">
        <v>81</v>
      </c>
    </row>
    <row r="43" spans="1:4" x14ac:dyDescent="0.25">
      <c r="C43" t="s">
        <v>82</v>
      </c>
    </row>
    <row r="44" spans="1:4" x14ac:dyDescent="0.25">
      <c r="C44" t="s">
        <v>83</v>
      </c>
    </row>
    <row r="45" spans="1:4" x14ac:dyDescent="0.25">
      <c r="D45" t="s">
        <v>84</v>
      </c>
    </row>
    <row r="46" spans="1:4" x14ac:dyDescent="0.25">
      <c r="C46" t="s">
        <v>85</v>
      </c>
    </row>
    <row r="47" spans="1:4" x14ac:dyDescent="0.25">
      <c r="B47" t="s">
        <v>86</v>
      </c>
    </row>
    <row r="48" spans="1:4" x14ac:dyDescent="0.25">
      <c r="B48" t="s">
        <v>87</v>
      </c>
    </row>
    <row r="49" spans="1:4" x14ac:dyDescent="0.25">
      <c r="C49" t="s">
        <v>88</v>
      </c>
    </row>
    <row r="50" spans="1:4" x14ac:dyDescent="0.25">
      <c r="C50" t="s">
        <v>89</v>
      </c>
    </row>
    <row r="51" spans="1:4" x14ac:dyDescent="0.25">
      <c r="D51" t="s">
        <v>90</v>
      </c>
    </row>
    <row r="52" spans="1:4" x14ac:dyDescent="0.25">
      <c r="C52" t="s">
        <v>91</v>
      </c>
    </row>
    <row r="53" spans="1:4" x14ac:dyDescent="0.25">
      <c r="B53" t="s">
        <v>92</v>
      </c>
    </row>
    <row r="54" spans="1:4" x14ac:dyDescent="0.25">
      <c r="B54" t="s">
        <v>93</v>
      </c>
    </row>
    <row r="55" spans="1:4" x14ac:dyDescent="0.25">
      <c r="C55" t="s">
        <v>138</v>
      </c>
    </row>
    <row r="56" spans="1:4" x14ac:dyDescent="0.25">
      <c r="C56" t="s">
        <v>88</v>
      </c>
    </row>
    <row r="57" spans="1:4" x14ac:dyDescent="0.25">
      <c r="B57" t="s">
        <v>94</v>
      </c>
    </row>
    <row r="58" spans="1:4" x14ac:dyDescent="0.25">
      <c r="B58" t="s">
        <v>95</v>
      </c>
    </row>
    <row r="59" spans="1:4" x14ac:dyDescent="0.25">
      <c r="C59" t="s">
        <v>96</v>
      </c>
    </row>
    <row r="60" spans="1:4" x14ac:dyDescent="0.25">
      <c r="C60" t="s">
        <v>97</v>
      </c>
    </row>
    <row r="61" spans="1:4" x14ac:dyDescent="0.25">
      <c r="C61" t="s">
        <v>98</v>
      </c>
    </row>
    <row r="62" spans="1:4" x14ac:dyDescent="0.25">
      <c r="B62" t="s">
        <v>99</v>
      </c>
    </row>
    <row r="63" spans="1:4" x14ac:dyDescent="0.25">
      <c r="A63" t="s">
        <v>100</v>
      </c>
    </row>
    <row r="66" spans="1:4" x14ac:dyDescent="0.25">
      <c r="A66" s="13" t="s">
        <v>69</v>
      </c>
    </row>
    <row r="67" spans="1:4" x14ac:dyDescent="0.25">
      <c r="A67" t="s">
        <v>74</v>
      </c>
    </row>
    <row r="68" spans="1:4" x14ac:dyDescent="0.25">
      <c r="B68" t="s">
        <v>101</v>
      </c>
    </row>
    <row r="69" spans="1:4" x14ac:dyDescent="0.25">
      <c r="B69" t="s">
        <v>76</v>
      </c>
    </row>
    <row r="70" spans="1:4" x14ac:dyDescent="0.25">
      <c r="C70" t="s">
        <v>102</v>
      </c>
    </row>
    <row r="71" spans="1:4" x14ac:dyDescent="0.25">
      <c r="B71" t="s">
        <v>78</v>
      </c>
    </row>
    <row r="72" spans="1:4" x14ac:dyDescent="0.25">
      <c r="B72" t="s">
        <v>79</v>
      </c>
    </row>
    <row r="73" spans="1:4" x14ac:dyDescent="0.25">
      <c r="C73" t="s">
        <v>103</v>
      </c>
    </row>
    <row r="74" spans="1:4" x14ac:dyDescent="0.25">
      <c r="C74" t="s">
        <v>104</v>
      </c>
    </row>
    <row r="75" spans="1:4" x14ac:dyDescent="0.25">
      <c r="C75" t="s">
        <v>105</v>
      </c>
    </row>
    <row r="76" spans="1:4" x14ac:dyDescent="0.25">
      <c r="C76" t="s">
        <v>83</v>
      </c>
    </row>
    <row r="77" spans="1:4" x14ac:dyDescent="0.25">
      <c r="D77" t="s">
        <v>106</v>
      </c>
    </row>
    <row r="78" spans="1:4" x14ac:dyDescent="0.25">
      <c r="C78" t="s">
        <v>85</v>
      </c>
    </row>
    <row r="79" spans="1:4" x14ac:dyDescent="0.25">
      <c r="B79" t="s">
        <v>86</v>
      </c>
    </row>
    <row r="80" spans="1:4" x14ac:dyDescent="0.25">
      <c r="B80" t="s">
        <v>87</v>
      </c>
    </row>
    <row r="81" spans="1:4" x14ac:dyDescent="0.25">
      <c r="C81" t="s">
        <v>107</v>
      </c>
    </row>
    <row r="82" spans="1:4" x14ac:dyDescent="0.25">
      <c r="C82" t="s">
        <v>89</v>
      </c>
    </row>
    <row r="83" spans="1:4" x14ac:dyDescent="0.25">
      <c r="D83" t="s">
        <v>90</v>
      </c>
    </row>
    <row r="84" spans="1:4" x14ac:dyDescent="0.25">
      <c r="C84" t="s">
        <v>91</v>
      </c>
    </row>
    <row r="85" spans="1:4" x14ac:dyDescent="0.25">
      <c r="B85" t="s">
        <v>92</v>
      </c>
    </row>
    <row r="86" spans="1:4" x14ac:dyDescent="0.25">
      <c r="B86" t="s">
        <v>93</v>
      </c>
    </row>
    <row r="87" spans="1:4" x14ac:dyDescent="0.25">
      <c r="C87" t="s">
        <v>139</v>
      </c>
    </row>
    <row r="88" spans="1:4" x14ac:dyDescent="0.25">
      <c r="C88" t="s">
        <v>107</v>
      </c>
    </row>
    <row r="89" spans="1:4" x14ac:dyDescent="0.25">
      <c r="B89" t="s">
        <v>94</v>
      </c>
    </row>
    <row r="90" spans="1:4" x14ac:dyDescent="0.25">
      <c r="B90" t="s">
        <v>95</v>
      </c>
    </row>
    <row r="91" spans="1:4" x14ac:dyDescent="0.25">
      <c r="C91" t="s">
        <v>108</v>
      </c>
    </row>
    <row r="92" spans="1:4" x14ac:dyDescent="0.25">
      <c r="C92" t="s">
        <v>109</v>
      </c>
    </row>
    <row r="93" spans="1:4" x14ac:dyDescent="0.25">
      <c r="C93" t="s">
        <v>110</v>
      </c>
    </row>
    <row r="94" spans="1:4" x14ac:dyDescent="0.25">
      <c r="B94" t="s">
        <v>99</v>
      </c>
    </row>
    <row r="95" spans="1:4" x14ac:dyDescent="0.25">
      <c r="A95" t="s">
        <v>100</v>
      </c>
    </row>
    <row r="97" spans="1:4" x14ac:dyDescent="0.25">
      <c r="A97" s="13" t="s">
        <v>112</v>
      </c>
    </row>
    <row r="98" spans="1:4" x14ac:dyDescent="0.25">
      <c r="A98" t="s">
        <v>74</v>
      </c>
    </row>
    <row r="99" spans="1:4" x14ac:dyDescent="0.25">
      <c r="B99" t="s">
        <v>113</v>
      </c>
    </row>
    <row r="100" spans="1:4" x14ac:dyDescent="0.25">
      <c r="B100" t="s">
        <v>76</v>
      </c>
    </row>
    <row r="101" spans="1:4" x14ac:dyDescent="0.25">
      <c r="C101" t="s">
        <v>165</v>
      </c>
    </row>
    <row r="102" spans="1:4" x14ac:dyDescent="0.25">
      <c r="B102" t="s">
        <v>78</v>
      </c>
    </row>
    <row r="103" spans="1:4" x14ac:dyDescent="0.25">
      <c r="B103" t="s">
        <v>79</v>
      </c>
    </row>
    <row r="104" spans="1:4" x14ac:dyDescent="0.25">
      <c r="C104" t="s">
        <v>166</v>
      </c>
    </row>
    <row r="105" spans="1:4" x14ac:dyDescent="0.25">
      <c r="C105" t="s">
        <v>119</v>
      </c>
    </row>
    <row r="106" spans="1:4" x14ac:dyDescent="0.25">
      <c r="C106" t="s">
        <v>114</v>
      </c>
    </row>
    <row r="107" spans="1:4" x14ac:dyDescent="0.25">
      <c r="C107" t="s">
        <v>83</v>
      </c>
    </row>
    <row r="108" spans="1:4" x14ac:dyDescent="0.25">
      <c r="D108" t="s">
        <v>111</v>
      </c>
    </row>
    <row r="109" spans="1:4" x14ac:dyDescent="0.25">
      <c r="C109" t="s">
        <v>85</v>
      </c>
    </row>
    <row r="110" spans="1:4" x14ac:dyDescent="0.25">
      <c r="B110" t="s">
        <v>86</v>
      </c>
    </row>
    <row r="111" spans="1:4" x14ac:dyDescent="0.25">
      <c r="B111" t="s">
        <v>95</v>
      </c>
    </row>
    <row r="112" spans="1:4" x14ac:dyDescent="0.25">
      <c r="C112" t="s">
        <v>165</v>
      </c>
    </row>
    <row r="113" spans="1:3" x14ac:dyDescent="0.25">
      <c r="C113" t="s">
        <v>115</v>
      </c>
    </row>
    <row r="114" spans="1:3" x14ac:dyDescent="0.25">
      <c r="C114" t="s">
        <v>167</v>
      </c>
    </row>
    <row r="115" spans="1:3" x14ac:dyDescent="0.25">
      <c r="B115" t="s">
        <v>99</v>
      </c>
    </row>
    <row r="116" spans="1:3" x14ac:dyDescent="0.25">
      <c r="A116" t="s">
        <v>100</v>
      </c>
    </row>
    <row r="118" spans="1:3" x14ac:dyDescent="0.25">
      <c r="A118" s="13" t="s">
        <v>184</v>
      </c>
    </row>
    <row r="119" spans="1:3" x14ac:dyDescent="0.25">
      <c r="A119" t="s">
        <v>74</v>
      </c>
    </row>
    <row r="120" spans="1:3" x14ac:dyDescent="0.25">
      <c r="B120" t="s">
        <v>124</v>
      </c>
    </row>
    <row r="121" spans="1:3" x14ac:dyDescent="0.25">
      <c r="B121" t="s">
        <v>76</v>
      </c>
    </row>
    <row r="122" spans="1:3" x14ac:dyDescent="0.25">
      <c r="C122" t="s">
        <v>186</v>
      </c>
    </row>
    <row r="123" spans="1:3" x14ac:dyDescent="0.25">
      <c r="B123" t="s">
        <v>78</v>
      </c>
    </row>
    <row r="124" spans="1:3" x14ac:dyDescent="0.25">
      <c r="B124" t="s">
        <v>79</v>
      </c>
    </row>
    <row r="125" spans="1:3" x14ac:dyDescent="0.25">
      <c r="C125" t="s">
        <v>129</v>
      </c>
    </row>
    <row r="126" spans="1:3" x14ac:dyDescent="0.25">
      <c r="C126" t="s">
        <v>130</v>
      </c>
    </row>
    <row r="127" spans="1:3" x14ac:dyDescent="0.25">
      <c r="C127" t="s">
        <v>131</v>
      </c>
    </row>
    <row r="128" spans="1:3" x14ac:dyDescent="0.25">
      <c r="C128" t="s">
        <v>83</v>
      </c>
    </row>
    <row r="129" spans="1:4" x14ac:dyDescent="0.25">
      <c r="D129" t="s">
        <v>111</v>
      </c>
    </row>
    <row r="130" spans="1:4" x14ac:dyDescent="0.25">
      <c r="C130" t="s">
        <v>85</v>
      </c>
    </row>
    <row r="131" spans="1:4" x14ac:dyDescent="0.25">
      <c r="B131" t="s">
        <v>86</v>
      </c>
    </row>
    <row r="132" spans="1:4" x14ac:dyDescent="0.25">
      <c r="B132" t="s">
        <v>93</v>
      </c>
    </row>
    <row r="133" spans="1:4" x14ac:dyDescent="0.25">
      <c r="C133" t="s">
        <v>187</v>
      </c>
    </row>
    <row r="134" spans="1:4" x14ac:dyDescent="0.25">
      <c r="C134" t="s">
        <v>126</v>
      </c>
    </row>
    <row r="135" spans="1:4" x14ac:dyDescent="0.25">
      <c r="B135" t="s">
        <v>94</v>
      </c>
    </row>
    <row r="136" spans="1:4" x14ac:dyDescent="0.25">
      <c r="B136" t="s">
        <v>95</v>
      </c>
    </row>
    <row r="137" spans="1:4" x14ac:dyDescent="0.25">
      <c r="C137" t="s">
        <v>188</v>
      </c>
    </row>
    <row r="138" spans="1:4" x14ac:dyDescent="0.25">
      <c r="B138" t="s">
        <v>99</v>
      </c>
    </row>
    <row r="139" spans="1:4" x14ac:dyDescent="0.25">
      <c r="A139" t="s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5"/>
  <sheetViews>
    <sheetView tabSelected="1" workbookViewId="0">
      <pane xSplit="2" ySplit="1" topLeftCell="G120" activePane="bottomRight" state="frozen"/>
      <selection pane="topRight" activeCell="C1" sqref="C1"/>
      <selection pane="bottomLeft" activeCell="A2" sqref="A2"/>
      <selection pane="bottomRight" activeCell="R133" sqref="R133"/>
    </sheetView>
  </sheetViews>
  <sheetFormatPr defaultRowHeight="15" x14ac:dyDescent="0.25"/>
  <cols>
    <col min="1" max="1" width="14" customWidth="1"/>
    <col min="2" max="2" width="11.140625" customWidth="1"/>
    <col min="3" max="3" width="30.7109375" customWidth="1"/>
    <col min="4" max="4" width="18.42578125" style="10" customWidth="1"/>
    <col min="5" max="5" width="13.7109375" style="10" customWidth="1"/>
    <col min="6" max="6" width="23" style="10" customWidth="1"/>
    <col min="7" max="7" width="13.85546875" style="10" customWidth="1"/>
    <col min="8" max="8" width="20.140625" style="10" customWidth="1"/>
    <col min="9" max="9" width="21" style="10" customWidth="1"/>
    <col min="10" max="11" width="28.42578125" style="10" customWidth="1"/>
    <col min="12" max="13" width="20.28515625" style="10" customWidth="1"/>
    <col min="14" max="14" width="16.85546875" style="10" customWidth="1"/>
    <col min="15" max="15" width="16.28515625" style="10" customWidth="1"/>
    <col min="16" max="16" width="13.42578125" style="10" customWidth="1"/>
    <col min="17" max="17" width="9.140625" style="6"/>
    <col min="18" max="18" width="12.5703125" style="6" customWidth="1"/>
  </cols>
  <sheetData>
    <row r="1" spans="1:20" s="1" customFormat="1" ht="50.25" customHeight="1" x14ac:dyDescent="0.25">
      <c r="A1" s="1" t="s">
        <v>15</v>
      </c>
      <c r="B1" s="1" t="s">
        <v>1</v>
      </c>
      <c r="C1" s="1" t="s">
        <v>0</v>
      </c>
      <c r="D1" s="8" t="s">
        <v>67</v>
      </c>
      <c r="E1" s="8" t="s">
        <v>2</v>
      </c>
      <c r="F1" s="8" t="s">
        <v>3</v>
      </c>
      <c r="G1" s="8" t="s">
        <v>7</v>
      </c>
      <c r="H1" s="8" t="s">
        <v>4</v>
      </c>
      <c r="I1" s="8" t="s">
        <v>11</v>
      </c>
      <c r="J1" s="8" t="s">
        <v>6</v>
      </c>
      <c r="K1" s="8" t="s">
        <v>5</v>
      </c>
      <c r="L1" s="8" t="s">
        <v>34</v>
      </c>
      <c r="M1" s="8" t="s">
        <v>35</v>
      </c>
      <c r="N1" s="8" t="s">
        <v>8</v>
      </c>
      <c r="O1" s="8" t="s">
        <v>9</v>
      </c>
      <c r="P1" s="8" t="s">
        <v>12</v>
      </c>
      <c r="Q1" s="4" t="s">
        <v>132</v>
      </c>
      <c r="R1" s="4" t="s">
        <v>50</v>
      </c>
      <c r="S1" s="1" t="s">
        <v>133</v>
      </c>
      <c r="T1" s="1" t="s">
        <v>70</v>
      </c>
    </row>
    <row r="2" spans="1:20" s="2" customFormat="1" x14ac:dyDescent="0.25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"/>
      <c r="R2" s="5"/>
    </row>
    <row r="3" spans="1:20" s="1" customFormat="1" x14ac:dyDescent="0.25">
      <c r="A3" s="1" t="s">
        <v>14</v>
      </c>
      <c r="B3" s="14" t="s">
        <v>13</v>
      </c>
      <c r="C3" s="1" t="s">
        <v>16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"/>
      <c r="R3" s="4"/>
      <c r="S3" s="1" t="s">
        <v>71</v>
      </c>
      <c r="T3" s="1" t="s">
        <v>71</v>
      </c>
    </row>
    <row r="4" spans="1:20" x14ac:dyDescent="0.25">
      <c r="B4">
        <v>1</v>
      </c>
      <c r="C4" t="s">
        <v>10</v>
      </c>
      <c r="D4" s="10">
        <v>2</v>
      </c>
      <c r="E4" s="10">
        <v>200</v>
      </c>
      <c r="F4" s="10">
        <f>D4*E4</f>
        <v>400</v>
      </c>
      <c r="G4" s="10">
        <v>0</v>
      </c>
      <c r="H4" s="10">
        <f>F4*G4/100</f>
        <v>0</v>
      </c>
      <c r="I4" s="10">
        <f>F4-H4</f>
        <v>400</v>
      </c>
      <c r="J4" s="10">
        <v>0</v>
      </c>
      <c r="K4" s="10">
        <f>I4*J4/100</f>
        <v>0</v>
      </c>
      <c r="L4" s="10">
        <f>I4-K4</f>
        <v>400</v>
      </c>
      <c r="M4" s="10">
        <f>I4-L4</f>
        <v>0</v>
      </c>
      <c r="N4" s="10">
        <v>21</v>
      </c>
      <c r="O4" s="10">
        <f>L4*N4/100</f>
        <v>84</v>
      </c>
      <c r="P4" s="10">
        <f>L4+M4+O4</f>
        <v>484</v>
      </c>
      <c r="Q4" s="6" t="s">
        <v>51</v>
      </c>
      <c r="R4" s="6" t="s">
        <v>52</v>
      </c>
    </row>
    <row r="6" spans="1:20" x14ac:dyDescent="0.25">
      <c r="A6" t="s">
        <v>18</v>
      </c>
      <c r="B6" t="s">
        <v>19</v>
      </c>
      <c r="C6" t="s">
        <v>20</v>
      </c>
      <c r="D6" s="10" t="s">
        <v>21</v>
      </c>
      <c r="E6" s="10" t="s">
        <v>22</v>
      </c>
    </row>
    <row r="7" spans="1:20" x14ac:dyDescent="0.25">
      <c r="B7" s="10">
        <v>400</v>
      </c>
      <c r="C7" s="10">
        <v>21</v>
      </c>
      <c r="D7" s="10">
        <f>B7*C7/100</f>
        <v>84</v>
      </c>
      <c r="E7" s="10">
        <f>B7+D7</f>
        <v>484</v>
      </c>
    </row>
    <row r="8" spans="1:20" x14ac:dyDescent="0.25">
      <c r="A8" t="s">
        <v>23</v>
      </c>
      <c r="B8" s="10">
        <f>SUM(B7)</f>
        <v>400</v>
      </c>
      <c r="C8" s="10"/>
      <c r="D8" s="10">
        <f>SUM(D7)</f>
        <v>84</v>
      </c>
      <c r="E8" s="10">
        <f>SUM(E7)</f>
        <v>484</v>
      </c>
    </row>
    <row r="10" spans="1:20" s="3" customFormat="1" x14ac:dyDescent="0.2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7"/>
      <c r="R10" s="7"/>
    </row>
    <row r="11" spans="1:20" s="1" customFormat="1" x14ac:dyDescent="0.25">
      <c r="A11" s="1" t="s">
        <v>24</v>
      </c>
      <c r="B11" s="14" t="s">
        <v>17</v>
      </c>
      <c r="C11" s="1" t="s">
        <v>16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4"/>
      <c r="R11" s="4"/>
      <c r="S11" s="1" t="s">
        <v>71</v>
      </c>
      <c r="T11" s="1" t="s">
        <v>71</v>
      </c>
    </row>
    <row r="12" spans="1:20" x14ac:dyDescent="0.25">
      <c r="B12">
        <v>1</v>
      </c>
      <c r="C12" t="s">
        <v>10</v>
      </c>
      <c r="D12" s="10">
        <v>2</v>
      </c>
      <c r="E12" s="10">
        <v>200</v>
      </c>
      <c r="F12" s="10">
        <f>D12*E12</f>
        <v>400</v>
      </c>
      <c r="G12" s="10">
        <v>0</v>
      </c>
      <c r="H12" s="10">
        <f>F12*G12/100</f>
        <v>0</v>
      </c>
      <c r="I12" s="10">
        <f>F12-H12</f>
        <v>400</v>
      </c>
      <c r="J12" s="10">
        <v>0</v>
      </c>
      <c r="K12" s="10">
        <f>I12*J12/100</f>
        <v>0</v>
      </c>
      <c r="L12" s="10">
        <f>I12-K12</f>
        <v>400</v>
      </c>
      <c r="M12" s="10">
        <f>I12-L12</f>
        <v>0</v>
      </c>
      <c r="N12" s="10">
        <v>21</v>
      </c>
      <c r="O12" s="10">
        <f>L12*N12/100</f>
        <v>84</v>
      </c>
      <c r="P12" s="10">
        <f>L12+M12+O12</f>
        <v>484</v>
      </c>
      <c r="Q12" s="6" t="s">
        <v>51</v>
      </c>
      <c r="R12" s="6" t="s">
        <v>52</v>
      </c>
    </row>
    <row r="14" spans="1:20" x14ac:dyDescent="0.25">
      <c r="A14" t="s">
        <v>18</v>
      </c>
      <c r="B14" t="s">
        <v>19</v>
      </c>
      <c r="C14" t="s">
        <v>20</v>
      </c>
      <c r="D14" s="10" t="s">
        <v>21</v>
      </c>
      <c r="E14" s="10" t="s">
        <v>22</v>
      </c>
    </row>
    <row r="15" spans="1:20" x14ac:dyDescent="0.25">
      <c r="B15" s="10">
        <v>400</v>
      </c>
      <c r="C15" s="10">
        <v>21</v>
      </c>
      <c r="D15" s="10">
        <f>B15*C15/100</f>
        <v>84</v>
      </c>
      <c r="E15" s="10">
        <f>B15+D15</f>
        <v>484</v>
      </c>
    </row>
    <row r="16" spans="1:20" x14ac:dyDescent="0.25">
      <c r="A16" t="s">
        <v>23</v>
      </c>
      <c r="B16" s="10">
        <f>SUM(B15)</f>
        <v>400</v>
      </c>
      <c r="C16" s="10"/>
      <c r="D16" s="10">
        <f>SUM(D15)</f>
        <v>84</v>
      </c>
      <c r="E16" s="10">
        <f>SUM(E15)</f>
        <v>484</v>
      </c>
    </row>
    <row r="18" spans="1:20" s="2" customFormat="1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5"/>
      <c r="R18" s="5"/>
    </row>
    <row r="19" spans="1:20" s="1" customFormat="1" x14ac:dyDescent="0.25">
      <c r="A19" s="1" t="s">
        <v>14</v>
      </c>
      <c r="B19" s="14" t="s">
        <v>25</v>
      </c>
      <c r="C19" s="1" t="s">
        <v>26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4"/>
      <c r="R19" s="4"/>
      <c r="S19" s="1" t="s">
        <v>71</v>
      </c>
      <c r="T19" s="1" t="s">
        <v>71</v>
      </c>
    </row>
    <row r="20" spans="1:20" x14ac:dyDescent="0.25">
      <c r="B20">
        <v>1</v>
      </c>
      <c r="C20" t="s">
        <v>10</v>
      </c>
      <c r="D20" s="10">
        <v>2</v>
      </c>
      <c r="E20" s="10">
        <v>100</v>
      </c>
      <c r="F20" s="10">
        <f>D20*E20</f>
        <v>200</v>
      </c>
      <c r="G20" s="10">
        <v>0</v>
      </c>
      <c r="H20" s="10">
        <f>F20*G20/100</f>
        <v>0</v>
      </c>
      <c r="I20" s="10">
        <f>F20-H20</f>
        <v>200</v>
      </c>
      <c r="J20" s="10">
        <v>0</v>
      </c>
      <c r="K20" s="10">
        <f>I20*J20/100</f>
        <v>0</v>
      </c>
      <c r="L20" s="10">
        <f>I20-K20</f>
        <v>200</v>
      </c>
      <c r="M20" s="10">
        <f>I20-L20</f>
        <v>0</v>
      </c>
      <c r="N20" s="10">
        <v>21</v>
      </c>
      <c r="O20" s="10">
        <f>L20*N20/100</f>
        <v>42</v>
      </c>
      <c r="P20" s="10">
        <f>L20+M20+O20</f>
        <v>242</v>
      </c>
      <c r="Q20" s="6" t="s">
        <v>51</v>
      </c>
      <c r="R20" s="6" t="s">
        <v>52</v>
      </c>
    </row>
    <row r="21" spans="1:20" x14ac:dyDescent="0.25">
      <c r="B21">
        <v>2</v>
      </c>
      <c r="C21" t="s">
        <v>27</v>
      </c>
      <c r="D21" s="10">
        <v>2</v>
      </c>
      <c r="E21" s="10">
        <v>200</v>
      </c>
      <c r="F21" s="10">
        <f>D21*E21</f>
        <v>400</v>
      </c>
      <c r="G21" s="10">
        <v>0</v>
      </c>
      <c r="H21" s="10">
        <f>F21*G21/100</f>
        <v>0</v>
      </c>
      <c r="I21" s="10">
        <f>F21-H21</f>
        <v>400</v>
      </c>
      <c r="J21" s="10">
        <v>0</v>
      </c>
      <c r="K21" s="10">
        <f>I21*J21/100</f>
        <v>0</v>
      </c>
      <c r="L21" s="10">
        <f>I21-K21</f>
        <v>400</v>
      </c>
      <c r="M21" s="10">
        <f>I21-L21</f>
        <v>0</v>
      </c>
      <c r="N21" s="10">
        <v>21</v>
      </c>
      <c r="O21" s="10">
        <f>L21*N21/100</f>
        <v>84</v>
      </c>
      <c r="P21" s="10">
        <f>L21+M21+O21</f>
        <v>484</v>
      </c>
      <c r="Q21" s="6" t="s">
        <v>51</v>
      </c>
      <c r="R21" s="6" t="s">
        <v>52</v>
      </c>
    </row>
    <row r="22" spans="1:20" x14ac:dyDescent="0.25">
      <c r="B22">
        <v>3</v>
      </c>
      <c r="C22" t="s">
        <v>28</v>
      </c>
      <c r="D22" s="10">
        <v>2</v>
      </c>
      <c r="E22" s="10">
        <v>400</v>
      </c>
      <c r="F22" s="10">
        <f>D22*E22</f>
        <v>800</v>
      </c>
      <c r="G22" s="10">
        <v>0</v>
      </c>
      <c r="H22" s="10">
        <f>F22*G22/100</f>
        <v>0</v>
      </c>
      <c r="I22" s="10">
        <f>F22-H22</f>
        <v>800</v>
      </c>
      <c r="J22" s="10">
        <v>0</v>
      </c>
      <c r="K22" s="10">
        <f>I22*J22/100</f>
        <v>0</v>
      </c>
      <c r="L22" s="10">
        <f>I22-K22</f>
        <v>800</v>
      </c>
      <c r="M22" s="10">
        <f>I22-L22</f>
        <v>0</v>
      </c>
      <c r="N22" s="10">
        <v>21</v>
      </c>
      <c r="O22" s="10">
        <f>L22*N22/100</f>
        <v>168</v>
      </c>
      <c r="P22" s="10">
        <f>L22+M22+O22</f>
        <v>968</v>
      </c>
      <c r="Q22" s="6" t="s">
        <v>51</v>
      </c>
      <c r="R22" s="6" t="s">
        <v>52</v>
      </c>
    </row>
    <row r="24" spans="1:20" x14ac:dyDescent="0.25">
      <c r="A24" t="s">
        <v>18</v>
      </c>
      <c r="B24" t="s">
        <v>19</v>
      </c>
      <c r="C24" t="s">
        <v>20</v>
      </c>
      <c r="D24" s="10" t="s">
        <v>21</v>
      </c>
      <c r="E24" s="10" t="s">
        <v>22</v>
      </c>
    </row>
    <row r="25" spans="1:20" x14ac:dyDescent="0.25">
      <c r="B25" s="10">
        <v>1400</v>
      </c>
      <c r="C25" s="10">
        <v>21</v>
      </c>
      <c r="D25" s="10">
        <f>B25*C25/100</f>
        <v>294</v>
      </c>
      <c r="E25" s="10">
        <f>B25+D25</f>
        <v>1694</v>
      </c>
    </row>
    <row r="26" spans="1:20" x14ac:dyDescent="0.25">
      <c r="A26" t="s">
        <v>23</v>
      </c>
      <c r="B26" s="10">
        <f>SUM(B25)</f>
        <v>1400</v>
      </c>
      <c r="C26" s="10"/>
      <c r="D26" s="10">
        <f>SUM(D25)</f>
        <v>294</v>
      </c>
      <c r="E26" s="10">
        <f>SUM(E25)</f>
        <v>1694</v>
      </c>
    </row>
    <row r="28" spans="1:20" s="2" customFormat="1" x14ac:dyDescent="0.2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5"/>
      <c r="R28" s="5"/>
    </row>
    <row r="29" spans="1:20" s="1" customFormat="1" ht="60" x14ac:dyDescent="0.25">
      <c r="A29" s="1" t="s">
        <v>14</v>
      </c>
      <c r="B29" s="14" t="s">
        <v>29</v>
      </c>
      <c r="C29" s="1" t="s">
        <v>30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4"/>
      <c r="R29" s="4"/>
      <c r="S29" s="1" t="s">
        <v>71</v>
      </c>
      <c r="T29" s="1" t="s">
        <v>71</v>
      </c>
    </row>
    <row r="30" spans="1:20" x14ac:dyDescent="0.25">
      <c r="B30">
        <v>1</v>
      </c>
      <c r="C30" t="s">
        <v>141</v>
      </c>
      <c r="D30" s="10">
        <v>2</v>
      </c>
      <c r="E30" s="10">
        <v>100</v>
      </c>
      <c r="F30" s="10">
        <f>D30*E30</f>
        <v>200</v>
      </c>
      <c r="G30" s="10">
        <v>0</v>
      </c>
      <c r="H30" s="10">
        <f>F30*G30/100</f>
        <v>0</v>
      </c>
      <c r="I30" s="10">
        <f>F30-H30</f>
        <v>200</v>
      </c>
      <c r="J30" s="10">
        <v>0</v>
      </c>
      <c r="K30" s="10">
        <f>I30*J30/100</f>
        <v>0</v>
      </c>
      <c r="L30" s="10">
        <f>I30-K30</f>
        <v>200</v>
      </c>
      <c r="M30" s="10">
        <f>I30-L30</f>
        <v>0</v>
      </c>
      <c r="N30" s="10">
        <v>0</v>
      </c>
      <c r="O30" s="10">
        <f>L30*N30/100</f>
        <v>0</v>
      </c>
      <c r="P30" s="10">
        <f>L30+M30+O30</f>
        <v>200</v>
      </c>
      <c r="Q30" s="6" t="s">
        <v>53</v>
      </c>
      <c r="R30" s="6" t="s">
        <v>54</v>
      </c>
    </row>
    <row r="31" spans="1:20" x14ac:dyDescent="0.25">
      <c r="B31">
        <v>2</v>
      </c>
      <c r="C31" t="s">
        <v>142</v>
      </c>
      <c r="D31" s="10">
        <v>2</v>
      </c>
      <c r="E31" s="10">
        <v>200</v>
      </c>
      <c r="F31" s="10">
        <f>D31*E31</f>
        <v>400</v>
      </c>
      <c r="G31" s="10">
        <v>0</v>
      </c>
      <c r="H31" s="10">
        <f>F31*G31/100</f>
        <v>0</v>
      </c>
      <c r="I31" s="10">
        <f>F31-H31</f>
        <v>400</v>
      </c>
      <c r="J31" s="10">
        <v>0</v>
      </c>
      <c r="K31" s="10">
        <f>I31*J31/100</f>
        <v>0</v>
      </c>
      <c r="L31" s="10">
        <f>I31-K31</f>
        <v>400</v>
      </c>
      <c r="M31" s="10">
        <f>I31-L31</f>
        <v>0</v>
      </c>
      <c r="N31" s="10">
        <v>6</v>
      </c>
      <c r="O31" s="10">
        <f>L31*N31/100</f>
        <v>24</v>
      </c>
      <c r="P31" s="10">
        <f>L31+M31+O31</f>
        <v>424</v>
      </c>
      <c r="Q31" s="6" t="s">
        <v>51</v>
      </c>
      <c r="R31" s="6" t="s">
        <v>55</v>
      </c>
    </row>
    <row r="32" spans="1:20" x14ac:dyDescent="0.25">
      <c r="B32">
        <v>3</v>
      </c>
      <c r="C32" t="s">
        <v>143</v>
      </c>
      <c r="D32" s="10">
        <v>2</v>
      </c>
      <c r="E32" s="10">
        <v>400</v>
      </c>
      <c r="F32" s="10">
        <f>D32*E32</f>
        <v>800</v>
      </c>
      <c r="G32" s="10">
        <v>0</v>
      </c>
      <c r="H32" s="10">
        <f>F32*G32/100</f>
        <v>0</v>
      </c>
      <c r="I32" s="10">
        <f>F32-H32</f>
        <v>800</v>
      </c>
      <c r="J32" s="10">
        <v>0</v>
      </c>
      <c r="K32" s="10">
        <f>I32*J32/100</f>
        <v>0</v>
      </c>
      <c r="L32" s="10">
        <f>I32-K32</f>
        <v>800</v>
      </c>
      <c r="M32" s="10">
        <f>I32-L32</f>
        <v>0</v>
      </c>
      <c r="N32" s="10">
        <v>12</v>
      </c>
      <c r="O32" s="10">
        <f>L32*N32/100</f>
        <v>96</v>
      </c>
      <c r="P32" s="10">
        <f>L32+M32+O32</f>
        <v>896</v>
      </c>
      <c r="Q32" s="6" t="s">
        <v>51</v>
      </c>
      <c r="R32" s="6" t="s">
        <v>56</v>
      </c>
    </row>
    <row r="33" spans="1:20" x14ac:dyDescent="0.25">
      <c r="B33">
        <v>4</v>
      </c>
      <c r="C33" t="s">
        <v>10</v>
      </c>
      <c r="D33" s="10">
        <v>2</v>
      </c>
      <c r="E33" s="10">
        <v>800</v>
      </c>
      <c r="F33" s="10">
        <f>D33*E33</f>
        <v>1600</v>
      </c>
      <c r="G33" s="10">
        <v>0</v>
      </c>
      <c r="H33" s="10">
        <f>F33*G33/100</f>
        <v>0</v>
      </c>
      <c r="I33" s="10">
        <f>F33-H33</f>
        <v>1600</v>
      </c>
      <c r="J33" s="10">
        <v>0</v>
      </c>
      <c r="K33" s="10">
        <f>I33*J33/100</f>
        <v>0</v>
      </c>
      <c r="L33" s="10">
        <f>I33-K33</f>
        <v>1600</v>
      </c>
      <c r="M33" s="10">
        <f>I33-L33</f>
        <v>0</v>
      </c>
      <c r="N33" s="10">
        <v>21</v>
      </c>
      <c r="O33" s="10">
        <f>L33*N33/100</f>
        <v>336</v>
      </c>
      <c r="P33" s="10">
        <f>L33+M33+O33</f>
        <v>1936</v>
      </c>
      <c r="Q33" s="6" t="s">
        <v>51</v>
      </c>
      <c r="R33" s="6" t="s">
        <v>52</v>
      </c>
    </row>
    <row r="35" spans="1:20" x14ac:dyDescent="0.25">
      <c r="A35" t="s">
        <v>18</v>
      </c>
      <c r="B35" t="s">
        <v>19</v>
      </c>
      <c r="C35" t="s">
        <v>20</v>
      </c>
      <c r="D35" s="10" t="s">
        <v>21</v>
      </c>
      <c r="E35" s="10" t="s">
        <v>22</v>
      </c>
    </row>
    <row r="36" spans="1:20" x14ac:dyDescent="0.25">
      <c r="B36" s="10">
        <v>200</v>
      </c>
      <c r="C36" s="10">
        <v>0</v>
      </c>
      <c r="D36" s="10">
        <f>B36*C36/100</f>
        <v>0</v>
      </c>
      <c r="E36" s="10">
        <f>B36+D36</f>
        <v>200</v>
      </c>
    </row>
    <row r="37" spans="1:20" x14ac:dyDescent="0.25">
      <c r="B37" s="10">
        <v>400</v>
      </c>
      <c r="C37" s="10">
        <v>6</v>
      </c>
      <c r="D37" s="10">
        <f>B37*C37/100</f>
        <v>24</v>
      </c>
      <c r="E37" s="10">
        <f>B37+D37</f>
        <v>424</v>
      </c>
    </row>
    <row r="38" spans="1:20" x14ac:dyDescent="0.25">
      <c r="B38" s="10">
        <v>800</v>
      </c>
      <c r="C38" s="10">
        <v>12</v>
      </c>
      <c r="D38" s="10">
        <f>B38*C38/100</f>
        <v>96</v>
      </c>
      <c r="E38" s="10">
        <f>B38+D38</f>
        <v>896</v>
      </c>
    </row>
    <row r="39" spans="1:20" x14ac:dyDescent="0.25">
      <c r="B39" s="10">
        <v>1600</v>
      </c>
      <c r="C39" s="10">
        <v>21</v>
      </c>
      <c r="D39" s="10">
        <f>B39*C39/100</f>
        <v>336</v>
      </c>
      <c r="E39" s="10">
        <f>B39+D39</f>
        <v>1936</v>
      </c>
    </row>
    <row r="40" spans="1:20" x14ac:dyDescent="0.25">
      <c r="A40" t="s">
        <v>23</v>
      </c>
      <c r="B40" s="10">
        <f>SUM(B36:B39)</f>
        <v>3000</v>
      </c>
      <c r="C40" s="10"/>
      <c r="D40" s="10">
        <f>SUM(D36:D39)</f>
        <v>456</v>
      </c>
      <c r="E40" s="10">
        <f>SUM(E36:E39)</f>
        <v>3456</v>
      </c>
    </row>
    <row r="42" spans="1:20" s="2" customFormat="1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5"/>
      <c r="R42" s="5"/>
    </row>
    <row r="43" spans="1:20" s="1" customFormat="1" ht="30" x14ac:dyDescent="0.25">
      <c r="A43" s="1" t="s">
        <v>14</v>
      </c>
      <c r="B43" s="14" t="s">
        <v>31</v>
      </c>
      <c r="C43" s="1" t="s">
        <v>32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4"/>
      <c r="R43" s="4"/>
      <c r="S43" s="1" t="s">
        <v>71</v>
      </c>
      <c r="T43" s="1" t="s">
        <v>72</v>
      </c>
    </row>
    <row r="44" spans="1:20" x14ac:dyDescent="0.25">
      <c r="B44">
        <v>1</v>
      </c>
      <c r="C44" t="s">
        <v>10</v>
      </c>
      <c r="D44" s="10">
        <v>2</v>
      </c>
      <c r="E44" s="10">
        <v>200</v>
      </c>
      <c r="F44" s="10">
        <f>D44*E44</f>
        <v>400</v>
      </c>
      <c r="G44" s="10">
        <v>0</v>
      </c>
      <c r="H44" s="10">
        <f>F44*G44/100</f>
        <v>0</v>
      </c>
      <c r="I44" s="10">
        <f>F44-H44</f>
        <v>400</v>
      </c>
      <c r="J44" s="10">
        <v>2</v>
      </c>
      <c r="K44" s="10">
        <f>I44*J44/100</f>
        <v>8</v>
      </c>
      <c r="L44" s="10">
        <f>I44-K44</f>
        <v>392</v>
      </c>
      <c r="M44" s="10">
        <f>I44-L44</f>
        <v>8</v>
      </c>
      <c r="N44" s="10">
        <v>21</v>
      </c>
      <c r="O44" s="10">
        <f>L44*N44/100</f>
        <v>82.32</v>
      </c>
      <c r="P44" s="10">
        <f>L44+M44+O44</f>
        <v>482.32</v>
      </c>
      <c r="Q44" s="6" t="s">
        <v>51</v>
      </c>
      <c r="R44" s="6" t="s">
        <v>52</v>
      </c>
    </row>
    <row r="46" spans="1:20" x14ac:dyDescent="0.25">
      <c r="A46" t="s">
        <v>18</v>
      </c>
      <c r="B46" t="s">
        <v>19</v>
      </c>
      <c r="C46" t="s">
        <v>20</v>
      </c>
      <c r="D46" s="10" t="s">
        <v>21</v>
      </c>
      <c r="E46" s="10" t="s">
        <v>22</v>
      </c>
    </row>
    <row r="47" spans="1:20" x14ac:dyDescent="0.25">
      <c r="B47" s="10">
        <v>392</v>
      </c>
      <c r="C47" s="10">
        <v>21</v>
      </c>
      <c r="D47" s="10">
        <f>B47*C47/100</f>
        <v>82.32</v>
      </c>
      <c r="E47" s="10">
        <f>B47+D47</f>
        <v>474.32</v>
      </c>
    </row>
    <row r="48" spans="1:20" x14ac:dyDescent="0.25">
      <c r="B48" s="10">
        <v>8</v>
      </c>
      <c r="C48" s="10" t="s">
        <v>173</v>
      </c>
      <c r="E48" s="10">
        <f>B48+D48</f>
        <v>8</v>
      </c>
    </row>
    <row r="49" spans="1:20" x14ac:dyDescent="0.25">
      <c r="A49" t="s">
        <v>23</v>
      </c>
      <c r="B49" s="10">
        <f>SUM(B47:B48)</f>
        <v>400</v>
      </c>
      <c r="C49" s="10"/>
      <c r="D49" s="10">
        <f>SUM(D47:D48)</f>
        <v>82.32</v>
      </c>
      <c r="E49" s="10">
        <f>SUM(E47:E48)</f>
        <v>482.32</v>
      </c>
    </row>
    <row r="51" spans="1:20" s="2" customFormat="1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5"/>
      <c r="R51" s="5"/>
    </row>
    <row r="52" spans="1:20" s="1" customFormat="1" ht="45" x14ac:dyDescent="0.25">
      <c r="A52" s="1" t="s">
        <v>14</v>
      </c>
      <c r="B52" s="14" t="s">
        <v>33</v>
      </c>
      <c r="C52" s="1" t="s">
        <v>170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4"/>
      <c r="R52" s="4"/>
      <c r="S52" s="1" t="s">
        <v>71</v>
      </c>
      <c r="T52" s="1" t="s">
        <v>71</v>
      </c>
    </row>
    <row r="53" spans="1:20" x14ac:dyDescent="0.25">
      <c r="B53">
        <v>1</v>
      </c>
      <c r="C53" t="s">
        <v>10</v>
      </c>
      <c r="D53" s="10">
        <v>2</v>
      </c>
      <c r="E53" s="10">
        <v>200</v>
      </c>
      <c r="F53" s="10">
        <f>D53*E53</f>
        <v>400</v>
      </c>
      <c r="G53" s="10">
        <v>2</v>
      </c>
      <c r="H53" s="10">
        <f>F53*G53/100</f>
        <v>8</v>
      </c>
      <c r="I53" s="10">
        <f>F53-H53</f>
        <v>392</v>
      </c>
      <c r="J53" s="10">
        <v>0</v>
      </c>
      <c r="K53" s="10">
        <f>I53*J53/100</f>
        <v>0</v>
      </c>
      <c r="L53" s="10">
        <f>I53-K53</f>
        <v>392</v>
      </c>
      <c r="M53" s="10">
        <f>I53-L53</f>
        <v>0</v>
      </c>
      <c r="N53" s="10">
        <v>21</v>
      </c>
      <c r="O53" s="10">
        <f>L53*N53/100</f>
        <v>82.32</v>
      </c>
      <c r="P53" s="10">
        <f>L53+M53+O53</f>
        <v>474.32</v>
      </c>
      <c r="Q53" s="6" t="s">
        <v>51</v>
      </c>
      <c r="R53" s="6" t="s">
        <v>52</v>
      </c>
    </row>
    <row r="55" spans="1:20" x14ac:dyDescent="0.25">
      <c r="A55" t="s">
        <v>18</v>
      </c>
      <c r="B55" t="s">
        <v>19</v>
      </c>
      <c r="C55" t="s">
        <v>20</v>
      </c>
      <c r="D55" s="10" t="s">
        <v>21</v>
      </c>
      <c r="E55" s="10" t="s">
        <v>22</v>
      </c>
    </row>
    <row r="56" spans="1:20" x14ac:dyDescent="0.25">
      <c r="B56" s="10">
        <v>392</v>
      </c>
      <c r="C56" s="10">
        <v>21</v>
      </c>
      <c r="D56" s="10">
        <f>B56*C56/100</f>
        <v>82.32</v>
      </c>
      <c r="E56" s="10">
        <f>B56+D56</f>
        <v>474.32</v>
      </c>
    </row>
    <row r="57" spans="1:20" x14ac:dyDescent="0.25">
      <c r="A57" t="s">
        <v>23</v>
      </c>
      <c r="B57" s="10">
        <f>SUM(B56)</f>
        <v>392</v>
      </c>
      <c r="C57" s="10"/>
      <c r="D57" s="10">
        <f>SUM(D56)</f>
        <v>82.32</v>
      </c>
      <c r="E57" s="10">
        <f>SUM(E56)</f>
        <v>474.32</v>
      </c>
    </row>
    <row r="59" spans="1:20" s="2" customFormat="1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5"/>
      <c r="R59" s="5"/>
    </row>
    <row r="60" spans="1:20" s="1" customFormat="1" x14ac:dyDescent="0.25">
      <c r="A60" s="12" t="s">
        <v>14</v>
      </c>
      <c r="B60" s="14" t="s">
        <v>36</v>
      </c>
      <c r="C60" s="1" t="s">
        <v>45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4"/>
      <c r="R60" s="4"/>
      <c r="S60" s="1" t="s">
        <v>71</v>
      </c>
      <c r="T60" s="1" t="s">
        <v>71</v>
      </c>
    </row>
    <row r="61" spans="1:20" x14ac:dyDescent="0.25">
      <c r="B61">
        <v>11</v>
      </c>
      <c r="C61" t="s">
        <v>63</v>
      </c>
      <c r="D61" s="10">
        <v>2</v>
      </c>
      <c r="E61" s="10">
        <v>200</v>
      </c>
      <c r="F61" s="10">
        <f>D61*E61</f>
        <v>400</v>
      </c>
      <c r="G61" s="10">
        <v>0</v>
      </c>
      <c r="H61" s="10">
        <f>F61*G61/100</f>
        <v>0</v>
      </c>
      <c r="I61" s="10">
        <f>F61-H61</f>
        <v>400</v>
      </c>
      <c r="J61" s="10">
        <v>0</v>
      </c>
      <c r="K61" s="10">
        <f>I61*J61/100</f>
        <v>0</v>
      </c>
      <c r="L61" s="10">
        <v>0</v>
      </c>
      <c r="M61" s="10">
        <f>I61-L61</f>
        <v>400</v>
      </c>
      <c r="O61" s="10">
        <f>L61*N61/100</f>
        <v>0</v>
      </c>
      <c r="P61" s="10">
        <f>L61+M61+O61</f>
        <v>400</v>
      </c>
      <c r="Q61" s="6" t="s">
        <v>168</v>
      </c>
      <c r="R61" s="6" t="s">
        <v>61</v>
      </c>
    </row>
    <row r="62" spans="1:20" x14ac:dyDescent="0.25">
      <c r="B62">
        <v>999</v>
      </c>
      <c r="C62" t="s">
        <v>64</v>
      </c>
      <c r="D62" s="10">
        <v>1</v>
      </c>
      <c r="E62" s="10">
        <v>300</v>
      </c>
      <c r="F62" s="10">
        <f>D62*E62</f>
        <v>300</v>
      </c>
      <c r="G62" s="10">
        <v>0</v>
      </c>
      <c r="H62" s="10">
        <f>F62*G62/100</f>
        <v>0</v>
      </c>
      <c r="I62" s="10">
        <f>F62-H62</f>
        <v>300</v>
      </c>
      <c r="J62" s="10">
        <v>0</v>
      </c>
      <c r="K62" s="10">
        <f>I62*J62/100</f>
        <v>0</v>
      </c>
      <c r="L62" s="10">
        <v>0</v>
      </c>
      <c r="M62" s="10">
        <f>I62-L62</f>
        <v>300</v>
      </c>
      <c r="O62" s="10">
        <f>L62*N62/100</f>
        <v>0</v>
      </c>
      <c r="P62" s="10">
        <f>L62+M62+O62</f>
        <v>300</v>
      </c>
      <c r="Q62" s="6" t="s">
        <v>168</v>
      </c>
      <c r="R62" s="6" t="s">
        <v>65</v>
      </c>
    </row>
    <row r="64" spans="1:20" x14ac:dyDescent="0.25">
      <c r="A64" t="s">
        <v>18</v>
      </c>
      <c r="B64" t="s">
        <v>19</v>
      </c>
      <c r="C64" t="s">
        <v>20</v>
      </c>
      <c r="D64" s="10" t="s">
        <v>21</v>
      </c>
      <c r="E64" s="10" t="s">
        <v>22</v>
      </c>
    </row>
    <row r="65" spans="1:20" x14ac:dyDescent="0.25">
      <c r="B65" s="10">
        <v>700</v>
      </c>
      <c r="C65" s="10" t="s">
        <v>172</v>
      </c>
      <c r="E65" s="10">
        <f>B65+D65</f>
        <v>700</v>
      </c>
    </row>
    <row r="66" spans="1:20" x14ac:dyDescent="0.25">
      <c r="A66" t="s">
        <v>23</v>
      </c>
      <c r="B66" s="10">
        <f>SUM(B65)</f>
        <v>700</v>
      </c>
      <c r="C66" s="10"/>
      <c r="D66" s="10">
        <v>0</v>
      </c>
      <c r="E66" s="10">
        <f>SUM(E65)</f>
        <v>700</v>
      </c>
    </row>
    <row r="68" spans="1:20" s="2" customFormat="1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5"/>
      <c r="R68" s="5"/>
    </row>
    <row r="69" spans="1:20" s="1" customFormat="1" x14ac:dyDescent="0.25">
      <c r="A69" s="1" t="s">
        <v>14</v>
      </c>
      <c r="B69" s="14" t="s">
        <v>37</v>
      </c>
      <c r="C69" s="1" t="s">
        <v>38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4"/>
      <c r="R69" s="4"/>
      <c r="S69" s="1" t="s">
        <v>71</v>
      </c>
      <c r="T69" s="1" t="s">
        <v>71</v>
      </c>
    </row>
    <row r="70" spans="1:20" x14ac:dyDescent="0.25">
      <c r="B70">
        <v>1</v>
      </c>
      <c r="C70" t="s">
        <v>169</v>
      </c>
      <c r="D70" s="10">
        <v>2</v>
      </c>
      <c r="E70" s="10">
        <v>200</v>
      </c>
      <c r="F70" s="10">
        <f>D70*E70</f>
        <v>400</v>
      </c>
      <c r="G70" s="10">
        <v>0</v>
      </c>
      <c r="H70" s="10">
        <f>F70*G70/100</f>
        <v>0</v>
      </c>
      <c r="I70" s="10">
        <f>F70-H70</f>
        <v>400</v>
      </c>
      <c r="J70" s="10">
        <v>0</v>
      </c>
      <c r="K70" s="10">
        <f>I70*J70/100</f>
        <v>0</v>
      </c>
      <c r="L70" s="10">
        <v>0</v>
      </c>
      <c r="M70" s="10">
        <f>I70-L70</f>
        <v>400</v>
      </c>
      <c r="O70" s="10">
        <f>L70*N70/100</f>
        <v>0</v>
      </c>
      <c r="P70" s="10">
        <f>L70+M70+O70</f>
        <v>400</v>
      </c>
      <c r="Q70" s="6" t="s">
        <v>73</v>
      </c>
      <c r="R70" s="6" t="s">
        <v>57</v>
      </c>
    </row>
    <row r="72" spans="1:20" x14ac:dyDescent="0.25">
      <c r="A72" t="s">
        <v>18</v>
      </c>
      <c r="B72" t="s">
        <v>19</v>
      </c>
      <c r="C72" t="s">
        <v>20</v>
      </c>
      <c r="D72" s="10" t="s">
        <v>21</v>
      </c>
      <c r="E72" s="10" t="s">
        <v>22</v>
      </c>
    </row>
    <row r="73" spans="1:20" x14ac:dyDescent="0.25">
      <c r="B73" s="10">
        <v>400</v>
      </c>
      <c r="C73" s="10" t="s">
        <v>174</v>
      </c>
      <c r="E73" s="10">
        <f>B73+D73</f>
        <v>400</v>
      </c>
    </row>
    <row r="74" spans="1:20" x14ac:dyDescent="0.25">
      <c r="A74" t="s">
        <v>23</v>
      </c>
      <c r="B74" s="10">
        <f>SUM(B73)</f>
        <v>400</v>
      </c>
      <c r="C74" s="10"/>
      <c r="D74" s="10">
        <f>SUM(D73)</f>
        <v>0</v>
      </c>
      <c r="E74" s="10">
        <f>SUM(E73)</f>
        <v>400</v>
      </c>
    </row>
    <row r="76" spans="1:20" s="2" customFormat="1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5"/>
      <c r="R76" s="5"/>
    </row>
    <row r="77" spans="1:20" s="1" customFormat="1" ht="30" x14ac:dyDescent="0.25">
      <c r="A77" s="1" t="s">
        <v>14</v>
      </c>
      <c r="B77" s="14" t="s">
        <v>39</v>
      </c>
      <c r="C77" s="1" t="s">
        <v>40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4"/>
      <c r="R77" s="4"/>
      <c r="S77" s="1" t="s">
        <v>71</v>
      </c>
      <c r="T77" s="1" t="s">
        <v>71</v>
      </c>
    </row>
    <row r="78" spans="1:20" x14ac:dyDescent="0.25">
      <c r="B78">
        <v>5</v>
      </c>
      <c r="C78" t="s">
        <v>164</v>
      </c>
      <c r="D78" s="10">
        <v>2</v>
      </c>
      <c r="E78" s="10">
        <v>20</v>
      </c>
      <c r="F78" s="10">
        <f>D78*E78</f>
        <v>40</v>
      </c>
      <c r="G78" s="10">
        <v>0</v>
      </c>
      <c r="H78" s="10">
        <f>F78*G78/100</f>
        <v>0</v>
      </c>
      <c r="I78" s="10">
        <f>F78-H78</f>
        <v>40</v>
      </c>
      <c r="J78" s="10">
        <v>0</v>
      </c>
      <c r="K78" s="10">
        <f>I78*J78/100</f>
        <v>0</v>
      </c>
      <c r="L78" s="10">
        <f>I78-K78</f>
        <v>40</v>
      </c>
      <c r="M78" s="10">
        <f>I78-L78</f>
        <v>0</v>
      </c>
      <c r="N78" s="10">
        <v>21</v>
      </c>
      <c r="O78" s="10">
        <f>L78*N78/100</f>
        <v>8.4</v>
      </c>
      <c r="P78" s="10">
        <f>L78+M78+O78</f>
        <v>48.4</v>
      </c>
      <c r="Q78" s="6" t="s">
        <v>51</v>
      </c>
      <c r="R78" s="6" t="s">
        <v>52</v>
      </c>
    </row>
    <row r="79" spans="1:20" x14ac:dyDescent="0.25">
      <c r="C79" t="s">
        <v>60</v>
      </c>
      <c r="D79" s="10">
        <v>2</v>
      </c>
      <c r="E79" s="10">
        <v>1</v>
      </c>
      <c r="F79" s="10">
        <f>D79*E79</f>
        <v>2</v>
      </c>
      <c r="G79" s="10">
        <v>0</v>
      </c>
      <c r="H79" s="10">
        <f>F79*G79/100</f>
        <v>0</v>
      </c>
      <c r="I79" s="10">
        <f>F79-H79</f>
        <v>2</v>
      </c>
      <c r="J79" s="10">
        <v>0</v>
      </c>
      <c r="K79" s="10">
        <f>I79*J79/100</f>
        <v>0</v>
      </c>
      <c r="L79" s="10">
        <v>0</v>
      </c>
      <c r="M79" s="10">
        <v>2</v>
      </c>
      <c r="O79" s="10">
        <f>L79*N79/100</f>
        <v>0</v>
      </c>
      <c r="P79" s="10">
        <f>L79+M79+O79</f>
        <v>2</v>
      </c>
      <c r="Q79" s="6" t="s">
        <v>58</v>
      </c>
      <c r="R79" s="6" t="s">
        <v>59</v>
      </c>
    </row>
    <row r="81" spans="1:20" x14ac:dyDescent="0.25">
      <c r="A81" t="s">
        <v>18</v>
      </c>
      <c r="B81" t="s">
        <v>19</v>
      </c>
      <c r="C81" t="s">
        <v>20</v>
      </c>
      <c r="D81" s="10" t="s">
        <v>21</v>
      </c>
      <c r="E81" s="10" t="s">
        <v>22</v>
      </c>
    </row>
    <row r="82" spans="1:20" x14ac:dyDescent="0.25">
      <c r="B82" s="10">
        <v>40</v>
      </c>
      <c r="C82" s="10">
        <v>21</v>
      </c>
      <c r="D82" s="10">
        <f>B82*C82/100</f>
        <v>8.4</v>
      </c>
      <c r="E82" s="10">
        <f>B82+D82</f>
        <v>48.4</v>
      </c>
    </row>
    <row r="83" spans="1:20" x14ac:dyDescent="0.25">
      <c r="B83" s="10">
        <v>2</v>
      </c>
      <c r="C83" s="10" t="s">
        <v>173</v>
      </c>
      <c r="E83" s="10">
        <f>B83+D83</f>
        <v>2</v>
      </c>
    </row>
    <row r="84" spans="1:20" x14ac:dyDescent="0.25">
      <c r="A84" t="s">
        <v>23</v>
      </c>
      <c r="B84" s="10">
        <f>SUM(B82:B83)</f>
        <v>42</v>
      </c>
      <c r="C84" s="10"/>
      <c r="D84" s="10">
        <f>SUM(D82:D83)</f>
        <v>8.4</v>
      </c>
      <c r="E84" s="10">
        <f>SUM(E82:E83)</f>
        <v>50.4</v>
      </c>
    </row>
    <row r="86" spans="1:20" s="2" customFormat="1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5"/>
      <c r="R86" s="5"/>
    </row>
    <row r="87" spans="1:20" s="1" customFormat="1" ht="30" x14ac:dyDescent="0.25">
      <c r="A87" s="1" t="s">
        <v>14</v>
      </c>
      <c r="B87" s="14" t="s">
        <v>43</v>
      </c>
      <c r="C87" s="1" t="s">
        <v>44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"/>
      <c r="R87" s="4"/>
      <c r="S87" s="1" t="s">
        <v>71</v>
      </c>
      <c r="T87" s="1" t="s">
        <v>71</v>
      </c>
    </row>
    <row r="88" spans="1:20" x14ac:dyDescent="0.25">
      <c r="B88">
        <v>1</v>
      </c>
      <c r="C88" t="s">
        <v>10</v>
      </c>
      <c r="D88" s="10">
        <v>2</v>
      </c>
      <c r="E88" s="10">
        <v>200</v>
      </c>
      <c r="F88" s="10">
        <f>D88*E88</f>
        <v>400</v>
      </c>
      <c r="G88" s="10">
        <v>0</v>
      </c>
      <c r="H88" s="10">
        <f>F88*G88/100</f>
        <v>0</v>
      </c>
      <c r="I88" s="10">
        <f>F88-H88</f>
        <v>400</v>
      </c>
      <c r="J88" s="10">
        <v>0</v>
      </c>
      <c r="K88" s="10">
        <f>I88*J88/100</f>
        <v>0</v>
      </c>
      <c r="L88" s="10">
        <f>I88-K88</f>
        <v>400</v>
      </c>
      <c r="M88" s="10">
        <f>I88-L88</f>
        <v>0</v>
      </c>
      <c r="N88" s="10">
        <v>21</v>
      </c>
      <c r="O88" s="10">
        <f>L88*N88/100</f>
        <v>84</v>
      </c>
      <c r="P88" s="10">
        <f>L88+M88+O88</f>
        <v>484</v>
      </c>
      <c r="Q88" s="6" t="s">
        <v>51</v>
      </c>
      <c r="R88" s="6" t="s">
        <v>52</v>
      </c>
    </row>
    <row r="90" spans="1:20" x14ac:dyDescent="0.25">
      <c r="A90" t="s">
        <v>18</v>
      </c>
      <c r="B90" t="s">
        <v>19</v>
      </c>
      <c r="C90" t="s">
        <v>20</v>
      </c>
      <c r="D90" s="10" t="s">
        <v>21</v>
      </c>
      <c r="E90" s="10" t="s">
        <v>22</v>
      </c>
    </row>
    <row r="91" spans="1:20" x14ac:dyDescent="0.25">
      <c r="B91" s="10">
        <v>400</v>
      </c>
      <c r="C91" s="10">
        <v>21</v>
      </c>
      <c r="D91" s="10">
        <f>B91*C91/100</f>
        <v>84</v>
      </c>
      <c r="E91" s="10">
        <f>B91+D91</f>
        <v>484</v>
      </c>
    </row>
    <row r="92" spans="1:20" x14ac:dyDescent="0.25">
      <c r="A92" t="s">
        <v>23</v>
      </c>
      <c r="B92" s="10">
        <f>SUM(B91)</f>
        <v>400</v>
      </c>
      <c r="C92" s="10"/>
      <c r="D92" s="10">
        <f>SUM(D91)</f>
        <v>84</v>
      </c>
      <c r="E92" s="10">
        <f>SUM(E91)</f>
        <v>484</v>
      </c>
    </row>
    <row r="93" spans="1:20" x14ac:dyDescent="0.25">
      <c r="A93" t="s">
        <v>41</v>
      </c>
      <c r="B93" s="10"/>
      <c r="C93" s="10"/>
      <c r="E93" s="10">
        <v>100</v>
      </c>
    </row>
    <row r="94" spans="1:20" x14ac:dyDescent="0.25">
      <c r="A94" t="s">
        <v>42</v>
      </c>
      <c r="B94" s="10"/>
      <c r="C94" s="10"/>
      <c r="E94" s="10">
        <v>384</v>
      </c>
    </row>
    <row r="96" spans="1:20" s="2" customFormat="1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5"/>
      <c r="R96" s="5"/>
    </row>
    <row r="97" spans="1:20" s="1" customFormat="1" x14ac:dyDescent="0.25">
      <c r="A97" s="12" t="s">
        <v>14</v>
      </c>
      <c r="B97" s="14" t="s">
        <v>46</v>
      </c>
      <c r="C97" s="1" t="s">
        <v>136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4"/>
      <c r="R97" s="4"/>
      <c r="S97" s="1" t="s">
        <v>71</v>
      </c>
      <c r="T97" s="1" t="s">
        <v>71</v>
      </c>
    </row>
    <row r="98" spans="1:20" x14ac:dyDescent="0.25">
      <c r="B98">
        <v>1</v>
      </c>
      <c r="C98" t="s">
        <v>10</v>
      </c>
      <c r="D98" s="10">
        <v>2</v>
      </c>
      <c r="E98" s="10">
        <v>200</v>
      </c>
      <c r="F98" s="10">
        <f>D98*E98</f>
        <v>400</v>
      </c>
      <c r="G98" s="10">
        <v>0</v>
      </c>
      <c r="H98" s="10">
        <f>F98*G98/100</f>
        <v>0</v>
      </c>
      <c r="I98" s="10">
        <f>F98-H98</f>
        <v>400</v>
      </c>
      <c r="J98" s="10">
        <v>0</v>
      </c>
      <c r="K98" s="10">
        <f>I98*J98/100</f>
        <v>0</v>
      </c>
      <c r="L98" s="10">
        <v>0</v>
      </c>
      <c r="M98" s="10">
        <f>I98-L98</f>
        <v>400</v>
      </c>
      <c r="O98" s="10">
        <f>L98*N98/100</f>
        <v>0</v>
      </c>
      <c r="P98" s="10">
        <f>L98+M98+O98</f>
        <v>400</v>
      </c>
      <c r="Q98" s="6" t="s">
        <v>134</v>
      </c>
    </row>
    <row r="100" spans="1:20" x14ac:dyDescent="0.25">
      <c r="A100" t="s">
        <v>18</v>
      </c>
      <c r="B100" t="s">
        <v>19</v>
      </c>
      <c r="C100" t="s">
        <v>20</v>
      </c>
      <c r="D100" s="10" t="s">
        <v>21</v>
      </c>
      <c r="E100" s="10" t="s">
        <v>22</v>
      </c>
    </row>
    <row r="101" spans="1:20" x14ac:dyDescent="0.25">
      <c r="B101" s="10">
        <v>400</v>
      </c>
      <c r="C101" s="10" t="s">
        <v>66</v>
      </c>
      <c r="E101" s="10">
        <f>B101+D101</f>
        <v>400</v>
      </c>
    </row>
    <row r="102" spans="1:20" x14ac:dyDescent="0.25">
      <c r="A102" t="s">
        <v>23</v>
      </c>
      <c r="B102" s="10">
        <f>SUM(B101)</f>
        <v>400</v>
      </c>
      <c r="C102" s="10"/>
      <c r="D102" s="10">
        <f>SUM(D101)</f>
        <v>0</v>
      </c>
      <c r="E102" s="10">
        <f>SUM(E101)</f>
        <v>400</v>
      </c>
    </row>
    <row r="104" spans="1:20" s="2" customFormat="1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5"/>
      <c r="R104" s="5"/>
    </row>
    <row r="105" spans="1:20" s="1" customFormat="1" ht="30" x14ac:dyDescent="0.25">
      <c r="A105" s="1" t="s">
        <v>14</v>
      </c>
      <c r="B105" s="14" t="s">
        <v>47</v>
      </c>
      <c r="C105" s="1" t="s">
        <v>48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4"/>
      <c r="R105" s="4"/>
      <c r="S105" s="1" t="s">
        <v>71</v>
      </c>
      <c r="T105" s="1" t="s">
        <v>71</v>
      </c>
    </row>
    <row r="106" spans="1:20" x14ac:dyDescent="0.25">
      <c r="B106">
        <v>1</v>
      </c>
      <c r="C106" t="s">
        <v>10</v>
      </c>
      <c r="D106" s="10">
        <v>2</v>
      </c>
      <c r="E106" s="10">
        <v>100</v>
      </c>
      <c r="F106" s="10">
        <f>D106*E106</f>
        <v>200</v>
      </c>
      <c r="G106" s="10">
        <v>0</v>
      </c>
      <c r="H106" s="10">
        <f>F106*G106/100</f>
        <v>0</v>
      </c>
      <c r="I106" s="10">
        <f>F106-H106</f>
        <v>200</v>
      </c>
      <c r="J106" s="10">
        <v>0</v>
      </c>
      <c r="K106" s="10">
        <f>I106*J106/100</f>
        <v>0</v>
      </c>
      <c r="L106" s="10">
        <f>I106-K106</f>
        <v>200</v>
      </c>
      <c r="M106" s="10">
        <f>I106-L106</f>
        <v>0</v>
      </c>
      <c r="N106" s="10">
        <v>21</v>
      </c>
      <c r="O106" s="10">
        <f>L106*N106/100</f>
        <v>42</v>
      </c>
      <c r="P106" s="10">
        <f>L106+M106+O106</f>
        <v>242</v>
      </c>
      <c r="Q106" s="6" t="s">
        <v>51</v>
      </c>
      <c r="R106" s="6" t="s">
        <v>52</v>
      </c>
    </row>
    <row r="107" spans="1:20" x14ac:dyDescent="0.25">
      <c r="B107">
        <v>2</v>
      </c>
      <c r="C107" t="s">
        <v>27</v>
      </c>
      <c r="D107" s="10">
        <v>-2</v>
      </c>
      <c r="E107" s="10">
        <v>10</v>
      </c>
      <c r="F107" s="10">
        <f>D107*E107</f>
        <v>-20</v>
      </c>
      <c r="G107" s="10">
        <v>0</v>
      </c>
      <c r="H107" s="10">
        <f>F107*G107/100</f>
        <v>0</v>
      </c>
      <c r="I107" s="10">
        <f>F107-H107</f>
        <v>-20</v>
      </c>
      <c r="J107" s="10">
        <v>0</v>
      </c>
      <c r="K107" s="10">
        <f>I107*J107/100</f>
        <v>0</v>
      </c>
      <c r="L107" s="10">
        <f>I107-K107</f>
        <v>-20</v>
      </c>
      <c r="M107" s="10">
        <f>I107-L107</f>
        <v>0</v>
      </c>
      <c r="N107" s="10">
        <v>21</v>
      </c>
      <c r="O107" s="10">
        <f>L107*N107/100</f>
        <v>-4.2</v>
      </c>
      <c r="P107" s="10">
        <f>L107+M107+O107</f>
        <v>-24.2</v>
      </c>
      <c r="Q107" s="6" t="s">
        <v>51</v>
      </c>
      <c r="R107" s="6" t="s">
        <v>52</v>
      </c>
    </row>
    <row r="109" spans="1:20" x14ac:dyDescent="0.25">
      <c r="A109" t="s">
        <v>18</v>
      </c>
      <c r="B109" t="s">
        <v>19</v>
      </c>
      <c r="C109" t="s">
        <v>20</v>
      </c>
      <c r="D109" s="10" t="s">
        <v>21</v>
      </c>
      <c r="E109" s="10" t="s">
        <v>22</v>
      </c>
    </row>
    <row r="110" spans="1:20" x14ac:dyDescent="0.25">
      <c r="B110" s="10">
        <v>180</v>
      </c>
      <c r="C110" s="10">
        <v>21</v>
      </c>
      <c r="D110" s="10">
        <f>B110*C110/100</f>
        <v>37.799999999999997</v>
      </c>
      <c r="E110" s="10">
        <f>B110+D110</f>
        <v>217.8</v>
      </c>
    </row>
    <row r="111" spans="1:20" x14ac:dyDescent="0.25">
      <c r="A111" t="s">
        <v>23</v>
      </c>
      <c r="B111" s="10">
        <f>SUM(B110)</f>
        <v>180</v>
      </c>
      <c r="C111" s="10"/>
      <c r="D111" s="10">
        <f>SUM(D110)</f>
        <v>37.799999999999997</v>
      </c>
      <c r="E111" s="10">
        <f>SUM(E110)</f>
        <v>217.8</v>
      </c>
    </row>
    <row r="113" spans="1:20" s="2" customFormat="1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5"/>
      <c r="R113" s="5"/>
    </row>
    <row r="114" spans="1:20" s="1" customFormat="1" ht="30" x14ac:dyDescent="0.25">
      <c r="A114" s="1" t="s">
        <v>14</v>
      </c>
      <c r="B114" s="14" t="s">
        <v>135</v>
      </c>
      <c r="C114" s="1" t="s">
        <v>49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4"/>
      <c r="R114" s="4"/>
      <c r="S114" s="1" t="s">
        <v>71</v>
      </c>
      <c r="T114" s="1" t="s">
        <v>71</v>
      </c>
    </row>
    <row r="115" spans="1:20" x14ac:dyDescent="0.25">
      <c r="B115">
        <v>1</v>
      </c>
      <c r="C115" t="s">
        <v>10</v>
      </c>
      <c r="D115" s="10">
        <v>-2</v>
      </c>
      <c r="E115" s="10">
        <v>100</v>
      </c>
      <c r="F115" s="10">
        <f>D115*E115</f>
        <v>-200</v>
      </c>
      <c r="G115" s="10">
        <v>0</v>
      </c>
      <c r="H115" s="10">
        <f>F115*G115/100</f>
        <v>0</v>
      </c>
      <c r="I115" s="10">
        <f>F115-H115</f>
        <v>-200</v>
      </c>
      <c r="J115" s="10">
        <v>0</v>
      </c>
      <c r="K115" s="10">
        <f>I115*J115/100</f>
        <v>0</v>
      </c>
      <c r="L115" s="10">
        <f>I115-K115</f>
        <v>-200</v>
      </c>
      <c r="M115" s="10">
        <f>I115-L115</f>
        <v>0</v>
      </c>
      <c r="N115" s="10">
        <v>21</v>
      </c>
      <c r="O115" s="10">
        <f>L115*N115/100</f>
        <v>-42</v>
      </c>
      <c r="P115" s="10">
        <f>L115+M115+O115</f>
        <v>-242</v>
      </c>
      <c r="Q115" s="6" t="s">
        <v>51</v>
      </c>
      <c r="R115" s="6" t="s">
        <v>52</v>
      </c>
    </row>
    <row r="116" spans="1:20" x14ac:dyDescent="0.25">
      <c r="B116">
        <v>2</v>
      </c>
      <c r="C116" t="s">
        <v>27</v>
      </c>
      <c r="D116" s="10">
        <v>2</v>
      </c>
      <c r="E116" s="10">
        <v>10</v>
      </c>
      <c r="F116" s="10">
        <f>D116*E116</f>
        <v>20</v>
      </c>
      <c r="G116" s="10">
        <v>0</v>
      </c>
      <c r="H116" s="10">
        <f>F116*G116/100</f>
        <v>0</v>
      </c>
      <c r="I116" s="10">
        <f>F116-H116</f>
        <v>20</v>
      </c>
      <c r="J116" s="10">
        <v>0</v>
      </c>
      <c r="K116" s="10">
        <f>I116*J116/100</f>
        <v>0</v>
      </c>
      <c r="L116" s="10">
        <f>I116-K116</f>
        <v>20</v>
      </c>
      <c r="M116" s="10">
        <f>I116-L116</f>
        <v>0</v>
      </c>
      <c r="N116" s="10">
        <v>21</v>
      </c>
      <c r="O116" s="10">
        <f>L116*N116/100</f>
        <v>4.2</v>
      </c>
      <c r="P116" s="10">
        <f>L116+M116+O116</f>
        <v>24.2</v>
      </c>
      <c r="Q116" s="6" t="s">
        <v>51</v>
      </c>
      <c r="R116" s="6" t="s">
        <v>52</v>
      </c>
    </row>
    <row r="118" spans="1:20" x14ac:dyDescent="0.25">
      <c r="A118" t="s">
        <v>18</v>
      </c>
      <c r="B118" t="s">
        <v>19</v>
      </c>
      <c r="C118" t="s">
        <v>20</v>
      </c>
      <c r="D118" s="10" t="s">
        <v>21</v>
      </c>
      <c r="E118" s="10" t="s">
        <v>22</v>
      </c>
    </row>
    <row r="119" spans="1:20" x14ac:dyDescent="0.25">
      <c r="B119" s="10">
        <v>-180</v>
      </c>
      <c r="C119" s="10">
        <v>21</v>
      </c>
      <c r="D119" s="10">
        <f>B119*C119/100</f>
        <v>-37.799999999999997</v>
      </c>
      <c r="E119" s="10">
        <f>B119+D119</f>
        <v>-217.8</v>
      </c>
    </row>
    <row r="120" spans="1:20" x14ac:dyDescent="0.25">
      <c r="A120" t="s">
        <v>23</v>
      </c>
      <c r="B120" s="10">
        <f>SUM(B119)</f>
        <v>-180</v>
      </c>
      <c r="C120" s="10"/>
      <c r="D120" s="10">
        <f>SUM(D119)</f>
        <v>-37.799999999999997</v>
      </c>
      <c r="E120" s="10">
        <f>SUM(E119)</f>
        <v>-217.8</v>
      </c>
    </row>
    <row r="122" spans="1:20" s="2" customFormat="1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5"/>
      <c r="R122" s="5"/>
    </row>
    <row r="123" spans="1:20" s="1" customFormat="1" x14ac:dyDescent="0.25">
      <c r="A123" s="12" t="s">
        <v>14</v>
      </c>
      <c r="B123" s="14" t="s">
        <v>68</v>
      </c>
      <c r="C123" s="1" t="s">
        <v>45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"/>
      <c r="R123" s="4"/>
      <c r="S123" s="1" t="s">
        <v>71</v>
      </c>
      <c r="T123" s="1" t="s">
        <v>71</v>
      </c>
    </row>
    <row r="124" spans="1:20" x14ac:dyDescent="0.25">
      <c r="B124">
        <v>11</v>
      </c>
      <c r="C124" t="s">
        <v>63</v>
      </c>
      <c r="D124" s="10">
        <v>2</v>
      </c>
      <c r="E124" s="10">
        <v>200</v>
      </c>
      <c r="F124" s="10">
        <f>D124*E124</f>
        <v>400</v>
      </c>
      <c r="G124" s="10">
        <v>0</v>
      </c>
      <c r="H124" s="10">
        <f>F124*G124/100</f>
        <v>0</v>
      </c>
      <c r="I124" s="10">
        <f>F124-H124</f>
        <v>400</v>
      </c>
      <c r="J124" s="10">
        <v>0</v>
      </c>
      <c r="K124" s="10">
        <f>I124*J124/100</f>
        <v>0</v>
      </c>
      <c r="L124" s="10">
        <v>0</v>
      </c>
      <c r="M124" s="10">
        <f>I124-L124</f>
        <v>400</v>
      </c>
      <c r="O124" s="10">
        <f>L124*N124/100</f>
        <v>0</v>
      </c>
      <c r="P124" s="10">
        <f>L124+M124+O124</f>
        <v>400</v>
      </c>
      <c r="Q124" s="6" t="s">
        <v>168</v>
      </c>
      <c r="R124" s="6" t="s">
        <v>61</v>
      </c>
    </row>
    <row r="125" spans="1:20" x14ac:dyDescent="0.25">
      <c r="B125">
        <v>999</v>
      </c>
      <c r="C125" t="s">
        <v>64</v>
      </c>
      <c r="D125" s="10">
        <v>1</v>
      </c>
      <c r="E125" s="10">
        <v>300</v>
      </c>
      <c r="F125" s="10">
        <f>D125*E125</f>
        <v>300</v>
      </c>
      <c r="G125" s="10">
        <v>0</v>
      </c>
      <c r="H125" s="10">
        <f>F125*G125/100</f>
        <v>0</v>
      </c>
      <c r="I125" s="10">
        <f>F125-H125</f>
        <v>300</v>
      </c>
      <c r="J125" s="10">
        <v>0</v>
      </c>
      <c r="K125" s="10">
        <f>I125*J125/100</f>
        <v>0</v>
      </c>
      <c r="L125" s="10">
        <v>0</v>
      </c>
      <c r="M125" s="10">
        <f>I125-L125</f>
        <v>300</v>
      </c>
      <c r="O125" s="10">
        <f>L125*N125/100</f>
        <v>0</v>
      </c>
      <c r="P125" s="10">
        <f>L125+M125+O125</f>
        <v>300</v>
      </c>
      <c r="Q125" s="6" t="s">
        <v>168</v>
      </c>
      <c r="R125" s="6" t="s">
        <v>65</v>
      </c>
    </row>
    <row r="127" spans="1:20" x14ac:dyDescent="0.25">
      <c r="A127" t="s">
        <v>18</v>
      </c>
      <c r="B127" t="s">
        <v>19</v>
      </c>
      <c r="C127" t="s">
        <v>20</v>
      </c>
      <c r="D127" s="10" t="s">
        <v>21</v>
      </c>
      <c r="E127" s="10" t="s">
        <v>22</v>
      </c>
    </row>
    <row r="128" spans="1:20" x14ac:dyDescent="0.25">
      <c r="B128" s="10">
        <v>700</v>
      </c>
      <c r="C128" s="10" t="s">
        <v>66</v>
      </c>
      <c r="E128" s="10">
        <f>B128+D128</f>
        <v>700</v>
      </c>
    </row>
    <row r="129" spans="1:20" x14ac:dyDescent="0.25">
      <c r="A129" t="s">
        <v>23</v>
      </c>
      <c r="B129" s="10">
        <f>SUM(B128)</f>
        <v>700</v>
      </c>
      <c r="C129" s="10"/>
      <c r="D129" s="10">
        <v>0</v>
      </c>
      <c r="E129" s="10">
        <f>SUM(E128)</f>
        <v>700</v>
      </c>
    </row>
    <row r="131" spans="1:20" s="2" customFormat="1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5"/>
      <c r="R131" s="5"/>
    </row>
    <row r="132" spans="1:20" s="1" customFormat="1" x14ac:dyDescent="0.25">
      <c r="A132" s="12" t="s">
        <v>14</v>
      </c>
      <c r="B132" s="14" t="s">
        <v>69</v>
      </c>
      <c r="C132" s="1" t="s">
        <v>171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"/>
      <c r="R132" s="4"/>
      <c r="S132" s="1" t="s">
        <v>71</v>
      </c>
      <c r="T132" s="1" t="s">
        <v>71</v>
      </c>
    </row>
    <row r="133" spans="1:20" x14ac:dyDescent="0.25">
      <c r="B133">
        <v>1</v>
      </c>
      <c r="C133" t="s">
        <v>10</v>
      </c>
      <c r="D133" s="10">
        <v>2</v>
      </c>
      <c r="E133" s="10">
        <v>200</v>
      </c>
      <c r="F133" s="10">
        <f>D133*E133</f>
        <v>400</v>
      </c>
      <c r="G133" s="10">
        <v>0</v>
      </c>
      <c r="H133" s="10">
        <f>F133*G133/100</f>
        <v>0</v>
      </c>
      <c r="I133" s="10">
        <f>F133-H133</f>
        <v>400</v>
      </c>
      <c r="J133" s="10">
        <v>0</v>
      </c>
      <c r="K133" s="10">
        <f>I133*J133/100</f>
        <v>0</v>
      </c>
      <c r="L133" s="10">
        <v>0</v>
      </c>
      <c r="M133" s="10">
        <f>I133-L133</f>
        <v>400</v>
      </c>
      <c r="O133" s="10">
        <f>L133*N133/100</f>
        <v>0</v>
      </c>
      <c r="P133" s="10">
        <f>L133+M133+O133</f>
        <v>400</v>
      </c>
      <c r="Q133" s="6" t="s">
        <v>134</v>
      </c>
      <c r="R133" s="6" t="s">
        <v>62</v>
      </c>
    </row>
    <row r="135" spans="1:20" x14ac:dyDescent="0.25">
      <c r="A135" t="s">
        <v>18</v>
      </c>
      <c r="B135" t="s">
        <v>19</v>
      </c>
      <c r="C135" t="s">
        <v>20</v>
      </c>
      <c r="D135" s="10" t="s">
        <v>21</v>
      </c>
      <c r="E135" s="10" t="s">
        <v>22</v>
      </c>
    </row>
    <row r="136" spans="1:20" x14ac:dyDescent="0.25">
      <c r="B136" s="10">
        <v>400</v>
      </c>
      <c r="C136" s="10" t="s">
        <v>66</v>
      </c>
      <c r="E136" s="10">
        <f>B136+D136</f>
        <v>400</v>
      </c>
    </row>
    <row r="137" spans="1:20" x14ac:dyDescent="0.25">
      <c r="A137" t="s">
        <v>23</v>
      </c>
      <c r="B137" s="10">
        <f>SUM(B136)</f>
        <v>400</v>
      </c>
      <c r="C137" s="10"/>
      <c r="D137" s="10">
        <f>SUM(D136)</f>
        <v>0</v>
      </c>
      <c r="E137" s="10">
        <f>SUM(E136)</f>
        <v>400</v>
      </c>
    </row>
    <row r="139" spans="1:20" s="2" customFormat="1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5"/>
      <c r="R139" s="5"/>
    </row>
    <row r="140" spans="1:20" s="1" customFormat="1" x14ac:dyDescent="0.25">
      <c r="A140" s="1" t="s">
        <v>14</v>
      </c>
      <c r="B140" s="14" t="s">
        <v>112</v>
      </c>
      <c r="C140" s="1" t="s">
        <v>16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4"/>
      <c r="R140" s="4"/>
      <c r="S140" s="1" t="s">
        <v>71</v>
      </c>
      <c r="T140" s="1" t="s">
        <v>72</v>
      </c>
    </row>
    <row r="141" spans="1:20" x14ac:dyDescent="0.25">
      <c r="B141">
        <v>1</v>
      </c>
      <c r="C141" t="s">
        <v>10</v>
      </c>
      <c r="D141" s="10">
        <v>2</v>
      </c>
      <c r="E141" s="10">
        <v>200</v>
      </c>
      <c r="F141" s="10">
        <f>D141*E141</f>
        <v>400</v>
      </c>
      <c r="G141" s="10">
        <v>0</v>
      </c>
      <c r="H141" s="10">
        <f>F141*G141/100</f>
        <v>0</v>
      </c>
      <c r="I141" s="10">
        <f>F141-H141</f>
        <v>400</v>
      </c>
      <c r="J141" s="10">
        <v>0</v>
      </c>
      <c r="K141" s="10">
        <f>I141*J141/100</f>
        <v>0</v>
      </c>
      <c r="L141" s="10">
        <f>I141-K141</f>
        <v>400</v>
      </c>
      <c r="M141" s="10">
        <f>I141-L141</f>
        <v>0</v>
      </c>
      <c r="N141" s="10">
        <v>21</v>
      </c>
      <c r="O141" s="10">
        <f>L141*N141/100</f>
        <v>84</v>
      </c>
      <c r="P141" s="10">
        <f>L141+M141+O141</f>
        <v>484</v>
      </c>
      <c r="Q141" s="6" t="s">
        <v>51</v>
      </c>
      <c r="R141" s="6" t="s">
        <v>52</v>
      </c>
    </row>
    <row r="143" spans="1:20" x14ac:dyDescent="0.25">
      <c r="A143" t="s">
        <v>18</v>
      </c>
      <c r="B143" t="s">
        <v>19</v>
      </c>
      <c r="C143" t="s">
        <v>20</v>
      </c>
      <c r="D143" s="10" t="s">
        <v>21</v>
      </c>
      <c r="E143" s="10" t="s">
        <v>22</v>
      </c>
    </row>
    <row r="144" spans="1:20" x14ac:dyDescent="0.25">
      <c r="B144" s="10">
        <v>400</v>
      </c>
      <c r="C144" s="10">
        <v>21</v>
      </c>
      <c r="D144" s="10">
        <f>B144*C144/100</f>
        <v>84</v>
      </c>
      <c r="E144" s="10">
        <f>B144+D144</f>
        <v>484</v>
      </c>
    </row>
    <row r="145" spans="1:20" x14ac:dyDescent="0.25">
      <c r="A145" t="s">
        <v>23</v>
      </c>
      <c r="B145" s="10">
        <f>SUM(B144)</f>
        <v>400</v>
      </c>
      <c r="C145" s="10"/>
      <c r="D145" s="10">
        <f>SUM(D144)</f>
        <v>84</v>
      </c>
      <c r="E145" s="10">
        <f>SUM(E144)</f>
        <v>484</v>
      </c>
    </row>
    <row r="147" spans="1:20" s="2" customFormat="1" x14ac:dyDescent="0.25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5"/>
      <c r="R147" s="5"/>
    </row>
    <row r="148" spans="1:20" s="1" customFormat="1" ht="30" x14ac:dyDescent="0.25">
      <c r="A148" s="1" t="s">
        <v>14</v>
      </c>
      <c r="B148" s="14" t="s">
        <v>144</v>
      </c>
      <c r="C148" s="1" t="s">
        <v>145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4"/>
      <c r="R148" s="4"/>
      <c r="S148" s="1" t="s">
        <v>71</v>
      </c>
      <c r="T148" s="1" t="s">
        <v>72</v>
      </c>
    </row>
    <row r="149" spans="1:20" x14ac:dyDescent="0.25">
      <c r="B149">
        <v>1</v>
      </c>
      <c r="C149" t="s">
        <v>146</v>
      </c>
      <c r="D149" s="10">
        <v>1</v>
      </c>
      <c r="E149" s="10">
        <v>100</v>
      </c>
      <c r="F149" s="10">
        <f>D149*E149</f>
        <v>100</v>
      </c>
      <c r="G149" s="10">
        <v>0</v>
      </c>
      <c r="H149" s="10">
        <f>F149*G149/100</f>
        <v>0</v>
      </c>
      <c r="I149" s="10">
        <f>F149-H149</f>
        <v>100</v>
      </c>
      <c r="J149" s="10">
        <v>0</v>
      </c>
      <c r="K149" s="10">
        <f>I149*J149/100</f>
        <v>0</v>
      </c>
      <c r="L149" s="10">
        <v>110</v>
      </c>
      <c r="M149" s="10">
        <f>I149-L149</f>
        <v>-10</v>
      </c>
      <c r="N149" s="10">
        <v>21</v>
      </c>
      <c r="O149" s="10">
        <f>L149*N149/100</f>
        <v>23.1</v>
      </c>
      <c r="P149" s="10">
        <f>L149+M149+O149</f>
        <v>123.1</v>
      </c>
      <c r="Q149" s="6" t="s">
        <v>51</v>
      </c>
      <c r="R149" s="6" t="s">
        <v>217</v>
      </c>
    </row>
    <row r="151" spans="1:20" x14ac:dyDescent="0.25">
      <c r="A151" t="s">
        <v>18</v>
      </c>
      <c r="B151" t="s">
        <v>19</v>
      </c>
      <c r="C151" t="s">
        <v>20</v>
      </c>
      <c r="D151" s="10" t="s">
        <v>21</v>
      </c>
      <c r="E151" s="10" t="s">
        <v>22</v>
      </c>
    </row>
    <row r="152" spans="1:20" x14ac:dyDescent="0.25">
      <c r="B152" s="10">
        <v>110</v>
      </c>
      <c r="C152" s="10">
        <v>21</v>
      </c>
      <c r="D152" s="10">
        <f>B152*C152/100</f>
        <v>23.1</v>
      </c>
      <c r="E152" s="10">
        <f>B152+D152</f>
        <v>133.1</v>
      </c>
    </row>
    <row r="153" spans="1:20" x14ac:dyDescent="0.25">
      <c r="B153" s="10">
        <v>-10</v>
      </c>
      <c r="C153" s="10" t="s">
        <v>66</v>
      </c>
      <c r="E153" s="10">
        <f>B153+D153</f>
        <v>-10</v>
      </c>
    </row>
    <row r="154" spans="1:20" x14ac:dyDescent="0.25">
      <c r="A154" t="s">
        <v>23</v>
      </c>
      <c r="B154" s="10">
        <f>SUM(B152:B153)</f>
        <v>100</v>
      </c>
      <c r="C154" s="10"/>
      <c r="D154" s="10">
        <f>SUM(D152:D153)</f>
        <v>23.1</v>
      </c>
      <c r="E154" s="10">
        <f>SUM(E152:E153)</f>
        <v>123.1</v>
      </c>
    </row>
    <row r="156" spans="1:20" s="2" customFormat="1" x14ac:dyDescent="0.25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5"/>
      <c r="R156" s="5"/>
    </row>
    <row r="157" spans="1:20" s="1" customFormat="1" ht="60" x14ac:dyDescent="0.25">
      <c r="A157" s="1" t="s">
        <v>14</v>
      </c>
      <c r="B157" s="14" t="s">
        <v>147</v>
      </c>
      <c r="C157" s="1" t="s">
        <v>153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4"/>
      <c r="R157" s="4"/>
      <c r="S157" s="1" t="s">
        <v>71</v>
      </c>
      <c r="T157" s="1" t="s">
        <v>72</v>
      </c>
    </row>
    <row r="158" spans="1:20" x14ac:dyDescent="0.25">
      <c r="B158">
        <v>1</v>
      </c>
      <c r="C158" t="s">
        <v>148</v>
      </c>
      <c r="D158" s="10">
        <v>1</v>
      </c>
      <c r="E158" s="15">
        <v>12.396699999999999</v>
      </c>
      <c r="F158" s="15">
        <f>D158*E158</f>
        <v>12.396699999999999</v>
      </c>
      <c r="G158" s="15">
        <v>0</v>
      </c>
      <c r="H158" s="15">
        <f>F158*G158/100</f>
        <v>0</v>
      </c>
      <c r="I158" s="15">
        <f>F158-H158</f>
        <v>12.396699999999999</v>
      </c>
      <c r="J158" s="15">
        <v>0</v>
      </c>
      <c r="K158" s="15">
        <f>I158*J158/100</f>
        <v>0</v>
      </c>
      <c r="L158" s="15">
        <f>I158-K158</f>
        <v>12.396699999999999</v>
      </c>
      <c r="M158" s="15">
        <f>I158-L158</f>
        <v>0</v>
      </c>
      <c r="N158" s="15">
        <v>21</v>
      </c>
      <c r="O158" s="15">
        <f>L158*N158/100</f>
        <v>2.6033069999999996</v>
      </c>
      <c r="P158" s="15">
        <f>L158+M158+O158</f>
        <v>15.000006999999998</v>
      </c>
      <c r="Q158" s="6" t="s">
        <v>51</v>
      </c>
      <c r="R158" s="6" t="s">
        <v>52</v>
      </c>
    </row>
    <row r="159" spans="1:20" x14ac:dyDescent="0.25">
      <c r="B159">
        <v>2</v>
      </c>
      <c r="C159" t="s">
        <v>149</v>
      </c>
      <c r="D159" s="10">
        <v>1</v>
      </c>
      <c r="E159" s="15">
        <v>12.396699999999999</v>
      </c>
      <c r="F159" s="15">
        <f>D159*E159</f>
        <v>12.396699999999999</v>
      </c>
      <c r="G159" s="15">
        <v>0</v>
      </c>
      <c r="H159" s="15">
        <f>F159*G159/100</f>
        <v>0</v>
      </c>
      <c r="I159" s="15">
        <f>F159-H159</f>
        <v>12.396699999999999</v>
      </c>
      <c r="J159" s="15">
        <v>0</v>
      </c>
      <c r="K159" s="15">
        <f>I159*J159/100</f>
        <v>0</v>
      </c>
      <c r="L159" s="15">
        <f>I159-K159</f>
        <v>12.396699999999999</v>
      </c>
      <c r="M159" s="15">
        <f>I159-L159</f>
        <v>0</v>
      </c>
      <c r="N159" s="15">
        <v>21</v>
      </c>
      <c r="O159" s="15">
        <f>L159*N159/100</f>
        <v>2.6033069999999996</v>
      </c>
      <c r="P159" s="15">
        <f>L159+M159+O159</f>
        <v>15.000006999999998</v>
      </c>
      <c r="Q159" s="6" t="s">
        <v>51</v>
      </c>
      <c r="R159" s="6" t="s">
        <v>52</v>
      </c>
    </row>
    <row r="160" spans="1:20" x14ac:dyDescent="0.25">
      <c r="B160">
        <v>3</v>
      </c>
      <c r="C160" t="s">
        <v>150</v>
      </c>
      <c r="D160" s="10">
        <v>1</v>
      </c>
      <c r="E160" s="15">
        <v>55.330199999999998</v>
      </c>
      <c r="F160" s="15">
        <f>D160*E160</f>
        <v>55.330199999999998</v>
      </c>
      <c r="G160" s="15">
        <v>0</v>
      </c>
      <c r="H160" s="15">
        <f>F160*G160/100</f>
        <v>0</v>
      </c>
      <c r="I160" s="15">
        <f>F160-H160</f>
        <v>55.330199999999998</v>
      </c>
      <c r="J160" s="15">
        <v>0</v>
      </c>
      <c r="K160" s="15">
        <f>I160*J160/100</f>
        <v>0</v>
      </c>
      <c r="L160" s="15">
        <f>I160-K160</f>
        <v>55.330199999999998</v>
      </c>
      <c r="M160" s="15">
        <f>I160-L160</f>
        <v>0</v>
      </c>
      <c r="N160" s="15">
        <v>21</v>
      </c>
      <c r="O160" s="15">
        <f>L160*N160/100</f>
        <v>11.619342</v>
      </c>
      <c r="P160" s="15">
        <f>L160+M160+O160</f>
        <v>66.949541999999994</v>
      </c>
      <c r="Q160" s="6" t="s">
        <v>51</v>
      </c>
      <c r="R160" s="6" t="s">
        <v>52</v>
      </c>
    </row>
    <row r="161" spans="1:20" x14ac:dyDescent="0.25">
      <c r="B161">
        <v>4</v>
      </c>
      <c r="C161" t="s">
        <v>151</v>
      </c>
      <c r="D161" s="10">
        <v>1</v>
      </c>
      <c r="E161" s="15">
        <v>-6.6116000000000001</v>
      </c>
      <c r="F161" s="15">
        <f>D161*E161</f>
        <v>-6.6116000000000001</v>
      </c>
      <c r="G161" s="15">
        <v>0</v>
      </c>
      <c r="H161" s="15">
        <f>F161*G161/100</f>
        <v>0</v>
      </c>
      <c r="I161" s="15">
        <f>F161-H161</f>
        <v>-6.6116000000000001</v>
      </c>
      <c r="J161" s="15">
        <v>0</v>
      </c>
      <c r="K161" s="15">
        <f>I161*J161/100</f>
        <v>0</v>
      </c>
      <c r="L161" s="15">
        <f>I161-K161</f>
        <v>-6.6116000000000001</v>
      </c>
      <c r="M161" s="15">
        <f>I161-L161</f>
        <v>0</v>
      </c>
      <c r="N161" s="15">
        <v>21</v>
      </c>
      <c r="O161" s="15">
        <f>L161*N161/100</f>
        <v>-1.388436</v>
      </c>
      <c r="P161" s="15">
        <f>L161+M161+O161</f>
        <v>-8.0000359999999997</v>
      </c>
      <c r="Q161" s="6" t="s">
        <v>51</v>
      </c>
      <c r="R161" s="6" t="s">
        <v>52</v>
      </c>
    </row>
    <row r="162" spans="1:20" x14ac:dyDescent="0.25">
      <c r="E162" s="15"/>
      <c r="F162" s="15"/>
      <c r="G162" s="15"/>
      <c r="H162" s="15"/>
      <c r="I162" s="15"/>
      <c r="J162" s="15"/>
      <c r="K162" s="15"/>
      <c r="L162" s="16">
        <f>SUM(L158:L161)</f>
        <v>73.512</v>
      </c>
      <c r="M162" s="15"/>
      <c r="N162" s="15"/>
      <c r="O162" s="16">
        <f>SUM(O158:O161)</f>
        <v>15.437519999999997</v>
      </c>
      <c r="P162" s="16">
        <f>SUM(P158:P161)</f>
        <v>88.949519999999993</v>
      </c>
    </row>
    <row r="164" spans="1:20" x14ac:dyDescent="0.25">
      <c r="A164" t="s">
        <v>18</v>
      </c>
      <c r="B164" t="s">
        <v>19</v>
      </c>
      <c r="C164" t="s">
        <v>20</v>
      </c>
      <c r="D164" s="10" t="s">
        <v>21</v>
      </c>
      <c r="E164" s="10" t="s">
        <v>22</v>
      </c>
    </row>
    <row r="165" spans="1:20" x14ac:dyDescent="0.25">
      <c r="B165" s="10">
        <v>73.510000000000005</v>
      </c>
      <c r="C165" s="10">
        <v>21</v>
      </c>
      <c r="D165" s="10">
        <f>ROUND(B165*C165/100,2)</f>
        <v>15.44</v>
      </c>
      <c r="E165" s="10">
        <f>B165+D165</f>
        <v>88.95</v>
      </c>
    </row>
    <row r="166" spans="1:20" x14ac:dyDescent="0.25">
      <c r="A166" t="s">
        <v>23</v>
      </c>
      <c r="B166" s="10">
        <f>SUM(B165)</f>
        <v>73.510000000000005</v>
      </c>
      <c r="C166" s="10"/>
      <c r="D166" s="10">
        <f>SUM(D165)</f>
        <v>15.44</v>
      </c>
      <c r="E166" s="10">
        <f>SUM(E165)</f>
        <v>88.95</v>
      </c>
    </row>
    <row r="168" spans="1:20" s="2" customFormat="1" x14ac:dyDescent="0.25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5"/>
      <c r="R168" s="5"/>
    </row>
    <row r="169" spans="1:20" s="1" customFormat="1" ht="45" x14ac:dyDescent="0.25">
      <c r="A169" s="1" t="s">
        <v>14</v>
      </c>
      <c r="B169" s="14" t="s">
        <v>152</v>
      </c>
      <c r="C169" s="1" t="s">
        <v>215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"/>
      <c r="R169" s="4"/>
      <c r="S169" s="1" t="s">
        <v>71</v>
      </c>
      <c r="T169" s="1" t="s">
        <v>72</v>
      </c>
    </row>
    <row r="170" spans="1:20" x14ac:dyDescent="0.25">
      <c r="B170">
        <v>1</v>
      </c>
      <c r="C170" t="s">
        <v>154</v>
      </c>
      <c r="D170" s="10">
        <v>1</v>
      </c>
      <c r="E170" s="15">
        <v>9.4649999999999999</v>
      </c>
      <c r="F170" s="15">
        <f t="shared" ref="F170:F179" si="0">D170*E170</f>
        <v>9.4649999999999999</v>
      </c>
      <c r="G170" s="15">
        <v>0</v>
      </c>
      <c r="H170" s="15">
        <f t="shared" ref="H170:H179" si="1">F170*G170/100</f>
        <v>0</v>
      </c>
      <c r="I170" s="15">
        <f t="shared" ref="I170:I179" si="2">F170-H170</f>
        <v>9.4649999999999999</v>
      </c>
      <c r="J170" s="15">
        <v>0</v>
      </c>
      <c r="K170" s="15">
        <f t="shared" ref="K170:K179" si="3">I170*J170/100</f>
        <v>0</v>
      </c>
      <c r="L170" s="15">
        <f>I170-K170</f>
        <v>9.4649999999999999</v>
      </c>
      <c r="M170" s="15">
        <f t="shared" ref="M170:M179" si="4">I170-L170</f>
        <v>0</v>
      </c>
      <c r="N170" s="15">
        <v>21</v>
      </c>
      <c r="O170" s="15">
        <v>1.9850000000000001</v>
      </c>
      <c r="P170" s="15">
        <f t="shared" ref="P170:P179" si="5">L170+M170+O170</f>
        <v>11.45</v>
      </c>
      <c r="Q170" s="6" t="s">
        <v>51</v>
      </c>
      <c r="R170" s="6" t="s">
        <v>52</v>
      </c>
    </row>
    <row r="171" spans="1:20" x14ac:dyDescent="0.25">
      <c r="B171">
        <v>2</v>
      </c>
      <c r="C171" t="s">
        <v>155</v>
      </c>
      <c r="D171" s="10">
        <v>1</v>
      </c>
      <c r="E171" s="15">
        <v>4.5</v>
      </c>
      <c r="F171" s="15">
        <f t="shared" si="0"/>
        <v>4.5</v>
      </c>
      <c r="G171" s="15">
        <v>0</v>
      </c>
      <c r="H171" s="15">
        <f t="shared" si="1"/>
        <v>0</v>
      </c>
      <c r="I171" s="15">
        <f t="shared" si="2"/>
        <v>4.5</v>
      </c>
      <c r="J171" s="15">
        <v>0</v>
      </c>
      <c r="K171" s="15">
        <f t="shared" si="3"/>
        <v>0</v>
      </c>
      <c r="L171" s="15">
        <v>0</v>
      </c>
      <c r="M171" s="15">
        <f t="shared" si="4"/>
        <v>4.5</v>
      </c>
      <c r="N171" s="15"/>
      <c r="O171" s="15">
        <f t="shared" ref="O171:O179" si="6">L171*N171/100</f>
        <v>0</v>
      </c>
      <c r="P171" s="15">
        <f t="shared" si="5"/>
        <v>4.5</v>
      </c>
      <c r="Q171" s="6" t="s">
        <v>58</v>
      </c>
      <c r="R171" s="6" t="s">
        <v>59</v>
      </c>
    </row>
    <row r="172" spans="1:20" x14ac:dyDescent="0.25">
      <c r="B172">
        <v>3</v>
      </c>
      <c r="C172" t="s">
        <v>156</v>
      </c>
      <c r="D172" s="10">
        <v>1</v>
      </c>
      <c r="E172" s="15">
        <v>10.074</v>
      </c>
      <c r="F172" s="15">
        <f t="shared" si="0"/>
        <v>10.074</v>
      </c>
      <c r="G172" s="15">
        <v>0</v>
      </c>
      <c r="H172" s="15">
        <f t="shared" si="1"/>
        <v>0</v>
      </c>
      <c r="I172" s="15">
        <f t="shared" si="2"/>
        <v>10.074</v>
      </c>
      <c r="J172" s="15">
        <v>0</v>
      </c>
      <c r="K172" s="15">
        <f t="shared" si="3"/>
        <v>0</v>
      </c>
      <c r="L172" s="15">
        <f>I172-K172</f>
        <v>10.074</v>
      </c>
      <c r="M172" s="15">
        <f t="shared" si="4"/>
        <v>0</v>
      </c>
      <c r="N172" s="15">
        <v>21</v>
      </c>
      <c r="O172" s="15">
        <v>2.1160000000000001</v>
      </c>
      <c r="P172" s="15">
        <f t="shared" si="5"/>
        <v>12.19</v>
      </c>
      <c r="Q172" s="6" t="s">
        <v>51</v>
      </c>
      <c r="R172" s="6" t="s">
        <v>52</v>
      </c>
    </row>
    <row r="173" spans="1:20" x14ac:dyDescent="0.25">
      <c r="B173">
        <v>4</v>
      </c>
      <c r="C173" t="s">
        <v>157</v>
      </c>
      <c r="D173" s="10">
        <v>1</v>
      </c>
      <c r="E173" s="15">
        <v>4.5</v>
      </c>
      <c r="F173" s="15">
        <f t="shared" si="0"/>
        <v>4.5</v>
      </c>
      <c r="G173" s="15">
        <v>0</v>
      </c>
      <c r="H173" s="15">
        <f t="shared" si="1"/>
        <v>0</v>
      </c>
      <c r="I173" s="15">
        <f t="shared" si="2"/>
        <v>4.5</v>
      </c>
      <c r="J173" s="15">
        <v>0</v>
      </c>
      <c r="K173" s="15">
        <f t="shared" si="3"/>
        <v>0</v>
      </c>
      <c r="L173" s="15">
        <v>0</v>
      </c>
      <c r="M173" s="15">
        <f t="shared" si="4"/>
        <v>4.5</v>
      </c>
      <c r="N173" s="15"/>
      <c r="O173" s="15">
        <f t="shared" si="6"/>
        <v>0</v>
      </c>
      <c r="P173" s="15">
        <f t="shared" si="5"/>
        <v>4.5</v>
      </c>
      <c r="Q173" s="6" t="s">
        <v>58</v>
      </c>
      <c r="R173" s="6" t="s">
        <v>59</v>
      </c>
    </row>
    <row r="174" spans="1:20" x14ac:dyDescent="0.25">
      <c r="B174">
        <v>5</v>
      </c>
      <c r="C174" t="s">
        <v>158</v>
      </c>
      <c r="D174" s="10">
        <v>1</v>
      </c>
      <c r="E174" s="15">
        <v>6.21</v>
      </c>
      <c r="F174" s="15">
        <f t="shared" si="0"/>
        <v>6.21</v>
      </c>
      <c r="G174" s="15">
        <v>0</v>
      </c>
      <c r="H174" s="15">
        <f t="shared" si="1"/>
        <v>0</v>
      </c>
      <c r="I174" s="15">
        <f t="shared" si="2"/>
        <v>6.21</v>
      </c>
      <c r="J174" s="15">
        <v>0</v>
      </c>
      <c r="K174" s="15">
        <f t="shared" si="3"/>
        <v>0</v>
      </c>
      <c r="L174" s="15">
        <f t="shared" ref="L174:L179" si="7">I174-K174</f>
        <v>6.21</v>
      </c>
      <c r="M174" s="15">
        <f t="shared" si="4"/>
        <v>0</v>
      </c>
      <c r="N174" s="15">
        <v>6</v>
      </c>
      <c r="O174" s="15">
        <v>0.37</v>
      </c>
      <c r="P174" s="15">
        <f t="shared" si="5"/>
        <v>6.58</v>
      </c>
      <c r="Q174" s="6" t="s">
        <v>51</v>
      </c>
      <c r="R174" s="6" t="s">
        <v>55</v>
      </c>
    </row>
    <row r="175" spans="1:20" x14ac:dyDescent="0.25">
      <c r="B175">
        <v>6</v>
      </c>
      <c r="C175" t="s">
        <v>159</v>
      </c>
      <c r="D175" s="10">
        <v>1</v>
      </c>
      <c r="E175" s="15">
        <v>45</v>
      </c>
      <c r="F175" s="15">
        <f t="shared" si="0"/>
        <v>45</v>
      </c>
      <c r="G175" s="15">
        <v>0</v>
      </c>
      <c r="H175" s="15">
        <f t="shared" si="1"/>
        <v>0</v>
      </c>
      <c r="I175" s="15">
        <f t="shared" si="2"/>
        <v>45</v>
      </c>
      <c r="J175" s="15">
        <v>0</v>
      </c>
      <c r="K175" s="15">
        <f t="shared" si="3"/>
        <v>0</v>
      </c>
      <c r="L175" s="15">
        <f t="shared" si="7"/>
        <v>45</v>
      </c>
      <c r="M175" s="15">
        <f t="shared" si="4"/>
        <v>0</v>
      </c>
      <c r="N175" s="15"/>
      <c r="O175" s="15">
        <f t="shared" si="6"/>
        <v>0</v>
      </c>
      <c r="P175" s="15">
        <f t="shared" si="5"/>
        <v>45</v>
      </c>
      <c r="Q175" s="6" t="s">
        <v>53</v>
      </c>
      <c r="R175" s="6" t="s">
        <v>54</v>
      </c>
    </row>
    <row r="176" spans="1:20" x14ac:dyDescent="0.25">
      <c r="B176">
        <v>7</v>
      </c>
      <c r="C176" t="s">
        <v>160</v>
      </c>
      <c r="D176" s="10">
        <v>1</v>
      </c>
      <c r="E176" s="15">
        <v>52</v>
      </c>
      <c r="F176" s="15">
        <f t="shared" si="0"/>
        <v>52</v>
      </c>
      <c r="G176" s="15">
        <v>0</v>
      </c>
      <c r="H176" s="15">
        <f t="shared" si="1"/>
        <v>0</v>
      </c>
      <c r="I176" s="15">
        <f t="shared" si="2"/>
        <v>52</v>
      </c>
      <c r="J176" s="15">
        <v>0</v>
      </c>
      <c r="K176" s="15">
        <f t="shared" si="3"/>
        <v>0</v>
      </c>
      <c r="L176" s="15">
        <f t="shared" si="7"/>
        <v>52</v>
      </c>
      <c r="M176" s="15">
        <f t="shared" si="4"/>
        <v>0</v>
      </c>
      <c r="N176" s="15"/>
      <c r="O176" s="15">
        <f t="shared" si="6"/>
        <v>0</v>
      </c>
      <c r="P176" s="15">
        <f t="shared" si="5"/>
        <v>52</v>
      </c>
      <c r="Q176" s="6" t="s">
        <v>53</v>
      </c>
      <c r="R176" s="6" t="s">
        <v>54</v>
      </c>
    </row>
    <row r="177" spans="1:20" x14ac:dyDescent="0.25">
      <c r="B177">
        <v>8</v>
      </c>
      <c r="C177" t="s">
        <v>162</v>
      </c>
      <c r="D177" s="10">
        <v>1</v>
      </c>
      <c r="E177" s="15">
        <v>7.5</v>
      </c>
      <c r="F177" s="15">
        <f t="shared" si="0"/>
        <v>7.5</v>
      </c>
      <c r="G177" s="15">
        <v>0</v>
      </c>
      <c r="H177" s="15">
        <f t="shared" si="1"/>
        <v>0</v>
      </c>
      <c r="I177" s="15">
        <f t="shared" si="2"/>
        <v>7.5</v>
      </c>
      <c r="J177" s="15">
        <v>0</v>
      </c>
      <c r="K177" s="15">
        <f t="shared" si="3"/>
        <v>0</v>
      </c>
      <c r="L177" s="15">
        <f t="shared" si="7"/>
        <v>7.5</v>
      </c>
      <c r="M177" s="15">
        <f t="shared" si="4"/>
        <v>0</v>
      </c>
      <c r="N177" s="15"/>
      <c r="O177" s="15">
        <f t="shared" si="6"/>
        <v>0</v>
      </c>
      <c r="P177" s="15">
        <f t="shared" si="5"/>
        <v>7.5</v>
      </c>
      <c r="Q177" s="6" t="s">
        <v>53</v>
      </c>
      <c r="R177" s="6" t="s">
        <v>54</v>
      </c>
    </row>
    <row r="178" spans="1:20" x14ac:dyDescent="0.25">
      <c r="B178">
        <v>9</v>
      </c>
      <c r="C178" t="s">
        <v>161</v>
      </c>
      <c r="D178" s="10">
        <v>1</v>
      </c>
      <c r="E178" s="15">
        <v>1.83</v>
      </c>
      <c r="F178" s="15">
        <f t="shared" si="0"/>
        <v>1.83</v>
      </c>
      <c r="G178" s="15">
        <v>0</v>
      </c>
      <c r="H178" s="15">
        <f t="shared" si="1"/>
        <v>0</v>
      </c>
      <c r="I178" s="15">
        <f t="shared" si="2"/>
        <v>1.83</v>
      </c>
      <c r="J178" s="15">
        <v>0</v>
      </c>
      <c r="K178" s="15">
        <f t="shared" si="3"/>
        <v>0</v>
      </c>
      <c r="L178" s="15">
        <f t="shared" si="7"/>
        <v>1.83</v>
      </c>
      <c r="M178" s="15">
        <f t="shared" si="4"/>
        <v>0</v>
      </c>
      <c r="N178" s="15">
        <v>6</v>
      </c>
      <c r="O178" s="15">
        <v>0.11</v>
      </c>
      <c r="P178" s="15">
        <f t="shared" si="5"/>
        <v>1.9400000000000002</v>
      </c>
      <c r="Q178" s="6" t="s">
        <v>51</v>
      </c>
      <c r="R178" s="6" t="s">
        <v>55</v>
      </c>
    </row>
    <row r="179" spans="1:20" x14ac:dyDescent="0.25">
      <c r="B179">
        <v>10</v>
      </c>
      <c r="C179" t="s">
        <v>163</v>
      </c>
      <c r="D179" s="10">
        <v>1</v>
      </c>
      <c r="E179" s="15">
        <v>44</v>
      </c>
      <c r="F179" s="15">
        <f t="shared" si="0"/>
        <v>44</v>
      </c>
      <c r="G179" s="15">
        <v>0</v>
      </c>
      <c r="H179" s="15">
        <f t="shared" si="1"/>
        <v>0</v>
      </c>
      <c r="I179" s="15">
        <f t="shared" si="2"/>
        <v>44</v>
      </c>
      <c r="J179" s="15">
        <v>0</v>
      </c>
      <c r="K179" s="15">
        <f t="shared" si="3"/>
        <v>0</v>
      </c>
      <c r="L179" s="15">
        <f t="shared" si="7"/>
        <v>44</v>
      </c>
      <c r="M179" s="15">
        <f t="shared" si="4"/>
        <v>0</v>
      </c>
      <c r="N179" s="15"/>
      <c r="O179" s="15">
        <f t="shared" si="6"/>
        <v>0</v>
      </c>
      <c r="P179" s="15">
        <f t="shared" si="5"/>
        <v>44</v>
      </c>
      <c r="Q179" s="6" t="s">
        <v>53</v>
      </c>
      <c r="R179" s="6" t="s">
        <v>54</v>
      </c>
    </row>
    <row r="180" spans="1:20" x14ac:dyDescent="0.25">
      <c r="E180" s="15"/>
      <c r="F180" s="15"/>
      <c r="G180" s="15"/>
      <c r="H180" s="15"/>
      <c r="I180" s="15"/>
      <c r="J180" s="15"/>
      <c r="K180" s="15"/>
      <c r="L180" s="16">
        <f>SUM(L170:L179)</f>
        <v>176.07900000000001</v>
      </c>
      <c r="M180" s="16">
        <f>SUM(M170:M179)</f>
        <v>9</v>
      </c>
      <c r="N180" s="15"/>
      <c r="O180" s="16">
        <f>SUM(O170:O179)</f>
        <v>4.5810000000000004</v>
      </c>
      <c r="P180" s="16">
        <f>SUM(P170:P179)</f>
        <v>189.66</v>
      </c>
    </row>
    <row r="181" spans="1:20" x14ac:dyDescent="0.25">
      <c r="M181" s="16">
        <f>L180+M180</f>
        <v>185.07900000000001</v>
      </c>
    </row>
    <row r="182" spans="1:20" x14ac:dyDescent="0.25">
      <c r="A182" t="s">
        <v>18</v>
      </c>
      <c r="B182" t="s">
        <v>19</v>
      </c>
      <c r="C182" t="s">
        <v>20</v>
      </c>
      <c r="D182" s="10" t="s">
        <v>21</v>
      </c>
      <c r="E182" s="10" t="s">
        <v>22</v>
      </c>
    </row>
    <row r="183" spans="1:20" x14ac:dyDescent="0.25">
      <c r="B183" s="10">
        <v>8.0399999999999991</v>
      </c>
      <c r="C183" s="10">
        <v>6</v>
      </c>
      <c r="D183" s="10">
        <f>ROUND(B183*C183/100,2)</f>
        <v>0.48</v>
      </c>
      <c r="E183" s="10">
        <f>B183+D183</f>
        <v>8.52</v>
      </c>
    </row>
    <row r="184" spans="1:20" x14ac:dyDescent="0.25">
      <c r="B184" s="10">
        <v>19.54</v>
      </c>
      <c r="C184" s="10">
        <v>21</v>
      </c>
      <c r="D184" s="10">
        <f>ROUND(B184*C184/100,2)</f>
        <v>4.0999999999999996</v>
      </c>
      <c r="E184" s="10">
        <f>B184+D184</f>
        <v>23.64</v>
      </c>
    </row>
    <row r="185" spans="1:20" x14ac:dyDescent="0.25">
      <c r="B185" s="10">
        <v>148.5</v>
      </c>
      <c r="C185" s="10">
        <v>0</v>
      </c>
      <c r="D185" s="10">
        <f>ROUND(B185*C185/100,2)</f>
        <v>0</v>
      </c>
      <c r="E185" s="10">
        <f>B185+D185</f>
        <v>148.5</v>
      </c>
    </row>
    <row r="186" spans="1:20" x14ac:dyDescent="0.25">
      <c r="B186" s="10">
        <v>9</v>
      </c>
      <c r="C186" s="10" t="s">
        <v>66</v>
      </c>
      <c r="E186" s="10">
        <f>B186+D186</f>
        <v>9</v>
      </c>
    </row>
    <row r="187" spans="1:20" x14ac:dyDescent="0.25">
      <c r="A187" t="s">
        <v>23</v>
      </c>
      <c r="B187" s="10">
        <f>SUM(B183:B186)</f>
        <v>185.07999999999998</v>
      </c>
      <c r="C187" s="10"/>
      <c r="D187" s="10">
        <f>SUM(D183:D186)</f>
        <v>4.58</v>
      </c>
      <c r="E187" s="10">
        <f>SUM(E183:E186)</f>
        <v>189.66</v>
      </c>
    </row>
    <row r="189" spans="1:20" s="2" customFormat="1" x14ac:dyDescent="0.25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5"/>
      <c r="R189" s="5"/>
    </row>
    <row r="190" spans="1:20" s="1" customFormat="1" x14ac:dyDescent="0.25">
      <c r="A190" s="1" t="s">
        <v>14</v>
      </c>
      <c r="B190" s="14" t="s">
        <v>176</v>
      </c>
      <c r="C190" s="1" t="s">
        <v>177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4"/>
      <c r="R190" s="4"/>
      <c r="S190" s="1" t="s">
        <v>71</v>
      </c>
      <c r="T190" s="1" t="s">
        <v>71</v>
      </c>
    </row>
    <row r="191" spans="1:20" x14ac:dyDescent="0.25">
      <c r="B191">
        <v>1</v>
      </c>
      <c r="C191" t="s">
        <v>178</v>
      </c>
      <c r="D191" s="10">
        <v>1</v>
      </c>
      <c r="E191" s="10">
        <v>200</v>
      </c>
      <c r="F191" s="10">
        <f>D191*E191</f>
        <v>200</v>
      </c>
      <c r="G191" s="10">
        <v>0</v>
      </c>
      <c r="H191" s="10">
        <f>F191*G191/100</f>
        <v>0</v>
      </c>
      <c r="I191" s="10">
        <f>F191-H191</f>
        <v>200</v>
      </c>
      <c r="J191" s="10">
        <v>0</v>
      </c>
      <c r="K191" s="10">
        <f>I191*J191/100</f>
        <v>0</v>
      </c>
      <c r="L191" s="10">
        <f>I191-K191</f>
        <v>200</v>
      </c>
      <c r="M191" s="10">
        <f>I191-L191</f>
        <v>0</v>
      </c>
      <c r="O191" s="10">
        <f>L191*N191/100</f>
        <v>0</v>
      </c>
      <c r="P191" s="10">
        <f>L191+M191+O191</f>
        <v>200</v>
      </c>
      <c r="Q191" s="6" t="s">
        <v>58</v>
      </c>
      <c r="R191" s="6" t="s">
        <v>183</v>
      </c>
    </row>
    <row r="193" spans="1:20" x14ac:dyDescent="0.25">
      <c r="A193" t="s">
        <v>18</v>
      </c>
      <c r="B193" t="s">
        <v>19</v>
      </c>
      <c r="C193" t="s">
        <v>20</v>
      </c>
      <c r="D193" s="10" t="s">
        <v>21</v>
      </c>
      <c r="E193" s="10" t="s">
        <v>22</v>
      </c>
    </row>
    <row r="194" spans="1:20" x14ac:dyDescent="0.25">
      <c r="B194" s="10">
        <v>200</v>
      </c>
      <c r="C194" s="10"/>
      <c r="E194" s="10">
        <f>B194+D194</f>
        <v>200</v>
      </c>
    </row>
    <row r="195" spans="1:20" x14ac:dyDescent="0.25">
      <c r="A195" t="s">
        <v>23</v>
      </c>
      <c r="B195" s="10">
        <f>SUM(B194)</f>
        <v>200</v>
      </c>
      <c r="C195" s="10"/>
      <c r="D195" s="10">
        <f>SUM(D194)</f>
        <v>0</v>
      </c>
      <c r="E195" s="10">
        <f>SUM(E194)</f>
        <v>200</v>
      </c>
    </row>
    <row r="197" spans="1:20" s="2" customFormat="1" x14ac:dyDescent="0.25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5"/>
      <c r="R197" s="5"/>
    </row>
    <row r="198" spans="1:20" s="1" customFormat="1" x14ac:dyDescent="0.25">
      <c r="A198" s="1" t="s">
        <v>14</v>
      </c>
      <c r="B198" s="14" t="s">
        <v>184</v>
      </c>
      <c r="C198" s="1" t="s">
        <v>185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4"/>
      <c r="R198" s="4"/>
      <c r="S198" s="1" t="s">
        <v>71</v>
      </c>
      <c r="T198" s="1" t="s">
        <v>71</v>
      </c>
    </row>
    <row r="199" spans="1:20" x14ac:dyDescent="0.25">
      <c r="B199">
        <v>1</v>
      </c>
      <c r="C199" t="s">
        <v>178</v>
      </c>
      <c r="D199" s="10">
        <v>1</v>
      </c>
      <c r="E199" s="10">
        <v>200</v>
      </c>
      <c r="F199" s="10">
        <f>D199*E199</f>
        <v>200</v>
      </c>
      <c r="G199" s="10">
        <v>0</v>
      </c>
      <c r="H199" s="10">
        <f>F199*G199/100</f>
        <v>0</v>
      </c>
      <c r="I199" s="10">
        <f>F199-H199</f>
        <v>200</v>
      </c>
      <c r="J199" s="10">
        <v>0</v>
      </c>
      <c r="K199" s="10">
        <f>I199*J199/100</f>
        <v>0</v>
      </c>
      <c r="L199" s="10">
        <f>I199-K199</f>
        <v>200</v>
      </c>
      <c r="M199" s="10">
        <f>I199-L199</f>
        <v>0</v>
      </c>
      <c r="O199" s="10">
        <f>L199*N199/100</f>
        <v>0</v>
      </c>
      <c r="P199" s="10">
        <f>L199+M199+O199</f>
        <v>200</v>
      </c>
      <c r="Q199" s="6" t="s">
        <v>58</v>
      </c>
      <c r="R199" s="6" t="s">
        <v>194</v>
      </c>
    </row>
    <row r="201" spans="1:20" x14ac:dyDescent="0.25">
      <c r="A201" t="s">
        <v>18</v>
      </c>
      <c r="B201" t="s">
        <v>19</v>
      </c>
      <c r="C201" t="s">
        <v>20</v>
      </c>
      <c r="D201" s="10" t="s">
        <v>21</v>
      </c>
      <c r="E201" s="10" t="s">
        <v>22</v>
      </c>
    </row>
    <row r="202" spans="1:20" x14ac:dyDescent="0.25">
      <c r="B202" s="10">
        <v>200</v>
      </c>
      <c r="C202" s="10"/>
      <c r="E202" s="10">
        <f>B202+D202</f>
        <v>200</v>
      </c>
    </row>
    <row r="203" spans="1:20" x14ac:dyDescent="0.25">
      <c r="A203" t="s">
        <v>23</v>
      </c>
      <c r="B203" s="10">
        <f>SUM(B202)</f>
        <v>200</v>
      </c>
      <c r="C203" s="10"/>
      <c r="D203" s="10">
        <f>SUM(D202)</f>
        <v>0</v>
      </c>
      <c r="E203" s="10">
        <f>SUM(E202)</f>
        <v>200</v>
      </c>
    </row>
    <row r="205" spans="1:20" s="2" customFormat="1" x14ac:dyDescent="0.25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5"/>
      <c r="R205" s="5"/>
    </row>
    <row r="206" spans="1:20" s="1" customFormat="1" x14ac:dyDescent="0.25">
      <c r="A206" s="1" t="s">
        <v>14</v>
      </c>
      <c r="B206" s="14" t="s">
        <v>189</v>
      </c>
      <c r="C206" s="1" t="s">
        <v>192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4"/>
      <c r="R206" s="4"/>
      <c r="S206" s="1" t="s">
        <v>71</v>
      </c>
      <c r="T206" s="1" t="s">
        <v>71</v>
      </c>
    </row>
    <row r="207" spans="1:20" x14ac:dyDescent="0.25">
      <c r="B207">
        <v>1</v>
      </c>
      <c r="C207" t="s">
        <v>193</v>
      </c>
      <c r="D207" s="10">
        <v>1</v>
      </c>
      <c r="E207" s="10">
        <v>200</v>
      </c>
      <c r="F207" s="10">
        <f>D207*E207</f>
        <v>200</v>
      </c>
      <c r="G207" s="10">
        <v>0</v>
      </c>
      <c r="H207" s="10">
        <f>F207*G207/100</f>
        <v>0</v>
      </c>
      <c r="I207" s="10">
        <f>F207-H207</f>
        <v>200</v>
      </c>
      <c r="J207" s="10">
        <v>0</v>
      </c>
      <c r="K207" s="10">
        <f>I207*J207/100</f>
        <v>0</v>
      </c>
      <c r="L207" s="10">
        <f>I207-K207</f>
        <v>200</v>
      </c>
      <c r="M207" s="10">
        <f>I207-L207</f>
        <v>0</v>
      </c>
      <c r="O207" s="10">
        <f>L207*N207/100</f>
        <v>0</v>
      </c>
      <c r="P207" s="10">
        <f>L207+M207+O207</f>
        <v>200</v>
      </c>
      <c r="Q207" s="6" t="s">
        <v>201</v>
      </c>
      <c r="R207" s="6" t="s">
        <v>202</v>
      </c>
    </row>
    <row r="209" spans="1:20" x14ac:dyDescent="0.25">
      <c r="A209" t="s">
        <v>18</v>
      </c>
      <c r="B209" t="s">
        <v>19</v>
      </c>
      <c r="C209" t="s">
        <v>20</v>
      </c>
      <c r="D209" s="10" t="s">
        <v>21</v>
      </c>
      <c r="E209" s="10" t="s">
        <v>22</v>
      </c>
    </row>
    <row r="210" spans="1:20" x14ac:dyDescent="0.25">
      <c r="B210" s="10">
        <v>200</v>
      </c>
      <c r="C210" s="10"/>
      <c r="E210" s="10">
        <f>B210+D210</f>
        <v>200</v>
      </c>
    </row>
    <row r="211" spans="1:20" x14ac:dyDescent="0.25">
      <c r="A211" t="s">
        <v>23</v>
      </c>
      <c r="B211" s="10">
        <f>SUM(B210)</f>
        <v>200</v>
      </c>
      <c r="C211" s="10"/>
      <c r="D211" s="10">
        <f>SUM(D210)</f>
        <v>0</v>
      </c>
      <c r="E211" s="10">
        <f>SUM(E210)</f>
        <v>200</v>
      </c>
    </row>
    <row r="213" spans="1:20" s="2" customFormat="1" x14ac:dyDescent="0.25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5"/>
      <c r="R213" s="5"/>
    </row>
    <row r="214" spans="1:20" s="1" customFormat="1" x14ac:dyDescent="0.25">
      <c r="A214" s="1" t="s">
        <v>14</v>
      </c>
      <c r="B214" s="14" t="s">
        <v>198</v>
      </c>
      <c r="C214" s="1" t="s">
        <v>199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4"/>
      <c r="R214" s="4"/>
      <c r="S214" s="1" t="s">
        <v>71</v>
      </c>
      <c r="T214" s="1" t="s">
        <v>71</v>
      </c>
    </row>
    <row r="215" spans="1:20" x14ac:dyDescent="0.25">
      <c r="B215">
        <v>1</v>
      </c>
      <c r="C215" t="s">
        <v>10</v>
      </c>
      <c r="D215" s="10">
        <v>2</v>
      </c>
      <c r="E215" s="10">
        <v>200</v>
      </c>
      <c r="F215" s="10">
        <f>D215*E215</f>
        <v>400</v>
      </c>
      <c r="G215" s="10">
        <v>0</v>
      </c>
      <c r="H215" s="10">
        <f>F215*G215/100</f>
        <v>0</v>
      </c>
      <c r="I215" s="10">
        <f>F215-H215</f>
        <v>400</v>
      </c>
      <c r="J215" s="10">
        <v>0</v>
      </c>
      <c r="K215" s="10">
        <f>I215*J215/100</f>
        <v>0</v>
      </c>
      <c r="L215" s="10">
        <f>I215-K215</f>
        <v>400</v>
      </c>
      <c r="M215" s="10">
        <f>I215-L215</f>
        <v>0</v>
      </c>
      <c r="N215" s="10">
        <v>21</v>
      </c>
      <c r="O215" s="10">
        <f>L215*N215/100</f>
        <v>84</v>
      </c>
      <c r="P215" s="10">
        <f>L215+M215+O215</f>
        <v>484</v>
      </c>
      <c r="Q215" s="6" t="s">
        <v>51</v>
      </c>
      <c r="R215" s="6" t="s">
        <v>52</v>
      </c>
    </row>
    <row r="217" spans="1:20" x14ac:dyDescent="0.25">
      <c r="A217" t="s">
        <v>18</v>
      </c>
      <c r="B217" t="s">
        <v>19</v>
      </c>
      <c r="C217" t="s">
        <v>20</v>
      </c>
      <c r="D217" s="10" t="s">
        <v>21</v>
      </c>
      <c r="E217" s="10" t="s">
        <v>22</v>
      </c>
    </row>
    <row r="218" spans="1:20" x14ac:dyDescent="0.25">
      <c r="B218" s="10">
        <v>400</v>
      </c>
      <c r="C218" s="10">
        <v>21</v>
      </c>
      <c r="D218" s="10">
        <f>B218*C218/100</f>
        <v>84</v>
      </c>
      <c r="E218" s="10">
        <f>B218+D218</f>
        <v>484</v>
      </c>
    </row>
    <row r="219" spans="1:20" x14ac:dyDescent="0.25">
      <c r="A219" t="s">
        <v>23</v>
      </c>
      <c r="B219" s="10">
        <f>SUM(B218)</f>
        <v>400</v>
      </c>
      <c r="C219" s="10"/>
      <c r="D219" s="10">
        <f>SUM(D218)</f>
        <v>84</v>
      </c>
      <c r="E219" s="10">
        <f>SUM(E218)</f>
        <v>484</v>
      </c>
    </row>
    <row r="220" spans="1:20" x14ac:dyDescent="0.25">
      <c r="D220" s="10" t="s">
        <v>200</v>
      </c>
    </row>
    <row r="221" spans="1:20" x14ac:dyDescent="0.25">
      <c r="D221" s="10">
        <v>68.61</v>
      </c>
    </row>
    <row r="223" spans="1:20" s="3" customFormat="1" x14ac:dyDescent="0.25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7"/>
      <c r="R223" s="7"/>
    </row>
    <row r="224" spans="1:20" s="1" customFormat="1" ht="30" x14ac:dyDescent="0.25">
      <c r="A224" s="1" t="s">
        <v>24</v>
      </c>
      <c r="B224" s="14" t="s">
        <v>205</v>
      </c>
      <c r="C224" s="1" t="s">
        <v>203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4"/>
      <c r="R224" s="4"/>
      <c r="S224" s="1" t="s">
        <v>71</v>
      </c>
      <c r="T224" s="1" t="s">
        <v>71</v>
      </c>
    </row>
    <row r="225" spans="1:20" x14ac:dyDescent="0.25">
      <c r="B225">
        <v>1</v>
      </c>
      <c r="C225" t="s">
        <v>10</v>
      </c>
      <c r="D225" s="10">
        <v>-2</v>
      </c>
      <c r="E225" s="10">
        <v>200</v>
      </c>
      <c r="F225" s="10">
        <f>D225*E225</f>
        <v>-400</v>
      </c>
      <c r="G225" s="10">
        <v>0</v>
      </c>
      <c r="H225" s="10">
        <f>F225*G225/100</f>
        <v>0</v>
      </c>
      <c r="I225" s="10">
        <f>F225-H225</f>
        <v>-400</v>
      </c>
      <c r="J225" s="10">
        <v>0</v>
      </c>
      <c r="K225" s="10">
        <f>I225*J225/100</f>
        <v>0</v>
      </c>
      <c r="L225" s="10">
        <f>I225-K225</f>
        <v>-400</v>
      </c>
      <c r="M225" s="10">
        <f>I225-L225</f>
        <v>0</v>
      </c>
      <c r="N225" s="10">
        <v>21</v>
      </c>
      <c r="O225" s="10">
        <f>L225*N225/100</f>
        <v>-84</v>
      </c>
      <c r="P225" s="10">
        <f>L225+M225+O225</f>
        <v>-484</v>
      </c>
      <c r="Q225" s="6" t="s">
        <v>51</v>
      </c>
      <c r="R225" s="6" t="s">
        <v>52</v>
      </c>
    </row>
    <row r="227" spans="1:20" x14ac:dyDescent="0.25">
      <c r="A227" t="s">
        <v>18</v>
      </c>
      <c r="B227" t="s">
        <v>19</v>
      </c>
      <c r="C227" t="s">
        <v>20</v>
      </c>
      <c r="D227" s="10" t="s">
        <v>21</v>
      </c>
      <c r="E227" s="10" t="s">
        <v>22</v>
      </c>
    </row>
    <row r="228" spans="1:20" x14ac:dyDescent="0.25">
      <c r="B228" s="10">
        <v>-400</v>
      </c>
      <c r="C228" s="10">
        <v>21</v>
      </c>
      <c r="D228" s="10">
        <f>B228*C228/100</f>
        <v>-84</v>
      </c>
      <c r="E228" s="10">
        <f>B228+D228</f>
        <v>-484</v>
      </c>
    </row>
    <row r="229" spans="1:20" x14ac:dyDescent="0.25">
      <c r="A229" t="s">
        <v>23</v>
      </c>
      <c r="B229" s="10">
        <f>SUM(B228)</f>
        <v>-400</v>
      </c>
      <c r="C229" s="10"/>
      <c r="D229" s="10">
        <f>SUM(D228)</f>
        <v>-84</v>
      </c>
      <c r="E229" s="10">
        <f>SUM(E228)</f>
        <v>-484</v>
      </c>
    </row>
    <row r="231" spans="1:20" s="2" customFormat="1" x14ac:dyDescent="0.25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5"/>
      <c r="R231" s="5"/>
    </row>
    <row r="232" spans="1:20" s="1" customFormat="1" ht="105" x14ac:dyDescent="0.25">
      <c r="A232" s="1" t="s">
        <v>14</v>
      </c>
      <c r="B232" s="14" t="s">
        <v>206</v>
      </c>
      <c r="C232" s="1" t="s">
        <v>212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4"/>
      <c r="R232" s="4"/>
      <c r="S232" s="1" t="s">
        <v>71</v>
      </c>
      <c r="T232" s="1" t="s">
        <v>72</v>
      </c>
    </row>
    <row r="233" spans="1:20" x14ac:dyDescent="0.25">
      <c r="B233">
        <v>1</v>
      </c>
      <c r="C233" t="s">
        <v>204</v>
      </c>
      <c r="D233" s="10">
        <v>1</v>
      </c>
      <c r="E233" s="10">
        <v>0.83</v>
      </c>
      <c r="F233" s="10">
        <f>D233*E233</f>
        <v>0.83</v>
      </c>
      <c r="G233" s="10">
        <v>0</v>
      </c>
      <c r="H233" s="10">
        <f>F233*G233/100</f>
        <v>0</v>
      </c>
      <c r="I233" s="10">
        <f>F233-H233</f>
        <v>0.83</v>
      </c>
      <c r="J233" s="10">
        <v>0</v>
      </c>
      <c r="K233" s="10">
        <f>I233*J233/100</f>
        <v>0</v>
      </c>
      <c r="L233" s="10">
        <f>I233-K233</f>
        <v>0.83</v>
      </c>
      <c r="M233" s="10">
        <f>I233-L233</f>
        <v>0</v>
      </c>
      <c r="N233" s="10">
        <v>21</v>
      </c>
      <c r="O233" s="10">
        <f>(L233*N233/100) + 0.01</f>
        <v>0.18430000000000002</v>
      </c>
      <c r="P233" s="10">
        <f>L233+M233+O233</f>
        <v>1.0143</v>
      </c>
      <c r="Q233" s="6" t="s">
        <v>51</v>
      </c>
      <c r="R233" s="6" t="s">
        <v>52</v>
      </c>
    </row>
    <row r="235" spans="1:20" x14ac:dyDescent="0.25">
      <c r="A235" t="s">
        <v>18</v>
      </c>
      <c r="B235" t="s">
        <v>19</v>
      </c>
      <c r="C235" t="s">
        <v>20</v>
      </c>
      <c r="D235" s="10" t="s">
        <v>21</v>
      </c>
      <c r="E235" s="10" t="s">
        <v>22</v>
      </c>
    </row>
    <row r="236" spans="1:20" x14ac:dyDescent="0.25">
      <c r="B236" s="10">
        <v>0.83</v>
      </c>
      <c r="C236" s="10">
        <v>21</v>
      </c>
      <c r="D236" s="10">
        <f>(B236*C236/100)+0.01</f>
        <v>0.18430000000000002</v>
      </c>
      <c r="E236" s="10">
        <f>B236+D236</f>
        <v>1.0143</v>
      </c>
    </row>
    <row r="237" spans="1:20" x14ac:dyDescent="0.25">
      <c r="A237" t="s">
        <v>23</v>
      </c>
      <c r="B237" s="10">
        <f>SUM(B236)</f>
        <v>0.83</v>
      </c>
      <c r="C237" s="10"/>
      <c r="D237" s="10">
        <f>SUM(D236)</f>
        <v>0.18430000000000002</v>
      </c>
      <c r="E237" s="10">
        <f>SUM(E236)</f>
        <v>1.0143</v>
      </c>
    </row>
    <row r="239" spans="1:20" s="2" customFormat="1" x14ac:dyDescent="0.25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5"/>
      <c r="R239" s="5"/>
    </row>
    <row r="240" spans="1:20" s="1" customFormat="1" ht="105" x14ac:dyDescent="0.25">
      <c r="A240" s="1" t="s">
        <v>14</v>
      </c>
      <c r="B240" s="14" t="s">
        <v>207</v>
      </c>
      <c r="C240" s="1" t="s">
        <v>213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4"/>
      <c r="R240" s="4"/>
      <c r="S240" s="1" t="s">
        <v>71</v>
      </c>
      <c r="T240" s="1" t="s">
        <v>72</v>
      </c>
    </row>
    <row r="241" spans="1:20" x14ac:dyDescent="0.25">
      <c r="B241">
        <v>1</v>
      </c>
      <c r="C241" t="s">
        <v>208</v>
      </c>
      <c r="D241" s="10">
        <v>10</v>
      </c>
      <c r="E241" s="10">
        <v>0.83</v>
      </c>
      <c r="F241" s="10">
        <v>8.35</v>
      </c>
      <c r="G241" s="10">
        <v>0</v>
      </c>
      <c r="H241" s="10">
        <f>F241*G241/100</f>
        <v>0</v>
      </c>
      <c r="I241" s="10">
        <f>F241-H241</f>
        <v>8.35</v>
      </c>
      <c r="J241" s="10">
        <v>0</v>
      </c>
      <c r="K241" s="10">
        <f>I241*J241/100</f>
        <v>0</v>
      </c>
      <c r="L241" s="10">
        <f>I241-K241</f>
        <v>8.35</v>
      </c>
      <c r="M241" s="10">
        <f>I241-L241</f>
        <v>0</v>
      </c>
      <c r="N241" s="10">
        <v>21</v>
      </c>
      <c r="O241" s="10">
        <v>1.75</v>
      </c>
      <c r="P241" s="10">
        <f>L241+M241+O241</f>
        <v>10.1</v>
      </c>
      <c r="Q241" s="6" t="s">
        <v>51</v>
      </c>
      <c r="R241" s="6" t="s">
        <v>52</v>
      </c>
    </row>
    <row r="243" spans="1:20" x14ac:dyDescent="0.25">
      <c r="A243" t="s">
        <v>18</v>
      </c>
      <c r="B243" t="s">
        <v>19</v>
      </c>
      <c r="C243" t="s">
        <v>20</v>
      </c>
      <c r="D243" s="10" t="s">
        <v>21</v>
      </c>
      <c r="E243" s="10" t="s">
        <v>22</v>
      </c>
    </row>
    <row r="244" spans="1:20" x14ac:dyDescent="0.25">
      <c r="B244" s="10">
        <v>8.35</v>
      </c>
      <c r="C244" s="10">
        <v>21</v>
      </c>
      <c r="D244" s="10">
        <v>1.75</v>
      </c>
      <c r="E244" s="10">
        <f>B244+D244</f>
        <v>10.1</v>
      </c>
    </row>
    <row r="245" spans="1:20" x14ac:dyDescent="0.25">
      <c r="A245" t="s">
        <v>23</v>
      </c>
      <c r="B245" s="10">
        <f>SUM(B244)</f>
        <v>8.35</v>
      </c>
      <c r="C245" s="10"/>
      <c r="D245" s="10">
        <f>SUM(D244)</f>
        <v>1.75</v>
      </c>
      <c r="E245" s="10">
        <f>SUM(E244)</f>
        <v>10.1</v>
      </c>
    </row>
    <row r="247" spans="1:20" s="2" customFormat="1" x14ac:dyDescent="0.25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5"/>
      <c r="R247" s="5"/>
    </row>
    <row r="248" spans="1:20" s="1" customFormat="1" ht="165" x14ac:dyDescent="0.25">
      <c r="A248" s="1" t="s">
        <v>14</v>
      </c>
      <c r="B248" s="14" t="s">
        <v>209</v>
      </c>
      <c r="C248" s="1" t="s">
        <v>214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4"/>
      <c r="R248" s="4"/>
      <c r="S248" s="1" t="s">
        <v>71</v>
      </c>
      <c r="T248" s="1" t="s">
        <v>72</v>
      </c>
    </row>
    <row r="249" spans="1:20" x14ac:dyDescent="0.25">
      <c r="B249">
        <v>1</v>
      </c>
      <c r="C249" t="s">
        <v>210</v>
      </c>
      <c r="D249" s="10">
        <v>10</v>
      </c>
      <c r="E249" s="10">
        <v>0.83</v>
      </c>
      <c r="F249" s="10">
        <v>8.35</v>
      </c>
      <c r="G249" s="10">
        <v>0</v>
      </c>
      <c r="H249" s="10">
        <f>F249*G249/100</f>
        <v>0</v>
      </c>
      <c r="I249" s="10">
        <f>F249-H249</f>
        <v>8.35</v>
      </c>
      <c r="J249" s="10">
        <v>0</v>
      </c>
      <c r="K249" s="10">
        <f>I249*J249/100</f>
        <v>0</v>
      </c>
      <c r="L249" s="10">
        <f>I249-K249</f>
        <v>8.35</v>
      </c>
      <c r="M249" s="10">
        <f>I249-L249</f>
        <v>0</v>
      </c>
      <c r="N249" s="10">
        <v>21</v>
      </c>
      <c r="O249" s="10">
        <v>1.75</v>
      </c>
      <c r="P249" s="10">
        <f>L249+M249+O249</f>
        <v>10.1</v>
      </c>
      <c r="Q249" s="6" t="s">
        <v>51</v>
      </c>
      <c r="R249" s="6" t="s">
        <v>52</v>
      </c>
    </row>
    <row r="250" spans="1:20" x14ac:dyDescent="0.25">
      <c r="B250">
        <v>2</v>
      </c>
      <c r="C250" t="s">
        <v>211</v>
      </c>
      <c r="D250" s="10">
        <v>10</v>
      </c>
      <c r="E250" s="10">
        <v>0.83</v>
      </c>
      <c r="F250" s="10">
        <v>8.35</v>
      </c>
      <c r="G250" s="10">
        <v>0</v>
      </c>
      <c r="H250" s="10">
        <f>F250*G250/100</f>
        <v>0</v>
      </c>
      <c r="I250" s="10">
        <f>F250-H250</f>
        <v>8.35</v>
      </c>
      <c r="J250" s="10">
        <v>0</v>
      </c>
      <c r="K250" s="10">
        <f>I250*J250/100</f>
        <v>0</v>
      </c>
      <c r="L250" s="10">
        <f>I250-K250</f>
        <v>8.35</v>
      </c>
      <c r="M250" s="10">
        <f>I250-L250</f>
        <v>0</v>
      </c>
      <c r="N250" s="10">
        <v>21</v>
      </c>
      <c r="O250" s="10">
        <v>1.75</v>
      </c>
      <c r="P250" s="10">
        <f>L250+M250+O250</f>
        <v>10.1</v>
      </c>
      <c r="Q250" s="6" t="s">
        <v>51</v>
      </c>
      <c r="R250" s="6" t="s">
        <v>52</v>
      </c>
    </row>
    <row r="252" spans="1:20" x14ac:dyDescent="0.25">
      <c r="A252" t="s">
        <v>18</v>
      </c>
      <c r="B252" t="s">
        <v>19</v>
      </c>
      <c r="C252" t="s">
        <v>20</v>
      </c>
      <c r="D252" s="10" t="s">
        <v>21</v>
      </c>
      <c r="E252" s="10" t="s">
        <v>22</v>
      </c>
    </row>
    <row r="253" spans="1:20" x14ac:dyDescent="0.25">
      <c r="B253" s="10">
        <v>16.690000000000001</v>
      </c>
      <c r="C253" s="10">
        <v>21</v>
      </c>
      <c r="D253" s="10">
        <v>3.51</v>
      </c>
      <c r="E253" s="10">
        <f>B253+D253</f>
        <v>20.200000000000003</v>
      </c>
    </row>
    <row r="254" spans="1:20" x14ac:dyDescent="0.25">
      <c r="A254" t="s">
        <v>23</v>
      </c>
      <c r="B254" s="10">
        <f>SUM(B253)</f>
        <v>16.690000000000001</v>
      </c>
      <c r="C254" s="10"/>
      <c r="D254" s="10">
        <f>SUM(D253)</f>
        <v>3.51</v>
      </c>
      <c r="E254" s="10">
        <f>SUM(E253)</f>
        <v>20.200000000000003</v>
      </c>
    </row>
    <row r="256" spans="1:20" s="2" customFormat="1" x14ac:dyDescent="0.25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5"/>
      <c r="R256" s="5"/>
    </row>
    <row r="257" spans="1:20" s="1" customFormat="1" ht="45" x14ac:dyDescent="0.25">
      <c r="A257" s="1" t="s">
        <v>14</v>
      </c>
      <c r="B257" s="14" t="s">
        <v>216</v>
      </c>
      <c r="C257" s="1" t="s">
        <v>215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4"/>
      <c r="R257" s="4"/>
      <c r="S257" s="1" t="s">
        <v>71</v>
      </c>
      <c r="T257" s="1" t="s">
        <v>72</v>
      </c>
    </row>
    <row r="258" spans="1:20" x14ac:dyDescent="0.25">
      <c r="B258">
        <v>1</v>
      </c>
      <c r="C258" t="s">
        <v>154</v>
      </c>
      <c r="D258" s="10">
        <v>1</v>
      </c>
      <c r="E258" s="15">
        <v>9.4629999999999992</v>
      </c>
      <c r="F258" s="15">
        <f t="shared" ref="F258:F267" si="8">D258*E258</f>
        <v>9.4629999999999992</v>
      </c>
      <c r="G258" s="15">
        <v>0</v>
      </c>
      <c r="H258" s="15">
        <f t="shared" ref="H258:H267" si="9">F258*G258/100</f>
        <v>0</v>
      </c>
      <c r="I258" s="15">
        <f t="shared" ref="I258:I267" si="10">F258-H258</f>
        <v>9.4629999999999992</v>
      </c>
      <c r="J258" s="15">
        <v>0</v>
      </c>
      <c r="K258" s="15">
        <f t="shared" ref="K258:K267" si="11">I258*J258/100</f>
        <v>0</v>
      </c>
      <c r="L258" s="15">
        <f>I258-K258</f>
        <v>9.4629999999999992</v>
      </c>
      <c r="M258" s="15">
        <f t="shared" ref="M258:M267" si="12">I258-L258</f>
        <v>0</v>
      </c>
      <c r="N258" s="15">
        <v>21</v>
      </c>
      <c r="O258" s="15">
        <v>1.9870000000000001</v>
      </c>
      <c r="P258" s="15">
        <f t="shared" ref="P258:P267" si="13">L258+M258+O258</f>
        <v>11.45</v>
      </c>
      <c r="Q258" s="6" t="s">
        <v>51</v>
      </c>
      <c r="R258" s="6" t="s">
        <v>52</v>
      </c>
    </row>
    <row r="259" spans="1:20" x14ac:dyDescent="0.25">
      <c r="B259">
        <v>2</v>
      </c>
      <c r="C259" t="s">
        <v>155</v>
      </c>
      <c r="D259" s="10">
        <v>1</v>
      </c>
      <c r="E259" s="15">
        <v>4.5</v>
      </c>
      <c r="F259" s="15">
        <f t="shared" si="8"/>
        <v>4.5</v>
      </c>
      <c r="G259" s="15">
        <v>0</v>
      </c>
      <c r="H259" s="15">
        <f t="shared" si="9"/>
        <v>0</v>
      </c>
      <c r="I259" s="15">
        <f t="shared" si="10"/>
        <v>4.5</v>
      </c>
      <c r="J259" s="15">
        <v>0</v>
      </c>
      <c r="K259" s="15">
        <f t="shared" si="11"/>
        <v>0</v>
      </c>
      <c r="L259" s="15">
        <v>0</v>
      </c>
      <c r="M259" s="15">
        <f t="shared" si="12"/>
        <v>4.5</v>
      </c>
      <c r="N259" s="15"/>
      <c r="O259" s="15">
        <f t="shared" ref="O259:O267" si="14">L259*N259/100</f>
        <v>0</v>
      </c>
      <c r="P259" s="15">
        <f t="shared" si="13"/>
        <v>4.5</v>
      </c>
      <c r="Q259" s="6" t="s">
        <v>58</v>
      </c>
      <c r="R259" s="6" t="s">
        <v>59</v>
      </c>
    </row>
    <row r="260" spans="1:20" x14ac:dyDescent="0.25">
      <c r="B260">
        <v>3</v>
      </c>
      <c r="C260" t="s">
        <v>156</v>
      </c>
      <c r="D260" s="10">
        <v>1</v>
      </c>
      <c r="E260" s="15">
        <v>10.074</v>
      </c>
      <c r="F260" s="15">
        <f t="shared" si="8"/>
        <v>10.074</v>
      </c>
      <c r="G260" s="15">
        <v>0</v>
      </c>
      <c r="H260" s="15">
        <f t="shared" si="9"/>
        <v>0</v>
      </c>
      <c r="I260" s="15">
        <f t="shared" si="10"/>
        <v>10.074</v>
      </c>
      <c r="J260" s="15">
        <v>0</v>
      </c>
      <c r="K260" s="15">
        <f t="shared" si="11"/>
        <v>0</v>
      </c>
      <c r="L260" s="15">
        <f>I260-K260</f>
        <v>10.074</v>
      </c>
      <c r="M260" s="15">
        <f t="shared" si="12"/>
        <v>0</v>
      </c>
      <c r="N260" s="15">
        <v>21</v>
      </c>
      <c r="O260" s="15">
        <v>2.1160000000000001</v>
      </c>
      <c r="P260" s="15">
        <f t="shared" si="13"/>
        <v>12.19</v>
      </c>
      <c r="Q260" s="6" t="s">
        <v>51</v>
      </c>
      <c r="R260" s="6" t="s">
        <v>52</v>
      </c>
    </row>
    <row r="261" spans="1:20" x14ac:dyDescent="0.25">
      <c r="B261">
        <v>4</v>
      </c>
      <c r="C261" t="s">
        <v>157</v>
      </c>
      <c r="D261" s="10">
        <v>1</v>
      </c>
      <c r="E261" s="15">
        <v>4.5</v>
      </c>
      <c r="F261" s="15">
        <f t="shared" si="8"/>
        <v>4.5</v>
      </c>
      <c r="G261" s="15">
        <v>0</v>
      </c>
      <c r="H261" s="15">
        <f t="shared" si="9"/>
        <v>0</v>
      </c>
      <c r="I261" s="15">
        <f t="shared" si="10"/>
        <v>4.5</v>
      </c>
      <c r="J261" s="15">
        <v>0</v>
      </c>
      <c r="K261" s="15">
        <f t="shared" si="11"/>
        <v>0</v>
      </c>
      <c r="L261" s="15">
        <v>0</v>
      </c>
      <c r="M261" s="15">
        <f t="shared" si="12"/>
        <v>4.5</v>
      </c>
      <c r="N261" s="15"/>
      <c r="O261" s="15">
        <f t="shared" si="14"/>
        <v>0</v>
      </c>
      <c r="P261" s="15">
        <f t="shared" si="13"/>
        <v>4.5</v>
      </c>
      <c r="Q261" s="6" t="s">
        <v>58</v>
      </c>
      <c r="R261" s="6" t="s">
        <v>59</v>
      </c>
    </row>
    <row r="262" spans="1:20" x14ac:dyDescent="0.25">
      <c r="B262">
        <v>5</v>
      </c>
      <c r="C262" t="s">
        <v>158</v>
      </c>
      <c r="D262" s="10">
        <v>1</v>
      </c>
      <c r="E262" s="15">
        <v>6.2080000000000002</v>
      </c>
      <c r="F262" s="15">
        <f t="shared" si="8"/>
        <v>6.2080000000000002</v>
      </c>
      <c r="G262" s="15">
        <v>0</v>
      </c>
      <c r="H262" s="15">
        <f t="shared" si="9"/>
        <v>0</v>
      </c>
      <c r="I262" s="15">
        <f t="shared" si="10"/>
        <v>6.2080000000000002</v>
      </c>
      <c r="J262" s="15">
        <v>0</v>
      </c>
      <c r="K262" s="15">
        <f t="shared" si="11"/>
        <v>0</v>
      </c>
      <c r="L262" s="15">
        <f t="shared" ref="L262:L267" si="15">I262-K262</f>
        <v>6.2080000000000002</v>
      </c>
      <c r="M262" s="15">
        <f t="shared" si="12"/>
        <v>0</v>
      </c>
      <c r="N262" s="15">
        <v>6</v>
      </c>
      <c r="O262" s="15">
        <v>0.372</v>
      </c>
      <c r="P262" s="15">
        <f t="shared" si="13"/>
        <v>6.58</v>
      </c>
      <c r="Q262" s="6" t="s">
        <v>51</v>
      </c>
      <c r="R262" s="6" t="s">
        <v>56</v>
      </c>
    </row>
    <row r="263" spans="1:20" x14ac:dyDescent="0.25">
      <c r="B263">
        <v>6</v>
      </c>
      <c r="C263" t="s">
        <v>159</v>
      </c>
      <c r="D263" s="10">
        <v>1</v>
      </c>
      <c r="E263" s="15">
        <v>45</v>
      </c>
      <c r="F263" s="15">
        <f t="shared" si="8"/>
        <v>45</v>
      </c>
      <c r="G263" s="15">
        <v>0</v>
      </c>
      <c r="H263" s="15">
        <f t="shared" si="9"/>
        <v>0</v>
      </c>
      <c r="I263" s="15">
        <f t="shared" si="10"/>
        <v>45</v>
      </c>
      <c r="J263" s="15">
        <v>0</v>
      </c>
      <c r="K263" s="15">
        <f t="shared" si="11"/>
        <v>0</v>
      </c>
      <c r="L263" s="15">
        <f t="shared" si="15"/>
        <v>45</v>
      </c>
      <c r="M263" s="15">
        <f t="shared" si="12"/>
        <v>0</v>
      </c>
      <c r="N263" s="15"/>
      <c r="O263" s="15">
        <f t="shared" si="14"/>
        <v>0</v>
      </c>
      <c r="P263" s="15">
        <f t="shared" si="13"/>
        <v>45</v>
      </c>
      <c r="Q263" s="6" t="s">
        <v>53</v>
      </c>
      <c r="R263" s="6" t="s">
        <v>54</v>
      </c>
    </row>
    <row r="264" spans="1:20" x14ac:dyDescent="0.25">
      <c r="B264">
        <v>7</v>
      </c>
      <c r="C264" t="s">
        <v>160</v>
      </c>
      <c r="D264" s="10">
        <v>1</v>
      </c>
      <c r="E264" s="15">
        <v>52</v>
      </c>
      <c r="F264" s="15">
        <f t="shared" si="8"/>
        <v>52</v>
      </c>
      <c r="G264" s="15">
        <v>0</v>
      </c>
      <c r="H264" s="15">
        <f t="shared" si="9"/>
        <v>0</v>
      </c>
      <c r="I264" s="15">
        <f t="shared" si="10"/>
        <v>52</v>
      </c>
      <c r="J264" s="15">
        <v>0</v>
      </c>
      <c r="K264" s="15">
        <f t="shared" si="11"/>
        <v>0</v>
      </c>
      <c r="L264" s="15">
        <f t="shared" si="15"/>
        <v>52</v>
      </c>
      <c r="M264" s="15">
        <f t="shared" si="12"/>
        <v>0</v>
      </c>
      <c r="N264" s="15"/>
      <c r="O264" s="15">
        <f t="shared" si="14"/>
        <v>0</v>
      </c>
      <c r="P264" s="15">
        <f t="shared" si="13"/>
        <v>52</v>
      </c>
      <c r="Q264" s="6" t="s">
        <v>53</v>
      </c>
      <c r="R264" s="6" t="s">
        <v>54</v>
      </c>
    </row>
    <row r="265" spans="1:20" x14ac:dyDescent="0.25">
      <c r="B265">
        <v>8</v>
      </c>
      <c r="C265" t="s">
        <v>162</v>
      </c>
      <c r="D265" s="10">
        <v>1</v>
      </c>
      <c r="E265" s="15">
        <v>7.5</v>
      </c>
      <c r="F265" s="15">
        <f t="shared" si="8"/>
        <v>7.5</v>
      </c>
      <c r="G265" s="15">
        <v>0</v>
      </c>
      <c r="H265" s="15">
        <f t="shared" si="9"/>
        <v>0</v>
      </c>
      <c r="I265" s="15">
        <f t="shared" si="10"/>
        <v>7.5</v>
      </c>
      <c r="J265" s="15">
        <v>0</v>
      </c>
      <c r="K265" s="15">
        <f t="shared" si="11"/>
        <v>0</v>
      </c>
      <c r="L265" s="15">
        <f t="shared" si="15"/>
        <v>7.5</v>
      </c>
      <c r="M265" s="15">
        <f t="shared" si="12"/>
        <v>0</v>
      </c>
      <c r="N265" s="15"/>
      <c r="O265" s="15">
        <f t="shared" si="14"/>
        <v>0</v>
      </c>
      <c r="P265" s="15">
        <f t="shared" si="13"/>
        <v>7.5</v>
      </c>
      <c r="Q265" s="6" t="s">
        <v>53</v>
      </c>
      <c r="R265" s="6" t="s">
        <v>54</v>
      </c>
    </row>
    <row r="266" spans="1:20" x14ac:dyDescent="0.25">
      <c r="B266">
        <v>9</v>
      </c>
      <c r="C266" t="s">
        <v>161</v>
      </c>
      <c r="D266" s="10">
        <v>1</v>
      </c>
      <c r="E266" s="15">
        <v>1.83</v>
      </c>
      <c r="F266" s="15">
        <f t="shared" si="8"/>
        <v>1.83</v>
      </c>
      <c r="G266" s="15">
        <v>0</v>
      </c>
      <c r="H266" s="15">
        <f t="shared" si="9"/>
        <v>0</v>
      </c>
      <c r="I266" s="15">
        <f t="shared" si="10"/>
        <v>1.83</v>
      </c>
      <c r="J266" s="15">
        <v>0</v>
      </c>
      <c r="K266" s="15">
        <f t="shared" si="11"/>
        <v>0</v>
      </c>
      <c r="L266" s="15">
        <f t="shared" si="15"/>
        <v>1.83</v>
      </c>
      <c r="M266" s="15">
        <f t="shared" si="12"/>
        <v>0</v>
      </c>
      <c r="N266" s="15">
        <v>6</v>
      </c>
      <c r="O266" s="15">
        <v>0.11</v>
      </c>
      <c r="P266" s="15">
        <f t="shared" si="13"/>
        <v>1.9400000000000002</v>
      </c>
      <c r="Q266" s="6" t="s">
        <v>51</v>
      </c>
      <c r="R266" s="6" t="s">
        <v>56</v>
      </c>
    </row>
    <row r="267" spans="1:20" x14ac:dyDescent="0.25">
      <c r="B267">
        <v>10</v>
      </c>
      <c r="C267" t="s">
        <v>163</v>
      </c>
      <c r="D267" s="10">
        <v>1</v>
      </c>
      <c r="E267" s="15">
        <v>44</v>
      </c>
      <c r="F267" s="15">
        <f t="shared" si="8"/>
        <v>44</v>
      </c>
      <c r="G267" s="15">
        <v>0</v>
      </c>
      <c r="H267" s="15">
        <f t="shared" si="9"/>
        <v>0</v>
      </c>
      <c r="I267" s="15">
        <f t="shared" si="10"/>
        <v>44</v>
      </c>
      <c r="J267" s="15">
        <v>0</v>
      </c>
      <c r="K267" s="15">
        <f t="shared" si="11"/>
        <v>0</v>
      </c>
      <c r="L267" s="15">
        <f t="shared" si="15"/>
        <v>44</v>
      </c>
      <c r="M267" s="15">
        <f t="shared" si="12"/>
        <v>0</v>
      </c>
      <c r="N267" s="15"/>
      <c r="O267" s="15">
        <f t="shared" si="14"/>
        <v>0</v>
      </c>
      <c r="P267" s="15">
        <f t="shared" si="13"/>
        <v>44</v>
      </c>
      <c r="Q267" s="6" t="s">
        <v>53</v>
      </c>
      <c r="R267" s="6" t="s">
        <v>54</v>
      </c>
    </row>
    <row r="268" spans="1:20" x14ac:dyDescent="0.25">
      <c r="E268" s="15"/>
      <c r="F268" s="15"/>
      <c r="G268" s="15"/>
      <c r="H268" s="15"/>
      <c r="I268" s="15"/>
      <c r="J268" s="15"/>
      <c r="K268" s="15"/>
      <c r="L268" s="16">
        <f>SUM(L258:L267)</f>
        <v>176.07500000000002</v>
      </c>
      <c r="M268" s="16">
        <f>SUM(M258:M267)</f>
        <v>9</v>
      </c>
      <c r="N268" s="15"/>
      <c r="O268" s="16">
        <f>SUM(O258:O267)</f>
        <v>4.585</v>
      </c>
      <c r="P268" s="16">
        <f>SUM(P258:P267)</f>
        <v>189.66</v>
      </c>
    </row>
    <row r="269" spans="1:20" x14ac:dyDescent="0.25">
      <c r="M269" s="16">
        <f>L268+M268</f>
        <v>185.07500000000002</v>
      </c>
    </row>
    <row r="270" spans="1:20" x14ac:dyDescent="0.25">
      <c r="A270" t="s">
        <v>18</v>
      </c>
      <c r="B270" t="s">
        <v>19</v>
      </c>
      <c r="C270" t="s">
        <v>20</v>
      </c>
      <c r="D270" s="10" t="s">
        <v>21</v>
      </c>
      <c r="E270" s="10" t="s">
        <v>22</v>
      </c>
    </row>
    <row r="271" spans="1:20" x14ac:dyDescent="0.25">
      <c r="B271" s="10">
        <v>8.0399999999999991</v>
      </c>
      <c r="C271" s="10">
        <v>6</v>
      </c>
      <c r="D271" s="10">
        <f>ROUND(B271*C271/100,2)</f>
        <v>0.48</v>
      </c>
      <c r="E271" s="10">
        <f>B271+D271</f>
        <v>8.52</v>
      </c>
    </row>
    <row r="272" spans="1:20" x14ac:dyDescent="0.25">
      <c r="B272" s="10">
        <v>19.54</v>
      </c>
      <c r="C272" s="10">
        <v>21</v>
      </c>
      <c r="D272" s="10">
        <f>ROUND(B272*C272/100,2)</f>
        <v>4.0999999999999996</v>
      </c>
      <c r="E272" s="10">
        <f>B272+D272</f>
        <v>23.64</v>
      </c>
    </row>
    <row r="273" spans="1:5" x14ac:dyDescent="0.25">
      <c r="B273" s="10">
        <v>148.5</v>
      </c>
      <c r="C273" s="10">
        <v>0</v>
      </c>
      <c r="D273" s="10">
        <f>ROUND(B273*C273/100,2)</f>
        <v>0</v>
      </c>
      <c r="E273" s="10">
        <f>B273+D273</f>
        <v>148.5</v>
      </c>
    </row>
    <row r="274" spans="1:5" x14ac:dyDescent="0.25">
      <c r="B274" s="10">
        <v>9</v>
      </c>
      <c r="C274" s="10" t="s">
        <v>66</v>
      </c>
      <c r="E274" s="10">
        <f>B274+D274</f>
        <v>9</v>
      </c>
    </row>
    <row r="275" spans="1:5" x14ac:dyDescent="0.25">
      <c r="A275" t="s">
        <v>23</v>
      </c>
      <c r="B275" s="10">
        <f>SUM(B271:B274)</f>
        <v>185.07999999999998</v>
      </c>
      <c r="C275" s="10"/>
      <c r="D275" s="10">
        <f>SUM(D271:D274)</f>
        <v>4.58</v>
      </c>
      <c r="E275" s="10">
        <f>SUM(E271:E274)</f>
        <v>189.66</v>
      </c>
    </row>
  </sheetData>
  <pageMargins left="0.25" right="0.25" top="0.75" bottom="0.75" header="0.3" footer="0.3"/>
  <pageSetup paperSize="9"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Issuer data</vt:lpstr>
      <vt:lpstr>Receiver data</vt:lpstr>
      <vt:lpstr>Testcases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 Paul</dc:creator>
  <cp:lastModifiedBy>Paul Simons</cp:lastModifiedBy>
  <cp:lastPrinted>2018-04-03T08:05:36Z</cp:lastPrinted>
  <dcterms:created xsi:type="dcterms:W3CDTF">2012-10-12T11:01:37Z</dcterms:created>
  <dcterms:modified xsi:type="dcterms:W3CDTF">2018-06-11T13:55:53Z</dcterms:modified>
</cp:coreProperties>
</file>