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\Projetos\asn_exercicios\Aula_29_02_2024_ANOVA\"/>
    </mc:Choice>
  </mc:AlternateContent>
  <xr:revisionPtr revIDLastSave="0" documentId="13_ncr:1_{1B935F98-BA3C-49BB-AA02-0E0F9BB49BA4}" xr6:coauthVersionLast="47" xr6:coauthVersionMax="47" xr10:uidLastSave="{00000000-0000-0000-0000-000000000000}"/>
  <bookViews>
    <workbookView xWindow="28680" yWindow="-120" windowWidth="29040" windowHeight="15720" xr2:uid="{81A31727-1682-4F54-90FE-DE801F81F737}"/>
  </bookViews>
  <sheets>
    <sheet name="chocolate_tratado" sheetId="2" r:id="rId1"/>
  </sheets>
  <definedNames>
    <definedName name="ExternalData_1" localSheetId="0" hidden="1">'chocolate_tratado'!$A$1:$F$61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G64" i="2" l="1"/>
  <c r="H64" i="2"/>
  <c r="E64" i="2"/>
  <c r="I64" i="2" l="1"/>
  <c r="E6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E1A26F-60A1-4897-AA52-5B3516C0C690}" keepAlive="1" name="Query - chocolate_tratado" description="Connection to the 'chocolate_tratado' query in the workbook." type="5" refreshedVersion="8" background="1" saveData="1">
    <dbPr connection="Provider=Microsoft.Mashup.OleDb.1;Data Source=$Workbook$;Location=chocolate_tratado;Extended Properties=&quot;&quot;" command="SELECT * FROM [chocolate_tratado]"/>
  </connection>
</connections>
</file>

<file path=xl/sharedStrings.xml><?xml version="1.0" encoding="utf-8"?>
<sst xmlns="http://schemas.openxmlformats.org/spreadsheetml/2006/main" count="132" uniqueCount="24">
  <si>
    <t>Faixa de Preço</t>
  </si>
  <si>
    <t>Intervalo do Valor do Chocolate</t>
  </si>
  <si>
    <t>Notas Recebidas</t>
  </si>
  <si>
    <t>g1</t>
  </si>
  <si>
    <t>0 a 5 reais</t>
  </si>
  <si>
    <t>g2</t>
  </si>
  <si>
    <t>5 a 10 reais</t>
  </si>
  <si>
    <t>g3</t>
  </si>
  <si>
    <t>10 a 15 reais</t>
  </si>
  <si>
    <t>g4</t>
  </si>
  <si>
    <t>15 a 20 reais</t>
  </si>
  <si>
    <t>g5</t>
  </si>
  <si>
    <t>20 a 25 reais</t>
  </si>
  <si>
    <t>g6</t>
  </si>
  <si>
    <t>25 a 30 reais</t>
  </si>
  <si>
    <t>yBarra</t>
  </si>
  <si>
    <t>yChapeu</t>
  </si>
  <si>
    <t>SQT</t>
  </si>
  <si>
    <t>(y - yChapeu)^2</t>
  </si>
  <si>
    <t>(y - yBarra)^2</t>
  </si>
  <si>
    <t>(yBarra- yChapeu)^2</t>
  </si>
  <si>
    <t>SQM</t>
  </si>
  <si>
    <t>SQE</t>
  </si>
  <si>
    <t>R^2(SQM/SQT)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</si>
</sst>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3B782D-9BA1-4F38-9450-019A4C952CDB}" autoFormatId="16" applyNumberFormats="0" applyBorderFormats="0" applyFontFormats="0" applyPatternFormats="0" applyAlignmentFormats="0" applyWidthHeightFormats="0">
  <queryTableRefresh nextId="12" unboundColumnsRight="2">
    <queryTableFields count="8">
      <queryTableField id="1" name="Faixa de Preço" tableColumnId="1"/>
      <queryTableField id="2" name="Intervalo do Valor do Chocolate" tableColumnId="2"/>
      <queryTableField id="3" name="Notas Recebidas" tableColumnId="3"/>
      <queryTableField id="6" name="yBarra" tableColumnId="6"/>
      <queryTableField id="8" dataBound="0" tableColumnId="8"/>
      <queryTableField id="7" name="yChapeu" tableColumnId="7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332E94-9751-42CE-9DBF-081A8CC5808C}" name="chocolate_tratado" displayName="chocolate_tratado" ref="A1:H61" tableType="queryTable" totalsRowShown="0">
  <autoFilter ref="A1:H61" xr:uid="{1D332E94-9751-42CE-9DBF-081A8CC5808C}"/>
  <tableColumns count="8">
    <tableColumn id="1" xr3:uid="{D73EE803-E2BA-486B-BCB3-F9CC654C7B6C}" uniqueName="1" name="Faixa de Preço" queryTableFieldId="1" dataDxfId="7"/>
    <tableColumn id="2" xr3:uid="{BE960014-5D98-4AC1-9E0C-0501E121445E}" uniqueName="2" name="Intervalo do Valor do Chocolate" queryTableFieldId="2" dataDxfId="6"/>
    <tableColumn id="3" xr3:uid="{69A455D6-5B65-4022-AA8B-86A48713C276}" uniqueName="3" name="Notas Recebidas" queryTableFieldId="3" dataDxfId="5"/>
    <tableColumn id="6" xr3:uid="{C72BA814-774B-4BE1-A307-9CF2B651DC3E}" uniqueName="6" name="yBarra" queryTableFieldId="6" dataDxfId="4"/>
    <tableColumn id="8" xr3:uid="{AB830167-6589-4670-BB0F-1BD4A239640C}" uniqueName="8" name="(y - yBarra)^2" queryTableFieldId="8" dataDxfId="2">
      <calculatedColumnFormula>(chocolate_tratado[[#This Row],[Notas Recebidas]]-chocolate_tratado[[#This Row],[yBarra]])^2</calculatedColumnFormula>
    </tableColumn>
    <tableColumn id="7" xr3:uid="{0F5113C5-7B2D-4312-859D-0EADAB6F5E5C}" uniqueName="7" name="yChapeu" queryTableFieldId="7" dataDxfId="3"/>
    <tableColumn id="10" xr3:uid="{7B6C9437-0E2F-446B-B92B-30FD89E48BF2}" uniqueName="10" name="(yBarra- yChapeu)^2" queryTableFieldId="10" dataDxfId="1">
      <calculatedColumnFormula>(chocolate_tratado[[#This Row],[yChapeu]]-chocolate_tratado[[#This Row],[yBarra]])^2</calculatedColumnFormula>
    </tableColumn>
    <tableColumn id="11" xr3:uid="{795B4A8F-4C36-48FE-BFFE-8CE0B27FDD4C}" uniqueName="11" name="(y - yChapeu)^2" queryTableFieldId="11" dataDxfId="0">
      <calculatedColumnFormula>(chocolate_tratado[[#This Row],[Notas Recebidas]]-chocolate_tratado[[#This Row],[yChapeu]])^2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F2E1-A9F0-42E7-A5E6-1E7A98AFFAB6}">
  <dimension ref="A1:I66"/>
  <sheetViews>
    <sheetView tabSelected="1" topLeftCell="A58" zoomScale="145" zoomScaleNormal="145" workbookViewId="0">
      <selection activeCell="G63" sqref="G63"/>
    </sheetView>
  </sheetViews>
  <sheetFormatPr defaultRowHeight="15" x14ac:dyDescent="0.25"/>
  <cols>
    <col min="1" max="1" width="16.28515625" bestFit="1" customWidth="1"/>
    <col min="2" max="2" width="28.7109375" customWidth="1"/>
    <col min="3" max="3" width="19" bestFit="1" customWidth="1"/>
    <col min="4" max="4" width="13.7109375" bestFit="1" customWidth="1"/>
    <col min="5" max="5" width="13.7109375" customWidth="1"/>
    <col min="6" max="6" width="13.7109375" bestFit="1" customWidth="1"/>
    <col min="7" max="7" width="19.85546875" customWidth="1"/>
    <col min="8" max="8" width="15.140625" bestFit="1" customWidth="1"/>
    <col min="9" max="9" width="14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15</v>
      </c>
      <c r="E1" t="s">
        <v>19</v>
      </c>
      <c r="F1" t="s">
        <v>16</v>
      </c>
      <c r="G1" t="s">
        <v>20</v>
      </c>
      <c r="H1" t="s">
        <v>18</v>
      </c>
    </row>
    <row r="2" spans="1:8" x14ac:dyDescent="0.25">
      <c r="A2" s="1" t="s">
        <v>3</v>
      </c>
      <c r="B2" s="1" t="s">
        <v>4</v>
      </c>
      <c r="C2" s="2">
        <v>1.0257476999999999</v>
      </c>
      <c r="D2" s="2">
        <v>5.0017245716666681</v>
      </c>
      <c r="E2" s="2">
        <f>(chocolate_tratado[[#This Row],[Notas Recebidas]]-chocolate_tratado[[#This Row],[yBarra]])^2</f>
        <v>15.808392084028263</v>
      </c>
      <c r="F2" s="2">
        <v>1</v>
      </c>
      <c r="G2" s="2">
        <f>(chocolate_tratado[[#This Row],[yChapeu]]-chocolate_tratado[[#This Row],[yBarra]])^2</f>
        <v>16.013799547480779</v>
      </c>
      <c r="H2" s="2">
        <f>(chocolate_tratado[[#This Row],[Notas Recebidas]]-chocolate_tratado[[#This Row],[yChapeu]])^2</f>
        <v>6.6294405528999638E-4</v>
      </c>
    </row>
    <row r="3" spans="1:8" x14ac:dyDescent="0.25">
      <c r="A3" s="1" t="s">
        <v>3</v>
      </c>
      <c r="B3" s="1" t="s">
        <v>4</v>
      </c>
      <c r="C3" s="2">
        <v>1.0249324</v>
      </c>
      <c r="D3" s="2">
        <v>5.0017245716666681</v>
      </c>
      <c r="E3" s="2">
        <f>(chocolate_tratado[[#This Row],[Notas Recebidas]]-chocolate_tratado[[#This Row],[yBarra]])^2</f>
        <v>15.814875976629294</v>
      </c>
      <c r="F3" s="2">
        <v>1</v>
      </c>
      <c r="G3" s="2">
        <f>(chocolate_tratado[[#This Row],[yChapeu]]-chocolate_tratado[[#This Row],[yBarra]])^2</f>
        <v>16.013799547480779</v>
      </c>
      <c r="H3" s="2">
        <f>(chocolate_tratado[[#This Row],[Notas Recebidas]]-chocolate_tratado[[#This Row],[yChapeu]])^2</f>
        <v>6.2162456975999828E-4</v>
      </c>
    </row>
    <row r="4" spans="1:8" x14ac:dyDescent="0.25">
      <c r="A4" s="1" t="s">
        <v>3</v>
      </c>
      <c r="B4" s="1" t="s">
        <v>4</v>
      </c>
      <c r="C4" s="2">
        <v>1.1000000000000001</v>
      </c>
      <c r="D4" s="2">
        <v>5.0017245716666681</v>
      </c>
      <c r="E4" s="2">
        <f>(chocolate_tratado[[#This Row],[Notas Recebidas]]-chocolate_tratado[[#This Row],[yBarra]])^2</f>
        <v>15.223454633147444</v>
      </c>
      <c r="F4" s="2">
        <v>1</v>
      </c>
      <c r="G4" s="2">
        <f>(chocolate_tratado[[#This Row],[yChapeu]]-chocolate_tratado[[#This Row],[yBarra]])^2</f>
        <v>16.013799547480779</v>
      </c>
      <c r="H4" s="2">
        <f>(chocolate_tratado[[#This Row],[Notas Recebidas]]-chocolate_tratado[[#This Row],[yChapeu]])^2</f>
        <v>1.0000000000000018E-2</v>
      </c>
    </row>
    <row r="5" spans="1:8" x14ac:dyDescent="0.25">
      <c r="A5" s="1" t="s">
        <v>3</v>
      </c>
      <c r="B5" s="1" t="s">
        <v>4</v>
      </c>
      <c r="C5" s="2">
        <v>1.0062690999999999</v>
      </c>
      <c r="D5" s="2">
        <v>5.0017245716666681</v>
      </c>
      <c r="E5" s="2">
        <f>(chocolate_tratado[[#This Row],[Notas Recebidas]]-chocolate_tratado[[#This Row],[yBarra]])^2</f>
        <v>15.963664426071118</v>
      </c>
      <c r="F5" s="2">
        <v>1</v>
      </c>
      <c r="G5" s="2">
        <f>(chocolate_tratado[[#This Row],[yChapeu]]-chocolate_tratado[[#This Row],[yBarra]])^2</f>
        <v>16.013799547480779</v>
      </c>
      <c r="H5" s="2">
        <f>(chocolate_tratado[[#This Row],[Notas Recebidas]]-chocolate_tratado[[#This Row],[yChapeu]])^2</f>
        <v>3.9301614809998954E-5</v>
      </c>
    </row>
    <row r="6" spans="1:8" x14ac:dyDescent="0.25">
      <c r="A6" s="1" t="s">
        <v>3</v>
      </c>
      <c r="B6" s="1" t="s">
        <v>4</v>
      </c>
      <c r="C6" s="2">
        <v>0.78515729999999995</v>
      </c>
      <c r="D6" s="2">
        <v>5.0017245716666681</v>
      </c>
      <c r="E6" s="2">
        <f>(chocolate_tratado[[#This Row],[Notas Recebidas]]-chocolate_tratado[[#This Row],[yBarra]])^2</f>
        <v>17.779439556490491</v>
      </c>
      <c r="F6" s="2">
        <v>1</v>
      </c>
      <c r="G6" s="2">
        <f>(chocolate_tratado[[#This Row],[yChapeu]]-chocolate_tratado[[#This Row],[yBarra]])^2</f>
        <v>16.013799547480779</v>
      </c>
      <c r="H6" s="2">
        <f>(chocolate_tratado[[#This Row],[Notas Recebidas]]-chocolate_tratado[[#This Row],[yChapeu]])^2</f>
        <v>4.6157385743290022E-2</v>
      </c>
    </row>
    <row r="7" spans="1:8" x14ac:dyDescent="0.25">
      <c r="A7" s="1" t="s">
        <v>3</v>
      </c>
      <c r="B7" s="1" t="s">
        <v>4</v>
      </c>
      <c r="C7" s="2">
        <v>0.90197570000000005</v>
      </c>
      <c r="D7" s="2">
        <v>5.0017245716666681</v>
      </c>
      <c r="E7" s="2">
        <f>(chocolate_tratado[[#This Row],[Notas Recebidas]]-chocolate_tratado[[#This Row],[yBarra]])^2</f>
        <v>16.807940810732116</v>
      </c>
      <c r="F7" s="2">
        <v>1</v>
      </c>
      <c r="G7" s="2">
        <f>(chocolate_tratado[[#This Row],[yChapeu]]-chocolate_tratado[[#This Row],[yBarra]])^2</f>
        <v>16.013799547480779</v>
      </c>
      <c r="H7" s="2">
        <f>(chocolate_tratado[[#This Row],[Notas Recebidas]]-chocolate_tratado[[#This Row],[yChapeu]])^2</f>
        <v>9.6087633904899904E-3</v>
      </c>
    </row>
    <row r="8" spans="1:8" x14ac:dyDescent="0.25">
      <c r="A8" s="1" t="s">
        <v>3</v>
      </c>
      <c r="B8" s="1" t="s">
        <v>4</v>
      </c>
      <c r="C8" s="2">
        <v>0.94471070000000001</v>
      </c>
      <c r="D8" s="2">
        <v>5.0017245716666681</v>
      </c>
      <c r="E8" s="2">
        <f>(chocolate_tratado[[#This Row],[Notas Recebidas]]-chocolate_tratado[[#This Row],[yBarra]])^2</f>
        <v>16.459361554895768</v>
      </c>
      <c r="F8" s="2">
        <v>1</v>
      </c>
      <c r="G8" s="2">
        <f>(chocolate_tratado[[#This Row],[yChapeu]]-chocolate_tratado[[#This Row],[yBarra]])^2</f>
        <v>16.013799547480779</v>
      </c>
      <c r="H8" s="2">
        <f>(chocolate_tratado[[#This Row],[Notas Recebidas]]-chocolate_tratado[[#This Row],[yChapeu]])^2</f>
        <v>3.0569066944899984E-3</v>
      </c>
    </row>
    <row r="9" spans="1:8" x14ac:dyDescent="0.25">
      <c r="A9" s="1" t="s">
        <v>3</v>
      </c>
      <c r="B9" s="1" t="s">
        <v>4</v>
      </c>
      <c r="C9" s="2">
        <v>0.85907319999999998</v>
      </c>
      <c r="D9" s="2">
        <v>5.0017245716666681</v>
      </c>
      <c r="E9" s="2">
        <f>(chocolate_tratado[[#This Row],[Notas Recebidas]]-chocolate_tratado[[#This Row],[yBarra]])^2</f>
        <v>17.161560387171725</v>
      </c>
      <c r="F9" s="2">
        <v>1</v>
      </c>
      <c r="G9" s="2">
        <f>(chocolate_tratado[[#This Row],[yChapeu]]-chocolate_tratado[[#This Row],[yBarra]])^2</f>
        <v>16.013799547480779</v>
      </c>
      <c r="H9" s="2">
        <f>(chocolate_tratado[[#This Row],[Notas Recebidas]]-chocolate_tratado[[#This Row],[yChapeu]])^2</f>
        <v>1.9860362958240004E-2</v>
      </c>
    </row>
    <row r="10" spans="1:8" x14ac:dyDescent="0.25">
      <c r="A10" s="1" t="s">
        <v>3</v>
      </c>
      <c r="B10" s="1" t="s">
        <v>4</v>
      </c>
      <c r="C10" s="2">
        <v>1.4556671000000001</v>
      </c>
      <c r="D10" s="2">
        <v>5.0017245716666681</v>
      </c>
      <c r="E10" s="2">
        <f>(chocolate_tratado[[#This Row],[Notas Recebidas]]-chocolate_tratado[[#This Row],[yBarra]])^2</f>
        <v>12.574523592363001</v>
      </c>
      <c r="F10" s="2">
        <v>1</v>
      </c>
      <c r="G10" s="2">
        <f>(chocolate_tratado[[#This Row],[yChapeu]]-chocolate_tratado[[#This Row],[yBarra]])^2</f>
        <v>16.013799547480779</v>
      </c>
      <c r="H10" s="2">
        <f>(chocolate_tratado[[#This Row],[Notas Recebidas]]-chocolate_tratado[[#This Row],[yChapeu]])^2</f>
        <v>0.2076325060224101</v>
      </c>
    </row>
    <row r="11" spans="1:8" x14ac:dyDescent="0.25">
      <c r="A11" s="1" t="s">
        <v>3</v>
      </c>
      <c r="B11" s="1" t="s">
        <v>4</v>
      </c>
      <c r="C11" s="2">
        <v>0.92469570000000001</v>
      </c>
      <c r="D11" s="2">
        <v>5.0017245716666681</v>
      </c>
      <c r="E11" s="2">
        <f>(chocolate_tratado[[#This Row],[Notas Recebidas]]-chocolate_tratado[[#This Row],[yBarra]])^2</f>
        <v>16.622164420403585</v>
      </c>
      <c r="F11" s="2">
        <v>1</v>
      </c>
      <c r="G11" s="2">
        <f>(chocolate_tratado[[#This Row],[yChapeu]]-chocolate_tratado[[#This Row],[yBarra]])^2</f>
        <v>16.013799547480779</v>
      </c>
      <c r="H11" s="2">
        <f>(chocolate_tratado[[#This Row],[Notas Recebidas]]-chocolate_tratado[[#This Row],[yChapeu]])^2</f>
        <v>5.6707375984899984E-3</v>
      </c>
    </row>
    <row r="12" spans="1:8" x14ac:dyDescent="0.25">
      <c r="A12" s="1" t="s">
        <v>5</v>
      </c>
      <c r="B12" s="1" t="s">
        <v>6</v>
      </c>
      <c r="C12" s="2">
        <v>1.2</v>
      </c>
      <c r="D12" s="2">
        <v>5.0017245716666681</v>
      </c>
      <c r="E12" s="2">
        <f>(chocolate_tratado[[#This Row],[Notas Recebidas]]-chocolate_tratado[[#This Row],[yBarra]])^2</f>
        <v>14.45310971881411</v>
      </c>
      <c r="F12" s="2">
        <v>1</v>
      </c>
      <c r="G12" s="2">
        <f>(chocolate_tratado[[#This Row],[yChapeu]]-chocolate_tratado[[#This Row],[yBarra]])^2</f>
        <v>16.013799547480779</v>
      </c>
      <c r="H12" s="2">
        <f>(chocolate_tratado[[#This Row],[Notas Recebidas]]-chocolate_tratado[[#This Row],[yChapeu]])^2</f>
        <v>3.999999999999998E-2</v>
      </c>
    </row>
    <row r="13" spans="1:8" x14ac:dyDescent="0.25">
      <c r="A13" s="1" t="s">
        <v>5</v>
      </c>
      <c r="B13" s="1" t="s">
        <v>6</v>
      </c>
      <c r="C13" s="2">
        <v>1.1048362</v>
      </c>
      <c r="D13" s="2">
        <v>5.0017245716666681</v>
      </c>
      <c r="E13" s="2">
        <f>(chocolate_tratado[[#This Row],[Notas Recebidas]]-chocolate_tratado[[#This Row],[yBarra]])^2</f>
        <v>15.185738981230893</v>
      </c>
      <c r="F13" s="2">
        <v>1</v>
      </c>
      <c r="G13" s="2">
        <f>(chocolate_tratado[[#This Row],[yChapeu]]-chocolate_tratado[[#This Row],[yBarra]])^2</f>
        <v>16.013799547480779</v>
      </c>
      <c r="H13" s="2">
        <f>(chocolate_tratado[[#This Row],[Notas Recebidas]]-chocolate_tratado[[#This Row],[yChapeu]])^2</f>
        <v>1.0990628830440009E-2</v>
      </c>
    </row>
    <row r="14" spans="1:8" x14ac:dyDescent="0.25">
      <c r="A14" s="1" t="s">
        <v>5</v>
      </c>
      <c r="B14" s="1" t="s">
        <v>6</v>
      </c>
      <c r="C14" s="2">
        <v>0.73835399999999995</v>
      </c>
      <c r="D14" s="2">
        <v>5.0017245716666681</v>
      </c>
      <c r="E14" s="2">
        <f>(chocolate_tratado[[#This Row],[Notas Recebidas]]-chocolate_tratado[[#This Row],[yBarra]])^2</f>
        <v>18.176328631353371</v>
      </c>
      <c r="F14" s="2">
        <v>1</v>
      </c>
      <c r="G14" s="2">
        <f>(chocolate_tratado[[#This Row],[yChapeu]]-chocolate_tratado[[#This Row],[yBarra]])^2</f>
        <v>16.013799547480779</v>
      </c>
      <c r="H14" s="2">
        <f>(chocolate_tratado[[#This Row],[Notas Recebidas]]-chocolate_tratado[[#This Row],[yChapeu]])^2</f>
        <v>6.8458629316000025E-2</v>
      </c>
    </row>
    <row r="15" spans="1:8" x14ac:dyDescent="0.25">
      <c r="A15" s="1" t="s">
        <v>5</v>
      </c>
      <c r="B15" s="1" t="s">
        <v>6</v>
      </c>
      <c r="C15" s="2">
        <v>1.0120453</v>
      </c>
      <c r="D15" s="2">
        <v>5.0017245716666681</v>
      </c>
      <c r="E15" s="2">
        <f>(chocolate_tratado[[#This Row],[Notas Recebidas]]-chocolate_tratado[[#This Row],[yBarra]])^2</f>
        <v>15.917540690766675</v>
      </c>
      <c r="F15" s="2">
        <v>1</v>
      </c>
      <c r="G15" s="2">
        <f>(chocolate_tratado[[#This Row],[yChapeu]]-chocolate_tratado[[#This Row],[yBarra]])^2</f>
        <v>16.013799547480779</v>
      </c>
      <c r="H15" s="2">
        <f>(chocolate_tratado[[#This Row],[Notas Recebidas]]-chocolate_tratado[[#This Row],[yChapeu]])^2</f>
        <v>1.4508925209000088E-4</v>
      </c>
    </row>
    <row r="16" spans="1:8" x14ac:dyDescent="0.25">
      <c r="A16" s="1" t="s">
        <v>5</v>
      </c>
      <c r="B16" s="1" t="s">
        <v>6</v>
      </c>
      <c r="C16" s="2">
        <v>1</v>
      </c>
      <c r="D16" s="2">
        <v>5.0017245716666681</v>
      </c>
      <c r="E16" s="2">
        <f>(chocolate_tratado[[#This Row],[Notas Recebidas]]-chocolate_tratado[[#This Row],[yBarra]])^2</f>
        <v>16.013799547480779</v>
      </c>
      <c r="F16" s="2">
        <v>1</v>
      </c>
      <c r="G16" s="2">
        <f>(chocolate_tratado[[#This Row],[yChapeu]]-chocolate_tratado[[#This Row],[yBarra]])^2</f>
        <v>16.013799547480779</v>
      </c>
      <c r="H16" s="2">
        <f>(chocolate_tratado[[#This Row],[Notas Recebidas]]-chocolate_tratado[[#This Row],[yChapeu]])^2</f>
        <v>0</v>
      </c>
    </row>
    <row r="17" spans="1:8" x14ac:dyDescent="0.25">
      <c r="A17" s="1" t="s">
        <v>5</v>
      </c>
      <c r="B17" s="1" t="s">
        <v>6</v>
      </c>
      <c r="C17" s="2">
        <v>1.08</v>
      </c>
      <c r="D17" s="2">
        <v>5.0017245716666681</v>
      </c>
      <c r="E17" s="2">
        <f>(chocolate_tratado[[#This Row],[Notas Recebidas]]-chocolate_tratado[[#This Row],[yBarra]])^2</f>
        <v>15.379923616014111</v>
      </c>
      <c r="F17" s="2">
        <v>1</v>
      </c>
      <c r="G17" s="2">
        <f>(chocolate_tratado[[#This Row],[yChapeu]]-chocolate_tratado[[#This Row],[yBarra]])^2</f>
        <v>16.013799547480779</v>
      </c>
      <c r="H17" s="2">
        <f>(chocolate_tratado[[#This Row],[Notas Recebidas]]-chocolate_tratado[[#This Row],[yChapeu]])^2</f>
        <v>6.4000000000000116E-3</v>
      </c>
    </row>
    <row r="18" spans="1:8" x14ac:dyDescent="0.25">
      <c r="A18" s="1" t="s">
        <v>5</v>
      </c>
      <c r="B18" s="1" t="s">
        <v>6</v>
      </c>
      <c r="C18" s="2">
        <v>1</v>
      </c>
      <c r="D18" s="2">
        <v>5.0017245716666681</v>
      </c>
      <c r="E18" s="2">
        <f>(chocolate_tratado[[#This Row],[Notas Recebidas]]-chocolate_tratado[[#This Row],[yBarra]])^2</f>
        <v>16.013799547480779</v>
      </c>
      <c r="F18" s="2">
        <v>1</v>
      </c>
      <c r="G18" s="2">
        <f>(chocolate_tratado[[#This Row],[yChapeu]]-chocolate_tratado[[#This Row],[yBarra]])^2</f>
        <v>16.013799547480779</v>
      </c>
      <c r="H18" s="2">
        <f>(chocolate_tratado[[#This Row],[Notas Recebidas]]-chocolate_tratado[[#This Row],[yChapeu]])^2</f>
        <v>0</v>
      </c>
    </row>
    <row r="19" spans="1:8" x14ac:dyDescent="0.25">
      <c r="A19" s="1" t="s">
        <v>5</v>
      </c>
      <c r="B19" s="1" t="s">
        <v>6</v>
      </c>
      <c r="C19" s="2">
        <v>1.0462992</v>
      </c>
      <c r="D19" s="2">
        <v>5.0017245716666681</v>
      </c>
      <c r="E19" s="2">
        <f>(chocolate_tratado[[#This Row],[Notas Recebidas]]-chocolate_tratado[[#This Row],[yBarra]])^2</f>
        <v>15.645389870824399</v>
      </c>
      <c r="F19" s="2">
        <v>1</v>
      </c>
      <c r="G19" s="2">
        <f>(chocolate_tratado[[#This Row],[yChapeu]]-chocolate_tratado[[#This Row],[yBarra]])^2</f>
        <v>16.013799547480779</v>
      </c>
      <c r="H19" s="2">
        <f>(chocolate_tratado[[#This Row],[Notas Recebidas]]-chocolate_tratado[[#This Row],[yChapeu]])^2</f>
        <v>2.1436159206399985E-3</v>
      </c>
    </row>
    <row r="20" spans="1:8" x14ac:dyDescent="0.25">
      <c r="A20" s="1" t="s">
        <v>5</v>
      </c>
      <c r="B20" s="1" t="s">
        <v>6</v>
      </c>
      <c r="C20" s="2">
        <v>0.77717530000000001</v>
      </c>
      <c r="D20" s="2">
        <v>5.0017245716666681</v>
      </c>
      <c r="E20" s="2">
        <f>(chocolate_tratado[[#This Row],[Notas Recebidas]]-chocolate_tratado[[#This Row],[yBarra]])^2</f>
        <v>17.84681654873938</v>
      </c>
      <c r="F20" s="2">
        <v>1</v>
      </c>
      <c r="G20" s="2">
        <f>(chocolate_tratado[[#This Row],[yChapeu]]-chocolate_tratado[[#This Row],[yBarra]])^2</f>
        <v>16.013799547480779</v>
      </c>
      <c r="H20" s="2">
        <f>(chocolate_tratado[[#This Row],[Notas Recebidas]]-chocolate_tratado[[#This Row],[yChapeu]])^2</f>
        <v>4.9650846930089997E-2</v>
      </c>
    </row>
    <row r="21" spans="1:8" x14ac:dyDescent="0.25">
      <c r="A21" s="1" t="s">
        <v>5</v>
      </c>
      <c r="B21" s="1" t="s">
        <v>6</v>
      </c>
      <c r="C21" s="2">
        <v>1.0413346999999999</v>
      </c>
      <c r="D21" s="2">
        <v>5.0017245716666681</v>
      </c>
      <c r="E21" s="2">
        <f>(chocolate_tratado[[#This Row],[Notas Recebidas]]-chocolate_tratado[[#This Row],[yBarra]])^2</f>
        <v>15.684687935599927</v>
      </c>
      <c r="F21" s="2">
        <v>1</v>
      </c>
      <c r="G21" s="2">
        <f>(chocolate_tratado[[#This Row],[yChapeu]]-chocolate_tratado[[#This Row],[yBarra]])^2</f>
        <v>16.013799547480779</v>
      </c>
      <c r="H21" s="2">
        <f>(chocolate_tratado[[#This Row],[Notas Recebidas]]-chocolate_tratado[[#This Row],[yChapeu]])^2</f>
        <v>1.7085574240899956E-3</v>
      </c>
    </row>
    <row r="22" spans="1:8" x14ac:dyDescent="0.25">
      <c r="A22" s="1" t="s">
        <v>7</v>
      </c>
      <c r="B22" s="1" t="s">
        <v>8</v>
      </c>
      <c r="C22" s="2">
        <v>3.1630777999999999</v>
      </c>
      <c r="D22" s="2">
        <v>5.0017245716666681</v>
      </c>
      <c r="E22" s="2">
        <f>(chocolate_tratado[[#This Row],[Notas Recebidas]]-chocolate_tratado[[#This Row],[yBarra]])^2</f>
        <v>3.3806219509602609</v>
      </c>
      <c r="F22" s="2">
        <v>3</v>
      </c>
      <c r="G22" s="2">
        <f>(chocolate_tratado[[#This Row],[yChapeu]]-chocolate_tratado[[#This Row],[yBarra]])^2</f>
        <v>4.0069012608141055</v>
      </c>
      <c r="H22" s="2">
        <f>(chocolate_tratado[[#This Row],[Notas Recebidas]]-chocolate_tratado[[#This Row],[yChapeu]])^2</f>
        <v>2.6594368852839979E-2</v>
      </c>
    </row>
    <row r="23" spans="1:8" x14ac:dyDescent="0.25">
      <c r="A23" s="1" t="s">
        <v>7</v>
      </c>
      <c r="B23" s="1" t="s">
        <v>8</v>
      </c>
      <c r="C23" s="2">
        <v>2.9911948000000002</v>
      </c>
      <c r="D23" s="2">
        <v>5.0017245716666681</v>
      </c>
      <c r="E23" s="2">
        <f>(chocolate_tratado[[#This Row],[Notas Recebidas]]-chocolate_tratado[[#This Row],[yBarra]])^2</f>
        <v>4.0422299627580234</v>
      </c>
      <c r="F23" s="2">
        <v>3</v>
      </c>
      <c r="G23" s="2">
        <f>(chocolate_tratado[[#This Row],[yChapeu]]-chocolate_tratado[[#This Row],[yBarra]])^2</f>
        <v>4.0069012608141055</v>
      </c>
      <c r="H23" s="2">
        <f>(chocolate_tratado[[#This Row],[Notas Recebidas]]-chocolate_tratado[[#This Row],[yChapeu]])^2</f>
        <v>7.7531547039997299E-5</v>
      </c>
    </row>
    <row r="24" spans="1:8" x14ac:dyDescent="0.25">
      <c r="A24" s="1" t="s">
        <v>7</v>
      </c>
      <c r="B24" s="1" t="s">
        <v>8</v>
      </c>
      <c r="C24" s="2">
        <v>3.0645737</v>
      </c>
      <c r="D24" s="2">
        <v>5.0017245716666681</v>
      </c>
      <c r="E24" s="2">
        <f>(chocolate_tratado[[#This Row],[Notas Recebidas]]-chocolate_tratado[[#This Row],[yBarra]])^2</f>
        <v>3.7525534995989323</v>
      </c>
      <c r="F24" s="2">
        <v>3</v>
      </c>
      <c r="G24" s="2">
        <f>(chocolate_tratado[[#This Row],[yChapeu]]-chocolate_tratado[[#This Row],[yBarra]])^2</f>
        <v>4.0069012608141055</v>
      </c>
      <c r="H24" s="2">
        <f>(chocolate_tratado[[#This Row],[Notas Recebidas]]-chocolate_tratado[[#This Row],[yChapeu]])^2</f>
        <v>4.1697627316899947E-3</v>
      </c>
    </row>
    <row r="25" spans="1:8" x14ac:dyDescent="0.25">
      <c r="A25" s="1" t="s">
        <v>7</v>
      </c>
      <c r="B25" s="1" t="s">
        <v>8</v>
      </c>
      <c r="C25" s="2">
        <v>2.7945543000000002</v>
      </c>
      <c r="D25" s="2">
        <v>5.0017245716666681</v>
      </c>
      <c r="E25" s="2">
        <f>(chocolate_tratado[[#This Row],[Notas Recebidas]]-chocolate_tratado[[#This Row],[yBarra]])^2</f>
        <v>4.8716006081291123</v>
      </c>
      <c r="F25" s="2">
        <v>3</v>
      </c>
      <c r="G25" s="2">
        <f>(chocolate_tratado[[#This Row],[yChapeu]]-chocolate_tratado[[#This Row],[yBarra]])^2</f>
        <v>4.0069012608141055</v>
      </c>
      <c r="H25" s="2">
        <f>(chocolate_tratado[[#This Row],[Notas Recebidas]]-chocolate_tratado[[#This Row],[yChapeu]])^2</f>
        <v>4.2207935648489937E-2</v>
      </c>
    </row>
    <row r="26" spans="1:8" x14ac:dyDescent="0.25">
      <c r="A26" s="1" t="s">
        <v>7</v>
      </c>
      <c r="B26" s="1" t="s">
        <v>8</v>
      </c>
      <c r="C26" s="2">
        <v>2.9675976999999998</v>
      </c>
      <c r="D26" s="2">
        <v>5.0017245716666681</v>
      </c>
      <c r="E26" s="2">
        <f>(chocolate_tratado[[#This Row],[Notas Recebidas]]-chocolate_tratado[[#This Row],[yBarra]])^2</f>
        <v>4.1376721300364263</v>
      </c>
      <c r="F26" s="2">
        <v>3</v>
      </c>
      <c r="G26" s="2">
        <f>(chocolate_tratado[[#This Row],[yChapeu]]-chocolate_tratado[[#This Row],[yBarra]])^2</f>
        <v>4.0069012608141055</v>
      </c>
      <c r="H26" s="2">
        <f>(chocolate_tratado[[#This Row],[Notas Recebidas]]-chocolate_tratado[[#This Row],[yChapeu]])^2</f>
        <v>1.0499090452900141E-3</v>
      </c>
    </row>
    <row r="27" spans="1:8" x14ac:dyDescent="0.25">
      <c r="A27" s="1" t="s">
        <v>7</v>
      </c>
      <c r="B27" s="1" t="s">
        <v>8</v>
      </c>
      <c r="C27" s="2">
        <v>2.9091201</v>
      </c>
      <c r="D27" s="2">
        <v>5.0017245716666681</v>
      </c>
      <c r="E27" s="2">
        <f>(chocolate_tratado[[#This Row],[Notas Recebidas]]-chocolate_tratado[[#This Row],[yBarra]])^2</f>
        <v>4.3789934748393353</v>
      </c>
      <c r="F27" s="2">
        <v>3</v>
      </c>
      <c r="G27" s="2">
        <f>(chocolate_tratado[[#This Row],[yChapeu]]-chocolate_tratado[[#This Row],[yBarra]])^2</f>
        <v>4.0069012608141055</v>
      </c>
      <c r="H27" s="2">
        <f>(chocolate_tratado[[#This Row],[Notas Recebidas]]-chocolate_tratado[[#This Row],[yChapeu]])^2</f>
        <v>8.2591562240100017E-3</v>
      </c>
    </row>
    <row r="28" spans="1:8" x14ac:dyDescent="0.25">
      <c r="A28" s="1" t="s">
        <v>7</v>
      </c>
      <c r="B28" s="1" t="s">
        <v>8</v>
      </c>
      <c r="C28" s="2">
        <v>2.7404693</v>
      </c>
      <c r="D28" s="2">
        <v>5.0017245716666681</v>
      </c>
      <c r="E28" s="2">
        <f>(chocolate_tratado[[#This Row],[Notas Recebidas]]-chocolate_tratado[[#This Row],[yBarra]])^2</f>
        <v>5.113275403640297</v>
      </c>
      <c r="F28" s="2">
        <v>3</v>
      </c>
      <c r="G28" s="2">
        <f>(chocolate_tratado[[#This Row],[yChapeu]]-chocolate_tratado[[#This Row],[yBarra]])^2</f>
        <v>4.0069012608141055</v>
      </c>
      <c r="H28" s="2">
        <f>(chocolate_tratado[[#This Row],[Notas Recebidas]]-chocolate_tratado[[#This Row],[yChapeu]])^2</f>
        <v>6.735618424249E-2</v>
      </c>
    </row>
    <row r="29" spans="1:8" x14ac:dyDescent="0.25">
      <c r="A29" s="1" t="s">
        <v>7</v>
      </c>
      <c r="B29" s="1" t="s">
        <v>8</v>
      </c>
      <c r="C29" s="2">
        <v>3.1813022000000002</v>
      </c>
      <c r="D29" s="2">
        <v>5.0017245716666681</v>
      </c>
      <c r="E29" s="2">
        <f>(chocolate_tratado[[#This Row],[Notas Recebidas]]-chocolate_tratado[[#This Row],[yBarra]])^2</f>
        <v>3.313937611264496</v>
      </c>
      <c r="F29" s="2">
        <v>3</v>
      </c>
      <c r="G29" s="2">
        <f>(chocolate_tratado[[#This Row],[yChapeu]]-chocolate_tratado[[#This Row],[yBarra]])^2</f>
        <v>4.0069012608141055</v>
      </c>
      <c r="H29" s="2">
        <f>(chocolate_tratado[[#This Row],[Notas Recebidas]]-chocolate_tratado[[#This Row],[yChapeu]])^2</f>
        <v>3.2870487724840067E-2</v>
      </c>
    </row>
    <row r="30" spans="1:8" x14ac:dyDescent="0.25">
      <c r="A30" s="1" t="s">
        <v>7</v>
      </c>
      <c r="B30" s="1" t="s">
        <v>8</v>
      </c>
      <c r="C30" s="2">
        <v>3.1332596000000001</v>
      </c>
      <c r="D30" s="2">
        <v>5.0017245716666681</v>
      </c>
      <c r="E30" s="2">
        <f>(chocolate_tratado[[#This Row],[Notas Recebidas]]-chocolate_tratado[[#This Row],[yBarra]])^2</f>
        <v>3.491161350345322</v>
      </c>
      <c r="F30" s="2">
        <v>3</v>
      </c>
      <c r="G30" s="2">
        <f>(chocolate_tratado[[#This Row],[yChapeu]]-chocolate_tratado[[#This Row],[yBarra]])^2</f>
        <v>4.0069012608141055</v>
      </c>
      <c r="H30" s="2">
        <f>(chocolate_tratado[[#This Row],[Notas Recebidas]]-chocolate_tratado[[#This Row],[yChapeu]])^2</f>
        <v>1.7758120992160037E-2</v>
      </c>
    </row>
    <row r="31" spans="1:8" x14ac:dyDescent="0.25">
      <c r="A31" s="1" t="s">
        <v>7</v>
      </c>
      <c r="B31" s="1" t="s">
        <v>8</v>
      </c>
      <c r="C31" s="2">
        <v>3.0887604999999998</v>
      </c>
      <c r="D31" s="2">
        <v>5.0017245716666681</v>
      </c>
      <c r="E31" s="2">
        <f>(chocolate_tratado[[#This Row],[Notas Recebidas]]-chocolate_tratado[[#This Row],[yBarra]])^2</f>
        <v>3.6594315394875179</v>
      </c>
      <c r="F31" s="2">
        <v>3</v>
      </c>
      <c r="G31" s="2">
        <f>(chocolate_tratado[[#This Row],[yChapeu]]-chocolate_tratado[[#This Row],[yBarra]])^2</f>
        <v>4.0069012608141055</v>
      </c>
      <c r="H31" s="2">
        <f>(chocolate_tratado[[#This Row],[Notas Recebidas]]-chocolate_tratado[[#This Row],[yChapeu]])^2</f>
        <v>7.8784263602499644E-3</v>
      </c>
    </row>
    <row r="32" spans="1:8" x14ac:dyDescent="0.25">
      <c r="A32" s="1" t="s">
        <v>9</v>
      </c>
      <c r="B32" s="1" t="s">
        <v>10</v>
      </c>
      <c r="C32" s="2">
        <v>7.78</v>
      </c>
      <c r="D32" s="2">
        <v>5.0017245716666681</v>
      </c>
      <c r="E32" s="2">
        <f>(chocolate_tratado[[#This Row],[Notas Recebidas]]-chocolate_tratado[[#This Row],[yBarra]])^2</f>
        <v>7.7188143556807605</v>
      </c>
      <c r="F32" s="2">
        <v>7</v>
      </c>
      <c r="G32" s="2">
        <f>(chocolate_tratado[[#This Row],[yChapeu]]-chocolate_tratado[[#This Row],[yBarra]])^2</f>
        <v>3.9931046874807614</v>
      </c>
      <c r="H32" s="2">
        <f>(chocolate_tratado[[#This Row],[Notas Recebidas]]-chocolate_tratado[[#This Row],[yChapeu]])^2</f>
        <v>0.60840000000000038</v>
      </c>
    </row>
    <row r="33" spans="1:8" x14ac:dyDescent="0.25">
      <c r="A33" s="1" t="s">
        <v>9</v>
      </c>
      <c r="B33" s="1" t="s">
        <v>10</v>
      </c>
      <c r="C33" s="2">
        <v>6.71</v>
      </c>
      <c r="D33" s="2">
        <v>5.0017245716666681</v>
      </c>
      <c r="E33" s="2">
        <f>(chocolate_tratado[[#This Row],[Notas Recebidas]]-chocolate_tratado[[#This Row],[yBarra]])^2</f>
        <v>2.9182049390474285</v>
      </c>
      <c r="F33" s="2">
        <v>7</v>
      </c>
      <c r="G33" s="2">
        <f>(chocolate_tratado[[#This Row],[yChapeu]]-chocolate_tratado[[#This Row],[yBarra]])^2</f>
        <v>3.9931046874807614</v>
      </c>
      <c r="H33" s="2">
        <f>(chocolate_tratado[[#This Row],[Notas Recebidas]]-chocolate_tratado[[#This Row],[yChapeu]])^2</f>
        <v>8.4100000000000022E-2</v>
      </c>
    </row>
    <row r="34" spans="1:8" x14ac:dyDescent="0.25">
      <c r="A34" s="1" t="s">
        <v>9</v>
      </c>
      <c r="B34" s="1" t="s">
        <v>10</v>
      </c>
      <c r="C34" s="2">
        <v>6.6802567000000002</v>
      </c>
      <c r="D34" s="2">
        <v>5.0017245716666681</v>
      </c>
      <c r="E34" s="2">
        <f>(chocolate_tratado[[#This Row],[Notas Recebidas]]-chocolate_tratado[[#This Row],[yBarra]])^2</f>
        <v>2.8174701058472258</v>
      </c>
      <c r="F34" s="2">
        <v>7</v>
      </c>
      <c r="G34" s="2">
        <f>(chocolate_tratado[[#This Row],[yChapeu]]-chocolate_tratado[[#This Row],[yBarra]])^2</f>
        <v>3.9931046874807614</v>
      </c>
      <c r="H34" s="2">
        <f>(chocolate_tratado[[#This Row],[Notas Recebidas]]-chocolate_tratado[[#This Row],[yChapeu]])^2</f>
        <v>0.1022357778948899</v>
      </c>
    </row>
    <row r="35" spans="1:8" x14ac:dyDescent="0.25">
      <c r="A35" s="1" t="s">
        <v>9</v>
      </c>
      <c r="B35" s="1" t="s">
        <v>10</v>
      </c>
      <c r="C35" s="2">
        <v>7.5841722000000003</v>
      </c>
      <c r="D35" s="2">
        <v>5.0017245716666681</v>
      </c>
      <c r="E35" s="2">
        <f>(chocolate_tratado[[#This Row],[Notas Recebidas]]-chocolate_tratado[[#This Row],[yBarra]])^2</f>
        <v>6.6690357530844526</v>
      </c>
      <c r="F35" s="2">
        <v>7</v>
      </c>
      <c r="G35" s="2">
        <f>(chocolate_tratado[[#This Row],[yChapeu]]-chocolate_tratado[[#This Row],[yBarra]])^2</f>
        <v>3.9931046874807614</v>
      </c>
      <c r="H35" s="2">
        <f>(chocolate_tratado[[#This Row],[Notas Recebidas]]-chocolate_tratado[[#This Row],[yChapeu]])^2</f>
        <v>0.34125715925284028</v>
      </c>
    </row>
    <row r="36" spans="1:8" x14ac:dyDescent="0.25">
      <c r="A36" s="1" t="s">
        <v>9</v>
      </c>
      <c r="B36" s="1" t="s">
        <v>10</v>
      </c>
      <c r="C36" s="2">
        <v>6.45</v>
      </c>
      <c r="D36" s="2">
        <v>5.0017245716666681</v>
      </c>
      <c r="E36" s="2">
        <f>(chocolate_tratado[[#This Row],[Notas Recebidas]]-chocolate_tratado[[#This Row],[yBarra]])^2</f>
        <v>2.0975017163140968</v>
      </c>
      <c r="F36" s="2">
        <v>7</v>
      </c>
      <c r="G36" s="2">
        <f>(chocolate_tratado[[#This Row],[yChapeu]]-chocolate_tratado[[#This Row],[yBarra]])^2</f>
        <v>3.9931046874807614</v>
      </c>
      <c r="H36" s="2">
        <f>(chocolate_tratado[[#This Row],[Notas Recebidas]]-chocolate_tratado[[#This Row],[yChapeu]])^2</f>
        <v>0.30249999999999982</v>
      </c>
    </row>
    <row r="37" spans="1:8" x14ac:dyDescent="0.25">
      <c r="A37" s="1" t="s">
        <v>9</v>
      </c>
      <c r="B37" s="1" t="s">
        <v>10</v>
      </c>
      <c r="C37" s="2">
        <v>6.45</v>
      </c>
      <c r="D37" s="2">
        <v>5.0017245716666681</v>
      </c>
      <c r="E37" s="2">
        <f>(chocolate_tratado[[#This Row],[Notas Recebidas]]-chocolate_tratado[[#This Row],[yBarra]])^2</f>
        <v>2.0975017163140968</v>
      </c>
      <c r="F37" s="2">
        <v>7</v>
      </c>
      <c r="G37" s="2">
        <f>(chocolate_tratado[[#This Row],[yChapeu]]-chocolate_tratado[[#This Row],[yBarra]])^2</f>
        <v>3.9931046874807614</v>
      </c>
      <c r="H37" s="2">
        <f>(chocolate_tratado[[#This Row],[Notas Recebidas]]-chocolate_tratado[[#This Row],[yChapeu]])^2</f>
        <v>0.30249999999999982</v>
      </c>
    </row>
    <row r="38" spans="1:8" x14ac:dyDescent="0.25">
      <c r="A38" s="1" t="s">
        <v>9</v>
      </c>
      <c r="B38" s="1" t="s">
        <v>10</v>
      </c>
      <c r="C38" s="2">
        <v>7.55</v>
      </c>
      <c r="D38" s="2">
        <v>5.0017245716666681</v>
      </c>
      <c r="E38" s="2">
        <f>(chocolate_tratado[[#This Row],[Notas Recebidas]]-chocolate_tratado[[#This Row],[yBarra]])^2</f>
        <v>6.4937076586474252</v>
      </c>
      <c r="F38" s="2">
        <v>7</v>
      </c>
      <c r="G38" s="2">
        <f>(chocolate_tratado[[#This Row],[yChapeu]]-chocolate_tratado[[#This Row],[yBarra]])^2</f>
        <v>3.9931046874807614</v>
      </c>
      <c r="H38" s="2">
        <f>(chocolate_tratado[[#This Row],[Notas Recebidas]]-chocolate_tratado[[#This Row],[yChapeu]])^2</f>
        <v>0.30249999999999982</v>
      </c>
    </row>
    <row r="39" spans="1:8" x14ac:dyDescent="0.25">
      <c r="A39" s="1" t="s">
        <v>9</v>
      </c>
      <c r="B39" s="1" t="s">
        <v>10</v>
      </c>
      <c r="C39" s="2">
        <v>6.42</v>
      </c>
      <c r="D39" s="2">
        <v>5.0017245716666681</v>
      </c>
      <c r="E39" s="2">
        <f>(chocolate_tratado[[#This Row],[Notas Recebidas]]-chocolate_tratado[[#This Row],[yBarra]])^2</f>
        <v>2.0115051906140962</v>
      </c>
      <c r="F39" s="2">
        <v>7</v>
      </c>
      <c r="G39" s="2">
        <f>(chocolate_tratado[[#This Row],[yChapeu]]-chocolate_tratado[[#This Row],[yBarra]])^2</f>
        <v>3.9931046874807614</v>
      </c>
      <c r="H39" s="2">
        <f>(chocolate_tratado[[#This Row],[Notas Recebidas]]-chocolate_tratado[[#This Row],[yChapeu]])^2</f>
        <v>0.33640000000000009</v>
      </c>
    </row>
    <row r="40" spans="1:8" x14ac:dyDescent="0.25">
      <c r="A40" s="1" t="s">
        <v>9</v>
      </c>
      <c r="B40" s="1" t="s">
        <v>10</v>
      </c>
      <c r="C40" s="2">
        <v>7.4732257999999998</v>
      </c>
      <c r="D40" s="2">
        <v>5.0017245716666681</v>
      </c>
      <c r="E40" s="2">
        <f>(chocolate_tratado[[#This Row],[Notas Recebidas]]-chocolate_tratado[[#This Row],[yBarra]])^2</f>
        <v>6.1083183216531678</v>
      </c>
      <c r="F40" s="2">
        <v>7</v>
      </c>
      <c r="G40" s="2">
        <f>(chocolate_tratado[[#This Row],[yChapeu]]-chocolate_tratado[[#This Row],[yBarra]])^2</f>
        <v>3.9931046874807614</v>
      </c>
      <c r="H40" s="2">
        <f>(chocolate_tratado[[#This Row],[Notas Recebidas]]-chocolate_tratado[[#This Row],[yChapeu]])^2</f>
        <v>0.22394265778563982</v>
      </c>
    </row>
    <row r="41" spans="1:8" x14ac:dyDescent="0.25">
      <c r="A41" s="1" t="s">
        <v>9</v>
      </c>
      <c r="B41" s="1" t="s">
        <v>10</v>
      </c>
      <c r="C41" s="2">
        <v>6.92</v>
      </c>
      <c r="D41" s="2">
        <v>5.0017245716666681</v>
      </c>
      <c r="E41" s="2">
        <f>(chocolate_tratado[[#This Row],[Notas Recebidas]]-chocolate_tratado[[#This Row],[yBarra]])^2</f>
        <v>3.679780618947428</v>
      </c>
      <c r="F41" s="2">
        <v>7</v>
      </c>
      <c r="G41" s="2">
        <f>(chocolate_tratado[[#This Row],[yChapeu]]-chocolate_tratado[[#This Row],[yBarra]])^2</f>
        <v>3.9931046874807614</v>
      </c>
      <c r="H41" s="2">
        <f>(chocolate_tratado[[#This Row],[Notas Recebidas]]-chocolate_tratado[[#This Row],[yChapeu]])^2</f>
        <v>6.4000000000000116E-3</v>
      </c>
    </row>
    <row r="42" spans="1:8" x14ac:dyDescent="0.25">
      <c r="A42" s="1" t="s">
        <v>11</v>
      </c>
      <c r="B42" s="1" t="s">
        <v>12</v>
      </c>
      <c r="C42" s="2">
        <v>8.7171082999999996</v>
      </c>
      <c r="D42" s="2">
        <v>5.0017245716666681</v>
      </c>
      <c r="E42" s="2">
        <f>(chocolate_tratado[[#This Row],[Notas Recebidas]]-chocolate_tratado[[#This Row],[yBarra]])^2</f>
        <v>13.804076248764087</v>
      </c>
      <c r="F42" s="2">
        <v>9</v>
      </c>
      <c r="G42" s="2">
        <f>(chocolate_tratado[[#This Row],[yChapeu]]-chocolate_tratado[[#This Row],[yBarra]])^2</f>
        <v>15.986206400814089</v>
      </c>
      <c r="H42" s="2">
        <f>(chocolate_tratado[[#This Row],[Notas Recebidas]]-chocolate_tratado[[#This Row],[yChapeu]])^2</f>
        <v>8.0027713928890229E-2</v>
      </c>
    </row>
    <row r="43" spans="1:8" x14ac:dyDescent="0.25">
      <c r="A43" s="1" t="s">
        <v>11</v>
      </c>
      <c r="B43" s="1" t="s">
        <v>12</v>
      </c>
      <c r="C43" s="2">
        <v>8.9919147000000006</v>
      </c>
      <c r="D43" s="2">
        <v>5.0017245716666681</v>
      </c>
      <c r="E43" s="2">
        <f>(chocolate_tratado[[#This Row],[Notas Recebidas]]-chocolate_tratado[[#This Row],[yBarra]])^2</f>
        <v>15.921617260248777</v>
      </c>
      <c r="F43" s="2">
        <v>9</v>
      </c>
      <c r="G43" s="2">
        <f>(chocolate_tratado[[#This Row],[yChapeu]]-chocolate_tratado[[#This Row],[yBarra]])^2</f>
        <v>15.986206400814089</v>
      </c>
      <c r="H43" s="2">
        <f>(chocolate_tratado[[#This Row],[Notas Recebidas]]-chocolate_tratado[[#This Row],[yChapeu]])^2</f>
        <v>6.5372076089990411E-5</v>
      </c>
    </row>
    <row r="44" spans="1:8" x14ac:dyDescent="0.25">
      <c r="A44" s="1" t="s">
        <v>11</v>
      </c>
      <c r="B44" s="1" t="s">
        <v>12</v>
      </c>
      <c r="C44" s="2">
        <v>8.23</v>
      </c>
      <c r="D44" s="2">
        <v>5.0017245716666681</v>
      </c>
      <c r="E44" s="2">
        <f>(chocolate_tratado[[#This Row],[Notas Recebidas]]-chocolate_tratado[[#This Row],[yBarra]])^2</f>
        <v>10.42176224118076</v>
      </c>
      <c r="F44" s="2">
        <v>9</v>
      </c>
      <c r="G44" s="2">
        <f>(chocolate_tratado[[#This Row],[yChapeu]]-chocolate_tratado[[#This Row],[yBarra]])^2</f>
        <v>15.986206400814089</v>
      </c>
      <c r="H44" s="2">
        <f>(chocolate_tratado[[#This Row],[Notas Recebidas]]-chocolate_tratado[[#This Row],[yChapeu]])^2</f>
        <v>0.59289999999999932</v>
      </c>
    </row>
    <row r="45" spans="1:8" x14ac:dyDescent="0.25">
      <c r="A45" s="1" t="s">
        <v>11</v>
      </c>
      <c r="B45" s="1" t="s">
        <v>12</v>
      </c>
      <c r="C45" s="2">
        <v>9.7994340999999991</v>
      </c>
      <c r="D45" s="2">
        <v>5.0017245716666681</v>
      </c>
      <c r="E45" s="2">
        <f>(chocolate_tratado[[#This Row],[Notas Recebidas]]-chocolate_tratado[[#This Row],[yBarra]])^2</f>
        <v>23.018016718260434</v>
      </c>
      <c r="F45" s="2">
        <v>9</v>
      </c>
      <c r="G45" s="2">
        <f>(chocolate_tratado[[#This Row],[yChapeu]]-chocolate_tratado[[#This Row],[yBarra]])^2</f>
        <v>15.986206400814089</v>
      </c>
      <c r="H45" s="2">
        <f>(chocolate_tratado[[#This Row],[Notas Recebidas]]-chocolate_tratado[[#This Row],[yChapeu]])^2</f>
        <v>0.63909488024280858</v>
      </c>
    </row>
    <row r="46" spans="1:8" x14ac:dyDescent="0.25">
      <c r="A46" s="1" t="s">
        <v>11</v>
      </c>
      <c r="B46" s="1" t="s">
        <v>12</v>
      </c>
      <c r="C46" s="2">
        <v>9.7409815000000002</v>
      </c>
      <c r="D46" s="2">
        <v>5.0017245716666681</v>
      </c>
      <c r="E46" s="2">
        <f>(chocolate_tratado[[#This Row],[Notas Recebidas]]-chocolate_tratado[[#This Row],[yBarra]])^2</f>
        <v>22.46055623275549</v>
      </c>
      <c r="F46" s="2">
        <v>9</v>
      </c>
      <c r="G46" s="2">
        <f>(chocolate_tratado[[#This Row],[yChapeu]]-chocolate_tratado[[#This Row],[yBarra]])^2</f>
        <v>15.986206400814089</v>
      </c>
      <c r="H46" s="2">
        <f>(chocolate_tratado[[#This Row],[Notas Recebidas]]-chocolate_tratado[[#This Row],[yChapeu]])^2</f>
        <v>0.5490535833422503</v>
      </c>
    </row>
    <row r="47" spans="1:8" x14ac:dyDescent="0.25">
      <c r="A47" s="1" t="s">
        <v>11</v>
      </c>
      <c r="B47" s="1" t="s">
        <v>12</v>
      </c>
      <c r="C47" s="2">
        <v>9.1505095999999995</v>
      </c>
      <c r="D47" s="2">
        <v>5.0017245716666681</v>
      </c>
      <c r="E47" s="2">
        <f>(chocolate_tratado[[#This Row],[Notas Recebidas]]-chocolate_tratado[[#This Row],[yBarra]])^2</f>
        <v>17.212417211322801</v>
      </c>
      <c r="F47" s="2">
        <v>9</v>
      </c>
      <c r="G47" s="2">
        <f>(chocolate_tratado[[#This Row],[yChapeu]]-chocolate_tratado[[#This Row],[yBarra]])^2</f>
        <v>15.986206400814089</v>
      </c>
      <c r="H47" s="2">
        <f>(chocolate_tratado[[#This Row],[Notas Recebidas]]-chocolate_tratado[[#This Row],[yChapeu]])^2</f>
        <v>2.2653139692159839E-2</v>
      </c>
    </row>
    <row r="48" spans="1:8" x14ac:dyDescent="0.25">
      <c r="A48" s="1" t="s">
        <v>11</v>
      </c>
      <c r="B48" s="1" t="s">
        <v>12</v>
      </c>
      <c r="C48" s="2">
        <v>8.9423131999999992</v>
      </c>
      <c r="D48" s="2">
        <v>5.0017245716666681</v>
      </c>
      <c r="E48" s="2">
        <f>(chocolate_tratado[[#This Row],[Notas Recebidas]]-chocolate_tratado[[#This Row],[yBarra]])^2</f>
        <v>15.528238737749964</v>
      </c>
      <c r="F48" s="2">
        <v>9</v>
      </c>
      <c r="G48" s="2">
        <f>(chocolate_tratado[[#This Row],[yChapeu]]-chocolate_tratado[[#This Row],[yBarra]])^2</f>
        <v>15.986206400814089</v>
      </c>
      <c r="H48" s="2">
        <f>(chocolate_tratado[[#This Row],[Notas Recebidas]]-chocolate_tratado[[#This Row],[yChapeu]])^2</f>
        <v>3.3277668942400941E-3</v>
      </c>
    </row>
    <row r="49" spans="1:9" x14ac:dyDescent="0.25">
      <c r="A49" s="1" t="s">
        <v>11</v>
      </c>
      <c r="B49" s="1" t="s">
        <v>12</v>
      </c>
      <c r="C49" s="2">
        <v>9.0207472000000006</v>
      </c>
      <c r="D49" s="2">
        <v>5.0017245716666681</v>
      </c>
      <c r="E49" s="2">
        <f>(chocolate_tratado[[#This Row],[Notas Recebidas]]-chocolate_tratado[[#This Row],[yBarra]])^2</f>
        <v>16.152542887055368</v>
      </c>
      <c r="F49" s="2">
        <v>9</v>
      </c>
      <c r="G49" s="2">
        <f>(chocolate_tratado[[#This Row],[yChapeu]]-chocolate_tratado[[#This Row],[yBarra]])^2</f>
        <v>15.986206400814089</v>
      </c>
      <c r="H49" s="2">
        <f>(chocolate_tratado[[#This Row],[Notas Recebidas]]-chocolate_tratado[[#This Row],[yChapeu]])^2</f>
        <v>4.3044630784002622E-4</v>
      </c>
    </row>
    <row r="50" spans="1:9" x14ac:dyDescent="0.25">
      <c r="A50" s="1" t="s">
        <v>11</v>
      </c>
      <c r="B50" s="1" t="s">
        <v>12</v>
      </c>
      <c r="C50" s="2">
        <v>8.7703804999999999</v>
      </c>
      <c r="D50" s="2">
        <v>5.0017245716666681</v>
      </c>
      <c r="E50" s="2">
        <f>(chocolate_tratado[[#This Row],[Notas Recebidas]]-chocolate_tratado[[#This Row],[yBarra]])^2</f>
        <v>14.202767506161967</v>
      </c>
      <c r="F50" s="2">
        <v>9</v>
      </c>
      <c r="G50" s="2">
        <f>(chocolate_tratado[[#This Row],[yChapeu]]-chocolate_tratado[[#This Row],[yBarra]])^2</f>
        <v>15.986206400814089</v>
      </c>
      <c r="H50" s="2">
        <f>(chocolate_tratado[[#This Row],[Notas Recebidas]]-chocolate_tratado[[#This Row],[yChapeu]])^2</f>
        <v>5.2725114780250042E-2</v>
      </c>
    </row>
    <row r="51" spans="1:9" x14ac:dyDescent="0.25">
      <c r="A51" s="1" t="s">
        <v>11</v>
      </c>
      <c r="B51" s="1" t="s">
        <v>12</v>
      </c>
      <c r="C51" s="2">
        <v>8.6140918000000006</v>
      </c>
      <c r="D51" s="2">
        <v>5.0017245716666681</v>
      </c>
      <c r="E51" s="2">
        <f>(chocolate_tratado[[#This Row],[Notas Recebidas]]-chocolate_tratado[[#This Row],[yBarra]])^2</f>
        <v>13.049196992336643</v>
      </c>
      <c r="F51" s="2">
        <v>9</v>
      </c>
      <c r="G51" s="2">
        <f>(chocolate_tratado[[#This Row],[yChapeu]]-chocolate_tratado[[#This Row],[yBarra]])^2</f>
        <v>15.986206400814089</v>
      </c>
      <c r="H51" s="2">
        <f>(chocolate_tratado[[#This Row],[Notas Recebidas]]-chocolate_tratado[[#This Row],[yChapeu]])^2</f>
        <v>0.14892513882723951</v>
      </c>
    </row>
    <row r="52" spans="1:9" x14ac:dyDescent="0.25">
      <c r="A52" s="1" t="s">
        <v>13</v>
      </c>
      <c r="B52" s="1" t="s">
        <v>14</v>
      </c>
      <c r="C52" s="2">
        <v>8.6642983999999998</v>
      </c>
      <c r="D52" s="2">
        <v>5.0017245716666681</v>
      </c>
      <c r="E52" s="2">
        <f>(chocolate_tratado[[#This Row],[Notas Recebidas]]-chocolate_tratado[[#This Row],[yBarra]])^2</f>
        <v>13.414447047992278</v>
      </c>
      <c r="F52" s="2">
        <v>9</v>
      </c>
      <c r="G52" s="2">
        <f>(chocolate_tratado[[#This Row],[yChapeu]]-chocolate_tratado[[#This Row],[yBarra]])^2</f>
        <v>15.986206400814089</v>
      </c>
      <c r="H52" s="2">
        <f>(chocolate_tratado[[#This Row],[Notas Recebidas]]-chocolate_tratado[[#This Row],[yChapeu]])^2</f>
        <v>0.11269556424256011</v>
      </c>
    </row>
    <row r="53" spans="1:9" x14ac:dyDescent="0.25">
      <c r="A53" s="1" t="s">
        <v>13</v>
      </c>
      <c r="B53" s="1" t="s">
        <v>14</v>
      </c>
      <c r="C53" s="2">
        <v>9.2008542000000002</v>
      </c>
      <c r="D53" s="2">
        <v>5.0017245716666681</v>
      </c>
      <c r="E53" s="2">
        <f>(chocolate_tratado[[#This Row],[Notas Recebidas]]-chocolate_tratado[[#This Row],[yBarra]])^2</f>
        <v>17.632689635546829</v>
      </c>
      <c r="F53" s="2">
        <v>9</v>
      </c>
      <c r="G53" s="2">
        <f>(chocolate_tratado[[#This Row],[yChapeu]]-chocolate_tratado[[#This Row],[yBarra]])^2</f>
        <v>15.986206400814089</v>
      </c>
      <c r="H53" s="2">
        <f>(chocolate_tratado[[#This Row],[Notas Recebidas]]-chocolate_tratado[[#This Row],[yChapeu]])^2</f>
        <v>4.0342409657640084E-2</v>
      </c>
    </row>
    <row r="54" spans="1:9" x14ac:dyDescent="0.25">
      <c r="A54" s="1" t="s">
        <v>13</v>
      </c>
      <c r="B54" s="1" t="s">
        <v>14</v>
      </c>
      <c r="C54" s="2">
        <v>8.6544594999999997</v>
      </c>
      <c r="D54" s="2">
        <v>5.0017245716666681</v>
      </c>
      <c r="E54" s="2">
        <f>(chocolate_tratado[[#This Row],[Notas Recebidas]]-chocolate_tratado[[#This Row],[yBarra]])^2</f>
        <v>13.342472456666309</v>
      </c>
      <c r="F54" s="2">
        <v>9</v>
      </c>
      <c r="G54" s="2">
        <f>(chocolate_tratado[[#This Row],[yChapeu]]-chocolate_tratado[[#This Row],[yBarra]])^2</f>
        <v>15.986206400814089</v>
      </c>
      <c r="H54" s="2">
        <f>(chocolate_tratado[[#This Row],[Notas Recebidas]]-chocolate_tratado[[#This Row],[yChapeu]])^2</f>
        <v>0.11939823714025018</v>
      </c>
    </row>
    <row r="55" spans="1:9" x14ac:dyDescent="0.25">
      <c r="A55" s="1" t="s">
        <v>13</v>
      </c>
      <c r="B55" s="1" t="s">
        <v>14</v>
      </c>
      <c r="C55" s="2">
        <v>9.1181201000000005</v>
      </c>
      <c r="D55" s="2">
        <v>5.0017245716666681</v>
      </c>
      <c r="E55" s="2">
        <f>(chocolate_tratado[[#This Row],[Notas Recebidas]]-chocolate_tratado[[#This Row],[yBarra]])^2</f>
        <v>16.944712145682654</v>
      </c>
      <c r="F55" s="2">
        <v>9</v>
      </c>
      <c r="G55" s="2">
        <f>(chocolate_tratado[[#This Row],[yChapeu]]-chocolate_tratado[[#This Row],[yBarra]])^2</f>
        <v>15.986206400814089</v>
      </c>
      <c r="H55" s="2">
        <f>(chocolate_tratado[[#This Row],[Notas Recebidas]]-chocolate_tratado[[#This Row],[yChapeu]])^2</f>
        <v>1.395235802401012E-2</v>
      </c>
    </row>
    <row r="56" spans="1:9" x14ac:dyDescent="0.25">
      <c r="A56" s="1" t="s">
        <v>13</v>
      </c>
      <c r="B56" s="1" t="s">
        <v>14</v>
      </c>
      <c r="C56" s="2">
        <v>8.69</v>
      </c>
      <c r="D56" s="2">
        <v>5.0017245716666681</v>
      </c>
      <c r="E56" s="2">
        <f>(chocolate_tratado[[#This Row],[Notas Recebidas]]-chocolate_tratado[[#This Row],[yBarra]])^2</f>
        <v>13.603375635247419</v>
      </c>
      <c r="F56" s="2">
        <v>9</v>
      </c>
      <c r="G56" s="2">
        <f>(chocolate_tratado[[#This Row],[yChapeu]]-chocolate_tratado[[#This Row],[yBarra]])^2</f>
        <v>15.986206400814089</v>
      </c>
      <c r="H56" s="2">
        <f>(chocolate_tratado[[#This Row],[Notas Recebidas]]-chocolate_tratado[[#This Row],[yChapeu]])^2</f>
        <v>9.610000000000031E-2</v>
      </c>
    </row>
    <row r="57" spans="1:9" x14ac:dyDescent="0.25">
      <c r="A57" s="1" t="s">
        <v>13</v>
      </c>
      <c r="B57" s="1" t="s">
        <v>14</v>
      </c>
      <c r="C57" s="2">
        <v>8.9997284000000004</v>
      </c>
      <c r="D57" s="2">
        <v>5.0017245716666681</v>
      </c>
      <c r="E57" s="2">
        <f>(chocolate_tratado[[#This Row],[Notas Recebidas]]-chocolate_tratado[[#This Row],[yBarra]])^2</f>
        <v>15.984034611367981</v>
      </c>
      <c r="F57" s="2">
        <v>9</v>
      </c>
      <c r="G57" s="2">
        <f>(chocolate_tratado[[#This Row],[yChapeu]]-chocolate_tratado[[#This Row],[yBarra]])^2</f>
        <v>15.986206400814089</v>
      </c>
      <c r="H57" s="2">
        <f>(chocolate_tratado[[#This Row],[Notas Recebidas]]-chocolate_tratado[[#This Row],[yChapeu]])^2</f>
        <v>7.3766559999779672E-8</v>
      </c>
    </row>
    <row r="58" spans="1:9" x14ac:dyDescent="0.25">
      <c r="A58" s="1" t="s">
        <v>13</v>
      </c>
      <c r="B58" s="1" t="s">
        <v>14</v>
      </c>
      <c r="C58" s="2">
        <v>9.11</v>
      </c>
      <c r="D58" s="2">
        <v>5.0017245716666681</v>
      </c>
      <c r="E58" s="2">
        <f>(chocolate_tratado[[#This Row],[Notas Recebidas]]-chocolate_tratado[[#This Row],[yBarra]])^2</f>
        <v>16.877926995047417</v>
      </c>
      <c r="F58" s="2">
        <v>9</v>
      </c>
      <c r="G58" s="2">
        <f>(chocolate_tratado[[#This Row],[yChapeu]]-chocolate_tratado[[#This Row],[yBarra]])^2</f>
        <v>15.986206400814089</v>
      </c>
      <c r="H58" s="2">
        <f>(chocolate_tratado[[#This Row],[Notas Recebidas]]-chocolate_tratado[[#This Row],[yChapeu]])^2</f>
        <v>1.2099999999999875E-2</v>
      </c>
    </row>
    <row r="59" spans="1:9" x14ac:dyDescent="0.25">
      <c r="A59" s="1" t="s">
        <v>13</v>
      </c>
      <c r="B59" s="1" t="s">
        <v>14</v>
      </c>
      <c r="C59" s="2">
        <v>9.0986329999999995</v>
      </c>
      <c r="D59" s="2">
        <v>5.0017245716666681</v>
      </c>
      <c r="E59" s="2">
        <f>(chocolate_tratado[[#This Row],[Notas Recebidas]]-chocolate_tratado[[#This Row],[yBarra]])^2</f>
        <v>16.784658670148687</v>
      </c>
      <c r="F59" s="2">
        <v>9</v>
      </c>
      <c r="G59" s="2">
        <f>(chocolate_tratado[[#This Row],[yChapeu]]-chocolate_tratado[[#This Row],[yBarra]])^2</f>
        <v>15.986206400814089</v>
      </c>
      <c r="H59" s="2">
        <f>(chocolate_tratado[[#This Row],[Notas Recebidas]]-chocolate_tratado[[#This Row],[yChapeu]])^2</f>
        <v>9.7284686889999063E-3</v>
      </c>
    </row>
    <row r="60" spans="1:9" x14ac:dyDescent="0.25">
      <c r="A60" s="1" t="s">
        <v>13</v>
      </c>
      <c r="B60" s="1" t="s">
        <v>14</v>
      </c>
      <c r="C60" s="2">
        <v>9.3107469999999992</v>
      </c>
      <c r="D60" s="2">
        <v>5.0017245716666681</v>
      </c>
      <c r="E60" s="2">
        <f>(chocolate_tratado[[#This Row],[Notas Recebidas]]-chocolate_tratado[[#This Row],[yBarra]])^2</f>
        <v>18.567674287879679</v>
      </c>
      <c r="F60" s="2">
        <v>9</v>
      </c>
      <c r="G60" s="2">
        <f>(chocolate_tratado[[#This Row],[yChapeu]]-chocolate_tratado[[#This Row],[yBarra]])^2</f>
        <v>15.986206400814089</v>
      </c>
      <c r="H60" s="2">
        <f>(chocolate_tratado[[#This Row],[Notas Recebidas]]-chocolate_tratado[[#This Row],[yChapeu]])^2</f>
        <v>9.6563698008999513E-2</v>
      </c>
    </row>
    <row r="61" spans="1:9" x14ac:dyDescent="0.25">
      <c r="A61" s="1" t="s">
        <v>13</v>
      </c>
      <c r="B61" s="1" t="s">
        <v>14</v>
      </c>
      <c r="C61" s="2">
        <v>9.1993144999999998</v>
      </c>
      <c r="D61" s="2">
        <v>5.0017245716666681</v>
      </c>
      <c r="E61" s="2">
        <f>(chocolate_tratado[[#This Row],[Notas Recebidas]]-chocolate_tratado[[#This Row],[yBarra]])^2</f>
        <v>17.619761206445425</v>
      </c>
      <c r="F61" s="2">
        <v>9</v>
      </c>
      <c r="G61" s="2">
        <f>(chocolate_tratado[[#This Row],[yChapeu]]-chocolate_tratado[[#This Row],[yBarra]])^2</f>
        <v>15.986206400814089</v>
      </c>
      <c r="H61" s="2">
        <f>(chocolate_tratado[[#This Row],[Notas Recebidas]]-chocolate_tratado[[#This Row],[yChapeu]])^2</f>
        <v>3.9726269910249933E-2</v>
      </c>
    </row>
    <row r="63" spans="1:9" x14ac:dyDescent="0.25">
      <c r="E63" s="3" t="s">
        <v>17</v>
      </c>
      <c r="F63" s="4"/>
      <c r="G63" s="5" t="s">
        <v>21</v>
      </c>
      <c r="H63" s="6" t="s">
        <v>22</v>
      </c>
      <c r="I63" s="10" t="s">
        <v>23</v>
      </c>
    </row>
    <row r="64" spans="1:9" x14ac:dyDescent="0.25">
      <c r="E64" s="7">
        <f>SUM(chocolate_tratado[(y - yBarra)^2])</f>
        <v>725.828775165308</v>
      </c>
      <c r="F64" s="4"/>
      <c r="G64" s="8">
        <f>SUM(chocolate_tratado[(yBarra- yChapeu)^2])</f>
        <v>720.00017844884644</v>
      </c>
      <c r="H64" s="9">
        <f>SUM(chocolate_tratado[(y - yChapeu)^2])</f>
        <v>5.9310756141541283</v>
      </c>
      <c r="I64" s="10">
        <f>G64/E64</f>
        <v>0.99196973595441418</v>
      </c>
    </row>
    <row r="66" spans="5:5" x14ac:dyDescent="0.25">
      <c r="E66" s="2">
        <f>G64+H64</f>
        <v>725.93125406300055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4 0 b 3 1 5 - 5 2 d 8 - 4 4 6 5 - 9 7 9 3 - b b f 7 0 1 7 a 7 8 4 c "   x m l n s = " h t t p : / / s c h e m a s . m i c r o s o f t . c o m / D a t a M a s h u p " > A A A A A M E E A A B Q S w M E F A A C A A g A 1 X J n W K f i / j 6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G I L f G K x Z h y M p s 8 N / A F 2 L T 3 m f 6 Y f D 0 0 b u i 1 0 B D u C k 5 m y c n 7 g 3 g A U E s D B B Q A A g A I A N V y Z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c m d Y L y C V v b o B A A C L A w A A E w A c A E Z v c m 1 1 b G F z L 1 N l Y 3 R p b 2 4 x L m 0 g o h g A K K A U A A A A A A A A A A A A A A A A A A A A A A A A A A A A j Z H B b t s w D I b v A f I O g n Z x A c N I g 7 b A V v i Q u S u 2 S 5 Y 1 W S / 1 Y D A y m 2 i Q p Y C S g w R B n 2 c P s h c b 3 b j I k n j A f J H E n y b / j / S o g n Z W T P f n 5 W 2 / 1 + / 5 J R C W Q i 2 d c g Y C F o E g Q O l E K g y G f k / w N 3 U 1 K e R I 5 t f J n V N 1 h T Z E 9 9 p g k j k b + O E j m X 3 I v 3 s k n 0 + w J J d P y P 3 E 4 H w O 3 h a 4 Q V J a a X 6 O a g P F 8 H 0 x G B b D w f C q G I 2 / P o 7 y s / a J 8 m t 5 E T / d o d G V D k i p j G U s M m f q y v r 0 O h a f r H K l t o v 0 5 n o w u I z F t 9 o F n I a t w f R w T c b O 4 o + L e M / x T r K r i r V S f E Y o 2 a x k q B n M O b F V 2 n i 0 R 4 7 F U x s f G T N V Y I B 8 G q j + u 2 S 2 B L v g i r P t C g / l Z g T W P z u q 9 o 4 b 0 U c d / e P d T t 6 D 3 o A o U U w I f / 9 y j B k 4 X Q T c h J d Y 7 O Q X H j G t w T j B a 3 n k k 5 p L 9 j a y s / y x C + D F A y q c 6 x L 8 m 2 7 r a o 7 0 m v H c d C x W h K r p x v V v r p L G 4 q t Y Y a m h W B g 3 B 3 P y 7 8 s B + w E d M Q G j t D s 5 s L d S G 4 9 O R h R 3 A f 8 H Y w f W q d U j r i O v F q p u p 4 1 w M H o O 1 e z n e F p y y z g r r G X X s O T 2 I x C B 5 E n 1 e 9 r + y 8 D t H 1 B L A Q I t A B Q A A g A I A N V y Z 1 i n 4 v 4 + p Q A A A P Y A A A A S A A A A A A A A A A A A A A A A A A A A A A B D b 2 5 m a W c v U G F j a 2 F n Z S 5 4 b W x Q S w E C L Q A U A A I A C A D V c m d Y D 8 r p q 6 Q A A A D p A A A A E w A A A A A A A A A A A A A A A A D x A A A A W 0 N v b n R l b n R f V H l w Z X N d L n h t b F B L A Q I t A B Q A A g A I A N V y Z 1 g v I J W 9 u g E A A I s D A A A T A A A A A A A A A A A A A A A A A O I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N A A A A A A A A V g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o b 2 N v b G F 0 Z V 9 0 c m F 0 Y W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V k Y W Y 0 O D U t Y W M 2 N S 0 0 O W V h L W E y O W I t Z j g 0 M G Y 2 M m V j M T c 1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a G 9 j b 2 x h d G V f d H J h d G F k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9 j b 2 x h d G V f d H J h d G F k b y 9 B d X R v U m V t b 3 Z l Z E N v b H V t b n M x L n t G Y W l 4 Y S B k Z S B Q c m X D p 2 8 s M H 0 m c X V v d D s s J n F 1 b 3 Q 7 U 2 V j d G l v b j E v Y 2 h v Y 2 9 s Y X R l X 3 R y Y X R h Z G 8 v Q X V 0 b 1 J l b W 9 2 Z W R D b 2 x 1 b W 5 z M S 5 7 S W 5 0 Z X J 2 Y W x v I G R v I F Z h b G 9 y I G R v I E N o b 2 N v b G F 0 Z S w x f S Z x d W 9 0 O y w m c X V v d D t T Z W N 0 a W 9 u M S 9 j a G 9 j b 2 x h d G V f d H J h d G F k b y 9 B d X R v U m V t b 3 Z l Z E N v b H V t b n M x L n t O b 3 R h c y B S Z W N l Y m l k Y X M s M n 0 m c X V v d D s s J n F 1 b 3 Q 7 U 2 V j d G l v b j E v Y 2 h v Y 2 9 s Y X R l X 3 R y Y X R h Z G 8 v Q X V 0 b 1 J l b W 9 2 Z W R D b 2 x 1 b W 5 z M S 5 7 e U J h c n J h L D N 9 J n F 1 b 3 Q 7 L C Z x d W 9 0 O 1 N l Y 3 R p b 2 4 x L 2 N o b 2 N v b G F 0 Z V 9 0 c m F 0 Y W R v L 0 F 1 d G 9 S Z W 1 v d m V k Q 2 9 s d W 1 u c z E u e 3 l D a G F w Z X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h v Y 2 9 s Y X R l X 3 R y Y X R h Z G 8 v Q X V 0 b 1 J l b W 9 2 Z W R D b 2 x 1 b W 5 z M S 5 7 R m F p e G E g Z G U g U H J l w 6 d v L D B 9 J n F 1 b 3 Q 7 L C Z x d W 9 0 O 1 N l Y 3 R p b 2 4 x L 2 N o b 2 N v b G F 0 Z V 9 0 c m F 0 Y W R v L 0 F 1 d G 9 S Z W 1 v d m V k Q 2 9 s d W 1 u c z E u e 0 l u d G V y d m F s b y B k b y B W Y W x v c i B k b y B D a G 9 j b 2 x h d G U s M X 0 m c X V v d D s s J n F 1 b 3 Q 7 U 2 V j d G l v b j E v Y 2 h v Y 2 9 s Y X R l X 3 R y Y X R h Z G 8 v Q X V 0 b 1 J l b W 9 2 Z W R D b 2 x 1 b W 5 z M S 5 7 T m 9 0 Y X M g U m V j Z W J p Z G F z L D J 9 J n F 1 b 3 Q 7 L C Z x d W 9 0 O 1 N l Y 3 R p b 2 4 x L 2 N o b 2 N v b G F 0 Z V 9 0 c m F 0 Y W R v L 0 F 1 d G 9 S Z W 1 v d m V k Q 2 9 s d W 1 u c z E u e 3 l C Y X J y Y S w z f S Z x d W 9 0 O y w m c X V v d D t T Z W N 0 a W 9 u M S 9 j a G 9 j b 2 x h d G V f d H J h d G F k b y 9 B d X R v U m V t b 3 Z l Z E N v b H V t b n M x L n t 5 Q 2 h h c G V 1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G Y W l 4 Y S B k Z S B Q c m X D p 2 8 m c X V v d D s s J n F 1 b 3 Q 7 S W 5 0 Z X J 2 Y W x v I G R v I F Z h b G 9 y I G R v I E N o b 2 N v b G F 0 Z S Z x d W 9 0 O y w m c X V v d D t O b 3 R h c y B S Z W N l Y m l k Y X M m c X V v d D s s J n F 1 b 3 Q 7 e U J h c n J h J n F 1 b 3 Q 7 L C Z x d W 9 0 O 3 l D a G F w Z X U m c X V v d D t d I i A v P j x F b n R y e S B U e X B l P S J G a W x s Q 2 9 s d W 1 u V H l w Z X M i I F Z h b H V l P S J z Q m d Z R k J R T T 0 i I C 8 + P E V u d H J 5 I F R 5 c G U 9 I k Z p b G x M Y X N 0 V X B k Y X R l Z C I g V m F s d W U 9 I m Q y M D I 0 L T A z L T A 3 V D E 3 O j I y O j Q y L j A 5 O T k 1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b 2 N v b G F 0 Z V 9 0 c m F 0 Y W R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b 2 N v b G F 0 Z V 9 0 c m F 0 Y W R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b 2 N v b G F 0 Z V 9 0 c m F 0 Y W R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v Y 2 9 s Y X R l X 3 R y Y X R h Z G 8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b 2 N v b G F 0 Z V 9 0 c m F 0 Y W R v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c V u + 2 W 6 i B J m i w N C 0 L v d b s A A A A A A g A A A A A A E G Y A A A A B A A A g A A A A K L L 9 q 7 f y W h p x A q y B 4 p w y d z M F V 4 L 0 7 2 j z N l W p 9 Q B W W o U A A A A A D o A A A A A C A A A g A A A A A e E S U g S 6 C i 8 C d o n n 1 + o 1 A 6 J w o X 1 Q B R Y O y B f C t S 8 U 2 I t Q A A A A i 9 a F 7 P y Y j 8 y V G P T y o 2 e u o t b 1 T k c w z t d n H a z p n / m 9 9 J k z X d a Q I 0 T b I A J T m d r g D 5 o y i 0 W W X C H + S q C n 0 C v K C t J F a H r X s c j 8 q L s 6 v G 9 J P g W K e 6 p A A A A A W 6 U V E 8 u s S G H D S 2 2 u D x N r p h N 8 j T G / / p 0 Y v W E b d o x B 1 a w P Q I 9 D g q z 1 m R O a D 7 l M u f Z 1 a e 2 h d i D g n F H D q Y 2 n D R k o g w = = < / D a t a M a s h u p > 
</file>

<file path=customXml/itemProps1.xml><?xml version="1.0" encoding="utf-8"?>
<ds:datastoreItem xmlns:ds="http://schemas.openxmlformats.org/officeDocument/2006/customXml" ds:itemID="{0314AC2E-71A2-4034-87E1-BFC947F2B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chocolate_tratado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2024-03-07T17:19:55Z</dcterms:created>
  <dcterms:modified xsi:type="dcterms:W3CDTF">2024-03-07T19:42:45Z</dcterms:modified>
</cp:coreProperties>
</file>