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6905" windowHeight="4650"/>
  </bookViews>
  <sheets>
    <sheet name="Geral" sheetId="5" r:id="rId1"/>
    <sheet name="Documentação" sheetId="7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7" i="5"/>
  <c r="C9" i="7" l="1"/>
  <c r="C8"/>
  <c r="C7"/>
  <c r="C6"/>
  <c r="C5"/>
  <c r="C4"/>
  <c r="C3"/>
  <c r="C2" l="1"/>
  <c r="C62" i="5"/>
  <c r="C32" l="1"/>
  <c r="C63" l="1"/>
  <c r="C61"/>
  <c r="C60"/>
  <c r="C59"/>
  <c r="C58"/>
  <c r="C56"/>
  <c r="C55"/>
  <c r="C54"/>
  <c r="C53"/>
  <c r="C52"/>
  <c r="C51"/>
  <c r="C50"/>
  <c r="C49"/>
  <c r="C48"/>
  <c r="C47"/>
  <c r="C46"/>
  <c r="C45"/>
  <c r="C42"/>
  <c r="C41"/>
  <c r="C40"/>
  <c r="C39"/>
  <c r="C38"/>
  <c r="C37"/>
  <c r="C36"/>
  <c r="C35"/>
  <c r="C33"/>
  <c r="C31"/>
  <c r="C30"/>
  <c r="C29"/>
  <c r="C28"/>
  <c r="C27"/>
  <c r="C26"/>
  <c r="C25"/>
  <c r="C24"/>
  <c r="C23"/>
  <c r="C22"/>
  <c r="C21"/>
  <c r="C20"/>
  <c r="C19"/>
  <c r="C18"/>
  <c r="C17"/>
  <c r="C16"/>
  <c r="C15"/>
  <c r="C13"/>
  <c r="C12"/>
  <c r="C11"/>
  <c r="C10"/>
  <c r="C9"/>
  <c r="C8"/>
  <c r="C7"/>
  <c r="C6"/>
  <c r="C5"/>
  <c r="C4"/>
  <c r="C14" l="1"/>
  <c r="C44"/>
  <c r="C3"/>
  <c r="C34"/>
</calcChain>
</file>

<file path=xl/sharedStrings.xml><?xml version="1.0" encoding="utf-8"?>
<sst xmlns="http://schemas.openxmlformats.org/spreadsheetml/2006/main" count="137" uniqueCount="135">
  <si>
    <t>TAREFA</t>
  </si>
  <si>
    <t>% REALIZADO</t>
  </si>
  <si>
    <t>PROVAS DE CONCEITO</t>
  </si>
  <si>
    <t xml:space="preserve"> POC2 - CORREÇÕES</t>
  </si>
  <si>
    <t xml:space="preserve"> POC3 - Conversão das rotinas de regras de negócio</t>
  </si>
  <si>
    <t xml:space="preserve"> POC3 - Conversão das funções COMView e COMGridEdit do Net Manager</t>
  </si>
  <si>
    <t xml:space="preserve"> POC3 - APRESENTAÇÃO</t>
  </si>
  <si>
    <t xml:space="preserve"> POC3 - TESTES</t>
  </si>
  <si>
    <t xml:space="preserve"> POC4 - Conversão das rotinas de validação e controle do formulário da requisição</t>
  </si>
  <si>
    <t xml:space="preserve"> POC4 - Conversão das classes e métodos de controle de requisição</t>
  </si>
  <si>
    <t xml:space="preserve"> POC4 - Validação do controle de concorrência para realização da transação</t>
  </si>
  <si>
    <t xml:space="preserve"> POC4 - APRESENTAÇÃO</t>
  </si>
  <si>
    <t xml:space="preserve"> POC4 - TESTES</t>
  </si>
  <si>
    <t>#</t>
  </si>
  <si>
    <t>1.1</t>
  </si>
  <si>
    <t>1.2</t>
  </si>
  <si>
    <t>1.3</t>
  </si>
  <si>
    <t>1.4</t>
  </si>
  <si>
    <t>1.5</t>
  </si>
  <si>
    <t>1.7</t>
  </si>
  <si>
    <t>1.8</t>
  </si>
  <si>
    <t>1.9</t>
  </si>
  <si>
    <t>1.10</t>
  </si>
  <si>
    <t>1.11</t>
  </si>
  <si>
    <t>CONVERSÃO DO NET MANAGER</t>
  </si>
  <si>
    <t xml:space="preserve"> Sincronização automática dos meta-dados nas visões relacional e não relacional (multidimensional)</t>
  </si>
  <si>
    <t xml:space="preserve"> Conversão das principais telas e eventos de formulários do Net Manager</t>
  </si>
  <si>
    <t xml:space="preserve"> Sincronizar NM (versões out/13 - jul/14)</t>
  </si>
  <si>
    <t xml:space="preserve"> Definição das foreign Keys</t>
  </si>
  <si>
    <t xml:space="preserve"> Campos com tipo Stream</t>
  </si>
  <si>
    <t xml:space="preserve"> Campos calculados não migrados</t>
  </si>
  <si>
    <t xml:space="preserve"> Número de casas decimais</t>
  </si>
  <si>
    <t xml:space="preserve"> Projetar como os processos de retaguarda serão controlados no novo ambiente Java/RDBMS</t>
  </si>
  <si>
    <t xml:space="preserve"> Projetar tratamento das Classes Caché do Alphalinc no novo ambiente</t>
  </si>
  <si>
    <t>2.1</t>
  </si>
  <si>
    <t xml:space="preserve"> Sincronização das novas versões e alterações do Net Manager</t>
  </si>
  <si>
    <t xml:space="preserve"> Sincronização das novas versões e alterações das demais transações migradas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</si>
  <si>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</si>
  <si>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</si>
  <si>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</si>
  <si>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</si>
  <si>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</si>
  <si>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</si>
  <si>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</si>
  <si>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</si>
  <si>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</si>
  <si>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</si>
  <si>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</si>
  <si>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</si>
  <si>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</si>
  <si>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</si>
  <si>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ALUP EM CACHÉ</t>
  </si>
  <si>
    <t xml:space="preserve"> Homologar novo NM</t>
  </si>
  <si>
    <t xml:space="preserve"> Ajustes pós homologação</t>
  </si>
  <si>
    <t>2.16</t>
  </si>
  <si>
    <t>2.17</t>
  </si>
  <si>
    <t>Documentação da arquitetura do sistema e dos processos realizados</t>
  </si>
  <si>
    <t xml:space="preserve"> Documentação da arquitetura do software (visão lógica)</t>
  </si>
  <si>
    <t xml:space="preserve"> Documentação da arquitetura do software (demais visões)</t>
  </si>
  <si>
    <t xml:space="preserve"> Documentação do processo de conversão do sistema</t>
  </si>
  <si>
    <t xml:space="preserve"> Documentação das bibliotecas desenvolvidas (emulação M)</t>
  </si>
  <si>
    <t xml:space="preserve"> Arquitetura do Modelo ORM Adotado</t>
  </si>
  <si>
    <t xml:space="preserve"> Arquitetura Geral do Novo Net Manager</t>
  </si>
  <si>
    <t>3.1</t>
  </si>
  <si>
    <t>3.2</t>
  </si>
  <si>
    <t>3.3</t>
  </si>
  <si>
    <t>3.4</t>
  </si>
  <si>
    <t>3.5</t>
  </si>
  <si>
    <t>3.6</t>
  </si>
  <si>
    <t xml:space="preserve"> Migrar funcionalidades da SESDF para o ALUP</t>
  </si>
  <si>
    <t xml:space="preserve"> Resolver conflitos de rotinas divergentes entre HEVA e SESDF que farão parte do ALUP</t>
  </si>
  <si>
    <t xml:space="preserve"> Migrar funcionalidades do HEVA para o ALUP</t>
  </si>
  <si>
    <t xml:space="preserve"> Resolver conflitos de rotinas divergentes entre SESPE e SESDF que farão parte do ALUP</t>
  </si>
  <si>
    <t xml:space="preserve"> Migrar funcionalidades do SESPE para o ALUP</t>
  </si>
  <si>
    <t xml:space="preserve"> Executar primeiro ciclo de TESTES</t>
  </si>
  <si>
    <t xml:space="preserve"> Corrigir erros do primeiro ciclo de testes</t>
  </si>
  <si>
    <t xml:space="preserve"> Executar segundo ciclo de TESTES (regras de negócio)</t>
  </si>
  <si>
    <t xml:space="preserve"> Corrigir erros do segundo ciclo de testes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</si>
  <si>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</si>
  <si>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</si>
  <si>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</si>
  <si>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</si>
  <si>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</si>
  <si>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</si>
  <si>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</si>
  <si>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</si>
  <si>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</si>
  <si>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CONVERTER ALUP PARA NOVA PLATAFORMA</t>
  </si>
  <si>
    <t xml:space="preserve"> Instalar ALUP Caché na Innovatium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</si>
  <si>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</si>
  <si>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</si>
  <si>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</si>
  <si>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</si>
  <si>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</si>
  <si>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</si>
  <si>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</si>
  <si>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</si>
  <si>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</si>
  <si>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</si>
  <si>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</si>
  <si>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</si>
  <si>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 xml:space="preserve"> Corrigir defeitos do segundo ciclo de testes</t>
  </si>
  <si>
    <t xml:space="preserve"> Corrigir defeitos do terceiro ciclo de testes</t>
  </si>
  <si>
    <t>Executar terceiro ciclo de TESTES (carga de processamento e desempenho)</t>
  </si>
  <si>
    <t xml:space="preserve"> Corrigir defeitos do primeiro ciclo de testes</t>
  </si>
  <si>
    <t>5.13</t>
  </si>
  <si>
    <t>5.14</t>
  </si>
  <si>
    <t>5.15</t>
  </si>
  <si>
    <t>5.16</t>
  </si>
  <si>
    <t>5.17</t>
  </si>
  <si>
    <t>5.18</t>
  </si>
  <si>
    <t>% Atual</t>
  </si>
  <si>
    <t>2.18</t>
  </si>
  <si>
    <t>Manual do Desenvolvedor NM</t>
  </si>
  <si>
    <t>Converter Módulo de Cadastros</t>
  </si>
  <si>
    <t>Converter Módulo de Compras</t>
  </si>
  <si>
    <t>Converter Módulo de Recebimento</t>
  </si>
  <si>
    <t>Converter Módulo de Armazenamento</t>
  </si>
  <si>
    <t>Converter Módulo de Distribuição</t>
  </si>
  <si>
    <t>Converter Módulo de Planejamento</t>
  </si>
  <si>
    <t>Converter Módulo de Farmácia</t>
  </si>
  <si>
    <t>Converter Módulo de Contratos</t>
  </si>
  <si>
    <t>Converter Módulo de Relatórios</t>
  </si>
  <si>
    <t>Converter Módulo de Sistema</t>
  </si>
  <si>
    <t>Migrar base de dados de teste para o RDBMS</t>
  </si>
  <si>
    <t>Enxugar o NM</t>
  </si>
  <si>
    <t>2.19</t>
  </si>
  <si>
    <t>Outras opções de banco de dados não relacionais (HyperTable)</t>
  </si>
  <si>
    <t xml:space="preserve"> Otimização de desempenho (controle de variáveis e globais na nova arquitetura)</t>
  </si>
  <si>
    <t>Geração do DDL via Net Manager (atualiação da estrutura do banco de dados)</t>
  </si>
  <si>
    <t>Definição do processo para conversão dos relatórios (Jasper Reports/DAO)</t>
  </si>
  <si>
    <t>2.20</t>
  </si>
  <si>
    <t>Desenvolvimento do novo ORM</t>
  </si>
  <si>
    <t>5.19</t>
  </si>
  <si>
    <t>Sincronização das atualização do AL14 (metadados/conversão)</t>
  </si>
</sst>
</file>

<file path=xl/styles.xml><?xml version="1.0" encoding="utf-8"?>
<styleSheet xmlns="http://schemas.openxmlformats.org/spreadsheetml/2006/main">
  <numFmts count="1">
    <numFmt numFmtId="164" formatCode="0.0%"/>
  </numFmts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Protection="1">
      <protection locked="0"/>
    </xf>
    <xf numFmtId="16" fontId="5" fillId="2" borderId="1" xfId="0" applyNumberFormat="1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Protection="1">
      <protection locked="0"/>
    </xf>
    <xf numFmtId="0" fontId="2" fillId="3" borderId="3" xfId="0" applyFont="1" applyFill="1" applyBorder="1" applyAlignment="1" applyProtection="1">
      <alignment horizontal="center"/>
      <protection locked="0"/>
    </xf>
    <xf numFmtId="0" fontId="2" fillId="3" borderId="1" xfId="0" applyFont="1" applyFill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" xfId="0" applyBorder="1" applyProtection="1">
      <protection locked="0"/>
    </xf>
    <xf numFmtId="9" fontId="0" fillId="0" borderId="3" xfId="0" applyNumberFormat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Fill="1" applyBorder="1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16" fontId="1" fillId="2" borderId="4" xfId="0" applyNumberFormat="1" applyFont="1" applyFill="1" applyBorder="1" applyAlignment="1" applyProtection="1">
      <alignment vertical="center"/>
    </xf>
    <xf numFmtId="9" fontId="0" fillId="0" borderId="6" xfId="0" applyNumberFormat="1" applyBorder="1" applyAlignment="1" applyProtection="1">
      <alignment horizontal="center"/>
    </xf>
    <xf numFmtId="0" fontId="0" fillId="0" borderId="0" xfId="0" applyProtection="1"/>
    <xf numFmtId="9" fontId="0" fillId="0" borderId="1" xfId="1" applyFont="1" applyBorder="1" applyAlignment="1" applyProtection="1">
      <alignment horizontal="center"/>
      <protection locked="0"/>
    </xf>
    <xf numFmtId="9" fontId="0" fillId="0" borderId="1" xfId="1" applyFont="1" applyFill="1" applyBorder="1" applyAlignment="1" applyProtection="1">
      <alignment horizontal="center"/>
      <protection locked="0"/>
    </xf>
    <xf numFmtId="9" fontId="0" fillId="0" borderId="3" xfId="0" applyNumberFormat="1" applyFill="1" applyBorder="1" applyAlignment="1" applyProtection="1">
      <alignment horizontal="center"/>
      <protection locked="0"/>
    </xf>
    <xf numFmtId="9" fontId="0" fillId="0" borderId="1" xfId="0" applyNumberFormat="1" applyFill="1" applyBorder="1" applyAlignment="1" applyProtection="1">
      <alignment horizontal="center"/>
      <protection locked="0"/>
    </xf>
    <xf numFmtId="0" fontId="0" fillId="0" borderId="1" xfId="0" applyFill="1" applyBorder="1" applyAlignment="1" applyProtection="1">
      <alignment horizontal="center"/>
      <protection locked="0"/>
    </xf>
    <xf numFmtId="9" fontId="0" fillId="4" borderId="1" xfId="0" applyNumberForma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9" fontId="2" fillId="3" borderId="5" xfId="0" applyNumberFormat="1" applyFont="1" applyFill="1" applyBorder="1" applyProtection="1"/>
    <xf numFmtId="9" fontId="2" fillId="3" borderId="3" xfId="0" applyNumberFormat="1" applyFont="1" applyFill="1" applyBorder="1" applyProtection="1"/>
    <xf numFmtId="16" fontId="2" fillId="3" borderId="1" xfId="0" applyNumberFormat="1" applyFont="1" applyFill="1" applyBorder="1" applyAlignment="1" applyProtection="1">
      <alignment horizontal="center"/>
      <protection locked="0"/>
    </xf>
    <xf numFmtId="164" fontId="2" fillId="2" borderId="7" xfId="1" applyNumberFormat="1" applyFont="1" applyFill="1" applyBorder="1" applyAlignment="1" applyProtection="1">
      <alignment horizontal="center"/>
    </xf>
    <xf numFmtId="9" fontId="0" fillId="4" borderId="1" xfId="1" applyFont="1" applyFill="1" applyBorder="1" applyAlignment="1" applyProtection="1">
      <alignment horizontal="center"/>
      <protection locked="0"/>
    </xf>
    <xf numFmtId="9" fontId="0" fillId="0" borderId="1" xfId="0" applyNumberFormat="1" applyBorder="1" applyAlignment="1" applyProtection="1">
      <alignment horizontal="center"/>
      <protection locked="0"/>
    </xf>
    <xf numFmtId="9" fontId="0" fillId="5" borderId="6" xfId="0" applyNumberFormat="1" applyFill="1" applyBorder="1" applyAlignment="1" applyProtection="1">
      <alignment horizontal="center"/>
    </xf>
    <xf numFmtId="9" fontId="2" fillId="3" borderId="3" xfId="1" applyFont="1" applyFill="1" applyBorder="1" applyProtection="1"/>
    <xf numFmtId="0" fontId="3" fillId="2" borderId="1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63"/>
  <sheetViews>
    <sheetView tabSelected="1" topLeftCell="B26" zoomScale="90" zoomScaleNormal="90" workbookViewId="0">
      <selection activeCell="AA52" sqref="AA52"/>
    </sheetView>
  </sheetViews>
  <sheetFormatPr defaultColWidth="8.85546875" defaultRowHeight="15" outlineLevelRow="1"/>
  <cols>
    <col min="1" max="1" width="4.5703125" style="13" bestFit="1" customWidth="1"/>
    <col min="2" max="2" width="70.140625" style="1" customWidth="1"/>
    <col min="3" max="3" width="8.7109375" style="17" bestFit="1" customWidth="1"/>
    <col min="4" max="35" width="6.28515625" style="14" customWidth="1"/>
    <col min="36" max="16384" width="8.85546875" style="1"/>
  </cols>
  <sheetData>
    <row r="1" spans="1:35" ht="15.75">
      <c r="A1" s="33" t="s">
        <v>13</v>
      </c>
      <c r="B1" s="33" t="s">
        <v>0</v>
      </c>
      <c r="C1" s="15" t="s">
        <v>111</v>
      </c>
      <c r="D1" s="24"/>
      <c r="E1" s="33" t="s">
        <v>1</v>
      </c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</row>
    <row r="2" spans="1:35" ht="15.75" thickBot="1">
      <c r="A2" s="33"/>
      <c r="B2" s="33"/>
      <c r="C2" s="28"/>
      <c r="D2" s="2">
        <v>41873</v>
      </c>
      <c r="E2" s="2">
        <v>41876</v>
      </c>
      <c r="F2" s="2">
        <v>41878</v>
      </c>
      <c r="G2" s="2">
        <v>41880</v>
      </c>
      <c r="H2" s="2">
        <v>41883</v>
      </c>
      <c r="I2" s="2">
        <v>41887</v>
      </c>
      <c r="J2" s="2">
        <v>41891</v>
      </c>
      <c r="K2" s="2">
        <v>41894</v>
      </c>
      <c r="L2" s="2">
        <v>41898</v>
      </c>
      <c r="M2" s="2">
        <v>41901</v>
      </c>
      <c r="N2" s="2">
        <v>41905</v>
      </c>
      <c r="O2" s="2">
        <v>41908</v>
      </c>
      <c r="P2" s="2">
        <v>41912</v>
      </c>
      <c r="Q2" s="2">
        <v>41915</v>
      </c>
      <c r="R2" s="2">
        <v>41919</v>
      </c>
      <c r="S2" s="2">
        <v>41922</v>
      </c>
      <c r="T2" s="2">
        <v>41926</v>
      </c>
      <c r="U2" s="2">
        <v>41929</v>
      </c>
      <c r="V2" s="2">
        <v>41932</v>
      </c>
      <c r="W2" s="2">
        <v>41940</v>
      </c>
      <c r="X2" s="2">
        <v>41943</v>
      </c>
      <c r="Y2" s="2">
        <v>41948</v>
      </c>
      <c r="Z2" s="2">
        <v>41962</v>
      </c>
      <c r="AA2" s="2">
        <v>41968</v>
      </c>
      <c r="AB2" s="2"/>
      <c r="AC2" s="2"/>
      <c r="AD2" s="2"/>
      <c r="AE2" s="2"/>
      <c r="AF2" s="2"/>
      <c r="AG2" s="2"/>
      <c r="AH2" s="2"/>
      <c r="AI2" s="2"/>
    </row>
    <row r="3" spans="1:35">
      <c r="A3" s="3">
        <v>1</v>
      </c>
      <c r="B3" s="4" t="s">
        <v>2</v>
      </c>
      <c r="C3" s="25">
        <f>AVERAGE(C4,C5*5,C6*5,C7:C8,C9*5,C10*5,C11*5,C12:C13)/3</f>
        <v>1</v>
      </c>
      <c r="D3" s="5"/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</row>
    <row r="4" spans="1:35" hidden="1" outlineLevel="1">
      <c r="A4" s="7" t="s">
        <v>14</v>
      </c>
      <c r="B4" s="8" t="s">
        <v>3</v>
      </c>
      <c r="C4" s="16">
        <f t="shared" ref="C4:C13" si="0">MAX(D4:AI4)</f>
        <v>1</v>
      </c>
      <c r="D4" s="9">
        <v>0.8</v>
      </c>
      <c r="E4" s="9">
        <v>0.8</v>
      </c>
      <c r="F4" s="9">
        <v>0.8</v>
      </c>
      <c r="G4" s="19">
        <v>0.9</v>
      </c>
      <c r="H4" s="21">
        <v>0.9</v>
      </c>
      <c r="I4" s="21">
        <v>0.9</v>
      </c>
      <c r="J4" s="21">
        <v>0.95</v>
      </c>
      <c r="K4" s="21">
        <v>1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</row>
    <row r="5" spans="1:35" hidden="1" outlineLevel="1">
      <c r="A5" s="7" t="s">
        <v>15</v>
      </c>
      <c r="B5" s="8" t="s">
        <v>4</v>
      </c>
      <c r="C5" s="16">
        <f t="shared" si="0"/>
        <v>1</v>
      </c>
      <c r="D5" s="9">
        <v>0.65</v>
      </c>
      <c r="E5" s="9">
        <v>0.65</v>
      </c>
      <c r="F5" s="9">
        <v>0.7</v>
      </c>
      <c r="G5" s="18">
        <v>0.7</v>
      </c>
      <c r="H5" s="21">
        <v>0.7</v>
      </c>
      <c r="I5" s="21">
        <v>0.8</v>
      </c>
      <c r="J5" s="21">
        <v>0.9</v>
      </c>
      <c r="K5" s="21">
        <v>1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</row>
    <row r="6" spans="1:35" hidden="1" outlineLevel="1">
      <c r="A6" s="7" t="s">
        <v>16</v>
      </c>
      <c r="B6" s="8" t="s">
        <v>5</v>
      </c>
      <c r="C6" s="16">
        <f t="shared" si="0"/>
        <v>1</v>
      </c>
      <c r="D6" s="9">
        <v>0.65</v>
      </c>
      <c r="E6" s="9">
        <v>0.65</v>
      </c>
      <c r="F6" s="9">
        <v>0.7</v>
      </c>
      <c r="G6" s="18">
        <v>0.7</v>
      </c>
      <c r="H6" s="21">
        <v>0.7</v>
      </c>
      <c r="I6" s="21">
        <v>0.8</v>
      </c>
      <c r="J6" s="21">
        <v>0.9</v>
      </c>
      <c r="K6" s="21">
        <v>1</v>
      </c>
      <c r="L6" s="11"/>
      <c r="M6" s="11"/>
      <c r="N6" s="11"/>
      <c r="O6" s="11"/>
      <c r="P6" s="22"/>
      <c r="Q6" s="22"/>
      <c r="R6" s="22"/>
      <c r="S6" s="22"/>
      <c r="T6" s="22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</row>
    <row r="7" spans="1:35" hidden="1" outlineLevel="1">
      <c r="A7" s="7" t="s">
        <v>17</v>
      </c>
      <c r="B7" s="8" t="s">
        <v>6</v>
      </c>
      <c r="C7" s="16">
        <f t="shared" si="0"/>
        <v>1</v>
      </c>
      <c r="D7" s="9">
        <v>0</v>
      </c>
      <c r="E7" s="9">
        <v>0</v>
      </c>
      <c r="F7" s="9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21">
        <v>1</v>
      </c>
      <c r="N7" s="11"/>
      <c r="O7" s="11"/>
      <c r="P7" s="22"/>
      <c r="Q7" s="22"/>
      <c r="R7" s="22"/>
      <c r="S7" s="22"/>
      <c r="T7" s="22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</row>
    <row r="8" spans="1:35" hidden="1" outlineLevel="1">
      <c r="A8" s="7" t="s">
        <v>18</v>
      </c>
      <c r="B8" s="8" t="s">
        <v>7</v>
      </c>
      <c r="C8" s="16">
        <f t="shared" si="0"/>
        <v>1</v>
      </c>
      <c r="D8" s="9">
        <v>0</v>
      </c>
      <c r="E8" s="9">
        <v>0</v>
      </c>
      <c r="F8" s="9">
        <v>0</v>
      </c>
      <c r="G8" s="18">
        <v>0</v>
      </c>
      <c r="H8" s="22"/>
      <c r="I8" s="22"/>
      <c r="J8" s="22"/>
      <c r="K8" s="22"/>
      <c r="L8" s="11"/>
      <c r="M8" s="11"/>
      <c r="N8" s="11"/>
      <c r="O8" s="11"/>
      <c r="P8" s="19">
        <v>0.3</v>
      </c>
      <c r="Q8" s="22"/>
      <c r="R8" s="22"/>
      <c r="S8" s="22"/>
      <c r="T8" s="19">
        <v>1</v>
      </c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</row>
    <row r="9" spans="1:35" hidden="1" outlineLevel="1">
      <c r="A9" s="7" t="s">
        <v>19</v>
      </c>
      <c r="B9" s="8" t="s">
        <v>8</v>
      </c>
      <c r="C9" s="16">
        <f t="shared" si="0"/>
        <v>1</v>
      </c>
      <c r="D9" s="9">
        <v>0.65</v>
      </c>
      <c r="E9" s="9">
        <v>0.65</v>
      </c>
      <c r="F9" s="9">
        <v>0.7</v>
      </c>
      <c r="G9" s="18">
        <v>0.75</v>
      </c>
      <c r="H9" s="21">
        <v>0.77</v>
      </c>
      <c r="I9" s="21">
        <v>0.85</v>
      </c>
      <c r="J9" s="21">
        <v>0.9</v>
      </c>
      <c r="K9" s="21">
        <v>1</v>
      </c>
      <c r="L9" s="11"/>
      <c r="M9" s="11"/>
      <c r="N9" s="11"/>
      <c r="O9" s="11"/>
      <c r="P9" s="22"/>
      <c r="Q9" s="22"/>
      <c r="R9" s="22"/>
      <c r="S9" s="22"/>
      <c r="T9" s="22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</row>
    <row r="10" spans="1:35" hidden="1" outlineLevel="1">
      <c r="A10" s="7" t="s">
        <v>20</v>
      </c>
      <c r="B10" s="8" t="s">
        <v>9</v>
      </c>
      <c r="C10" s="16">
        <f t="shared" si="0"/>
        <v>1</v>
      </c>
      <c r="D10" s="9">
        <v>0.65</v>
      </c>
      <c r="E10" s="9">
        <v>0.65</v>
      </c>
      <c r="F10" s="9">
        <v>0.7</v>
      </c>
      <c r="G10" s="18">
        <v>0.75</v>
      </c>
      <c r="H10" s="21">
        <v>0.77</v>
      </c>
      <c r="I10" s="21">
        <v>0.85</v>
      </c>
      <c r="J10" s="21">
        <v>0.9</v>
      </c>
      <c r="K10" s="21">
        <v>1</v>
      </c>
      <c r="L10" s="11"/>
      <c r="M10" s="11"/>
      <c r="N10" s="11"/>
      <c r="O10" s="11"/>
      <c r="P10" s="22"/>
      <c r="Q10" s="22"/>
      <c r="R10" s="22"/>
      <c r="S10" s="22"/>
      <c r="T10" s="22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</row>
    <row r="11" spans="1:35" hidden="1" outlineLevel="1">
      <c r="A11" s="7" t="s">
        <v>21</v>
      </c>
      <c r="B11" s="8" t="s">
        <v>10</v>
      </c>
      <c r="C11" s="16">
        <f t="shared" si="0"/>
        <v>1</v>
      </c>
      <c r="D11" s="9">
        <v>0.65</v>
      </c>
      <c r="E11" s="9">
        <v>0.65</v>
      </c>
      <c r="F11" s="9">
        <v>0.7</v>
      </c>
      <c r="G11" s="18">
        <v>0.75</v>
      </c>
      <c r="H11" s="21">
        <v>0.77</v>
      </c>
      <c r="I11" s="21">
        <v>0.85</v>
      </c>
      <c r="J11" s="21">
        <v>0.9</v>
      </c>
      <c r="K11" s="21">
        <v>1</v>
      </c>
      <c r="L11" s="11"/>
      <c r="M11" s="11"/>
      <c r="N11" s="11"/>
      <c r="O11" s="11"/>
      <c r="P11" s="22"/>
      <c r="Q11" s="22"/>
      <c r="R11" s="22"/>
      <c r="S11" s="22"/>
      <c r="T11" s="22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</row>
    <row r="12" spans="1:35" hidden="1" outlineLevel="1">
      <c r="A12" s="7" t="s">
        <v>22</v>
      </c>
      <c r="B12" s="8" t="s">
        <v>11</v>
      </c>
      <c r="C12" s="16">
        <f t="shared" si="0"/>
        <v>1</v>
      </c>
      <c r="D12" s="9">
        <v>0</v>
      </c>
      <c r="E12" s="9">
        <v>0</v>
      </c>
      <c r="F12" s="9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21">
        <v>1</v>
      </c>
      <c r="N12" s="11"/>
      <c r="O12" s="11"/>
      <c r="P12" s="22"/>
      <c r="Q12" s="22"/>
      <c r="R12" s="22"/>
      <c r="S12" s="22"/>
      <c r="T12" s="22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</row>
    <row r="13" spans="1:35" hidden="1" outlineLevel="1">
      <c r="A13" s="7" t="s">
        <v>23</v>
      </c>
      <c r="B13" s="8" t="s">
        <v>12</v>
      </c>
      <c r="C13" s="16">
        <f t="shared" si="0"/>
        <v>1</v>
      </c>
      <c r="D13" s="9">
        <v>0</v>
      </c>
      <c r="E13" s="9">
        <v>0</v>
      </c>
      <c r="F13" s="9">
        <v>0</v>
      </c>
      <c r="G13" s="18">
        <v>0</v>
      </c>
      <c r="H13" s="22"/>
      <c r="I13" s="22"/>
      <c r="J13" s="22"/>
      <c r="K13" s="22"/>
      <c r="L13" s="11"/>
      <c r="M13" s="11"/>
      <c r="N13" s="11"/>
      <c r="O13" s="11"/>
      <c r="P13" s="19">
        <v>0.7</v>
      </c>
      <c r="Q13" s="22"/>
      <c r="R13" s="22"/>
      <c r="S13" s="22"/>
      <c r="T13" s="19">
        <v>1</v>
      </c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</row>
    <row r="14" spans="1:35" collapsed="1">
      <c r="A14" s="3">
        <v>2</v>
      </c>
      <c r="B14" s="4" t="s">
        <v>24</v>
      </c>
      <c r="C14" s="32">
        <f>(C15+C16+(C17*4)+(C18*4)+(C19*4)+SUM(C20:C33))*100/2800</f>
        <v>0.81857142857142862</v>
      </c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</row>
    <row r="15" spans="1:35" outlineLevel="1">
      <c r="A15" s="7" t="s">
        <v>34</v>
      </c>
      <c r="B15" s="8" t="s">
        <v>27</v>
      </c>
      <c r="C15" s="16">
        <f t="shared" ref="C15:C33" si="1">MAX(D15:AI15)</f>
        <v>1</v>
      </c>
      <c r="D15" s="9">
        <v>1</v>
      </c>
      <c r="E15" s="9">
        <v>1</v>
      </c>
      <c r="F15" s="9">
        <v>1</v>
      </c>
      <c r="G15" s="20">
        <v>1</v>
      </c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</row>
    <row r="16" spans="1:35">
      <c r="A16" s="7" t="s">
        <v>37</v>
      </c>
      <c r="B16" s="8" t="s">
        <v>128</v>
      </c>
      <c r="C16" s="16">
        <f t="shared" si="1"/>
        <v>0.97</v>
      </c>
      <c r="D16" s="9">
        <v>0.5</v>
      </c>
      <c r="E16" s="9">
        <v>0.5</v>
      </c>
      <c r="F16" s="9">
        <v>0.5</v>
      </c>
      <c r="G16" s="20">
        <v>0.6</v>
      </c>
      <c r="H16" s="21">
        <v>0.65</v>
      </c>
      <c r="I16" s="21">
        <v>0.7</v>
      </c>
      <c r="J16" s="21">
        <v>0.75</v>
      </c>
      <c r="K16" s="21">
        <v>0.8</v>
      </c>
      <c r="L16" s="21">
        <v>0.9</v>
      </c>
      <c r="M16" s="21">
        <v>0.95</v>
      </c>
      <c r="N16" s="22"/>
      <c r="O16" s="22"/>
      <c r="P16" s="22"/>
      <c r="Q16" s="22"/>
      <c r="R16" s="11"/>
      <c r="S16" s="11"/>
      <c r="T16" s="11"/>
      <c r="U16" s="11"/>
      <c r="V16" s="23">
        <v>0.97</v>
      </c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</row>
    <row r="17" spans="1:35">
      <c r="A17" s="7" t="s">
        <v>38</v>
      </c>
      <c r="B17" s="8" t="s">
        <v>129</v>
      </c>
      <c r="C17" s="31">
        <f t="shared" si="1"/>
        <v>0.2</v>
      </c>
      <c r="D17" s="9">
        <v>0.1</v>
      </c>
      <c r="E17" s="9">
        <v>0.1</v>
      </c>
      <c r="F17" s="9">
        <v>0.1</v>
      </c>
      <c r="G17" s="20">
        <v>0.1</v>
      </c>
      <c r="H17" s="20">
        <v>0.1</v>
      </c>
      <c r="I17" s="20">
        <v>0.1</v>
      </c>
      <c r="J17" s="20">
        <v>0.1</v>
      </c>
      <c r="K17" s="20">
        <v>0.1</v>
      </c>
      <c r="L17" s="20">
        <v>0.1</v>
      </c>
      <c r="M17" s="21">
        <v>0.2</v>
      </c>
      <c r="N17" s="22"/>
      <c r="O17" s="22"/>
      <c r="P17" s="22"/>
      <c r="Q17" s="22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 outlineLevel="1">
      <c r="A18" s="7" t="s">
        <v>39</v>
      </c>
      <c r="B18" s="8" t="s">
        <v>25</v>
      </c>
      <c r="C18" s="16">
        <f t="shared" si="1"/>
        <v>1</v>
      </c>
      <c r="D18" s="9">
        <v>0.1</v>
      </c>
      <c r="E18" s="9">
        <v>0.1</v>
      </c>
      <c r="F18" s="9">
        <v>0.1</v>
      </c>
      <c r="G18" s="20">
        <v>0.2</v>
      </c>
      <c r="H18" s="21">
        <v>0.25</v>
      </c>
      <c r="I18" s="21">
        <v>0.75</v>
      </c>
      <c r="J18" s="21">
        <v>0.9</v>
      </c>
      <c r="K18" s="21">
        <v>1</v>
      </c>
      <c r="L18" s="22"/>
      <c r="M18" s="22"/>
      <c r="N18" s="22"/>
      <c r="O18" s="22"/>
      <c r="P18" s="22"/>
      <c r="Q18" s="22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 outlineLevel="1">
      <c r="A19" s="7" t="s">
        <v>40</v>
      </c>
      <c r="B19" s="12" t="s">
        <v>26</v>
      </c>
      <c r="C19" s="16">
        <f t="shared" si="1"/>
        <v>1</v>
      </c>
      <c r="D19" s="9">
        <v>0.65</v>
      </c>
      <c r="E19" s="9">
        <v>0.65</v>
      </c>
      <c r="F19" s="9">
        <v>0.7</v>
      </c>
      <c r="G19" s="20">
        <v>0.75</v>
      </c>
      <c r="H19" s="21">
        <v>0.75</v>
      </c>
      <c r="I19" s="21">
        <v>0.75</v>
      </c>
      <c r="J19" s="21">
        <v>0.87</v>
      </c>
      <c r="K19" s="21">
        <v>0.97</v>
      </c>
      <c r="L19" s="21">
        <v>0.99</v>
      </c>
      <c r="M19" s="21">
        <v>1</v>
      </c>
      <c r="N19" s="22"/>
      <c r="O19" s="22"/>
      <c r="P19" s="22"/>
      <c r="Q19" s="22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>
      <c r="A20" s="7" t="s">
        <v>41</v>
      </c>
      <c r="B20" s="12" t="s">
        <v>127</v>
      </c>
      <c r="C20" s="31">
        <f t="shared" si="1"/>
        <v>0.7</v>
      </c>
      <c r="D20" s="9">
        <v>0.5</v>
      </c>
      <c r="E20" s="9">
        <v>0.5</v>
      </c>
      <c r="F20" s="9">
        <v>0.5</v>
      </c>
      <c r="G20" s="20">
        <v>0.6</v>
      </c>
      <c r="H20" s="21">
        <v>0.65</v>
      </c>
      <c r="I20" s="21">
        <v>0.7</v>
      </c>
      <c r="J20" s="22"/>
      <c r="K20" s="22"/>
      <c r="L20" s="22"/>
      <c r="M20" s="22"/>
      <c r="N20" s="22"/>
      <c r="O20" s="22"/>
      <c r="P20" s="22"/>
      <c r="Q20" s="22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</row>
    <row r="21" spans="1:35" outlineLevel="1">
      <c r="A21" s="7" t="s">
        <v>42</v>
      </c>
      <c r="B21" s="12" t="s">
        <v>28</v>
      </c>
      <c r="C21" s="16">
        <f t="shared" si="1"/>
        <v>1</v>
      </c>
      <c r="D21" s="9">
        <v>0.5</v>
      </c>
      <c r="E21" s="9">
        <v>0.8</v>
      </c>
      <c r="F21" s="9">
        <v>0.8</v>
      </c>
      <c r="G21" s="20">
        <v>0.8</v>
      </c>
      <c r="H21" s="22"/>
      <c r="I21" s="22"/>
      <c r="J21" s="22"/>
      <c r="K21" s="22"/>
      <c r="L21" s="22"/>
      <c r="M21" s="22"/>
      <c r="N21" s="21">
        <v>1</v>
      </c>
      <c r="O21" s="22"/>
      <c r="P21" s="22"/>
      <c r="Q21" s="22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</row>
    <row r="22" spans="1:35" outlineLevel="1">
      <c r="A22" s="7" t="s">
        <v>43</v>
      </c>
      <c r="B22" s="12" t="s">
        <v>29</v>
      </c>
      <c r="C22" s="16">
        <f t="shared" si="1"/>
        <v>1</v>
      </c>
      <c r="D22" s="9">
        <v>0</v>
      </c>
      <c r="E22" s="9">
        <v>0.8</v>
      </c>
      <c r="F22" s="9">
        <v>0.8</v>
      </c>
      <c r="G22" s="20">
        <v>0.8</v>
      </c>
      <c r="H22" s="20">
        <v>0.8</v>
      </c>
      <c r="I22" s="20">
        <v>0.8</v>
      </c>
      <c r="J22" s="20">
        <v>0.8</v>
      </c>
      <c r="K22" s="20">
        <v>0.8</v>
      </c>
      <c r="L22" s="21">
        <v>1</v>
      </c>
      <c r="M22" s="22"/>
      <c r="N22" s="21">
        <v>1</v>
      </c>
      <c r="O22" s="22"/>
      <c r="P22" s="22"/>
      <c r="Q22" s="22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</row>
    <row r="23" spans="1:35" outlineLevel="1">
      <c r="A23" s="7" t="s">
        <v>44</v>
      </c>
      <c r="B23" s="12" t="s">
        <v>30</v>
      </c>
      <c r="C23" s="16">
        <f t="shared" si="1"/>
        <v>1</v>
      </c>
      <c r="D23" s="9">
        <v>0.5</v>
      </c>
      <c r="E23" s="9">
        <v>0.5</v>
      </c>
      <c r="F23" s="9">
        <v>0.5</v>
      </c>
      <c r="G23" s="20">
        <v>0.5</v>
      </c>
      <c r="H23" s="20">
        <v>0.5</v>
      </c>
      <c r="I23" s="20">
        <v>0.5</v>
      </c>
      <c r="J23" s="20">
        <v>0.5</v>
      </c>
      <c r="K23" s="20">
        <v>0.5</v>
      </c>
      <c r="L23" s="21">
        <v>0.6</v>
      </c>
      <c r="M23" s="22"/>
      <c r="N23" s="21">
        <v>1</v>
      </c>
      <c r="O23" s="22"/>
      <c r="P23" s="22"/>
      <c r="Q23" s="22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</row>
    <row r="24" spans="1:35" outlineLevel="1">
      <c r="A24" s="7" t="s">
        <v>45</v>
      </c>
      <c r="B24" s="12" t="s">
        <v>31</v>
      </c>
      <c r="C24" s="16">
        <f t="shared" si="1"/>
        <v>1</v>
      </c>
      <c r="D24" s="9">
        <v>0.8</v>
      </c>
      <c r="E24" s="9">
        <v>0.8</v>
      </c>
      <c r="F24" s="9">
        <v>0.8</v>
      </c>
      <c r="G24" s="20">
        <v>0.8</v>
      </c>
      <c r="H24" s="21">
        <v>0.8</v>
      </c>
      <c r="I24" s="21">
        <v>0.85</v>
      </c>
      <c r="J24" s="22"/>
      <c r="K24" s="22"/>
      <c r="L24" s="22"/>
      <c r="M24" s="22"/>
      <c r="N24" s="21">
        <v>1</v>
      </c>
      <c r="O24" s="22"/>
      <c r="P24" s="22"/>
      <c r="Q24" s="22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</row>
    <row r="25" spans="1:35">
      <c r="A25" s="7" t="s">
        <v>46</v>
      </c>
      <c r="B25" s="12" t="s">
        <v>33</v>
      </c>
      <c r="C25" s="16">
        <f t="shared" si="1"/>
        <v>1</v>
      </c>
      <c r="D25" s="9">
        <v>0</v>
      </c>
      <c r="E25" s="9">
        <v>0.2</v>
      </c>
      <c r="F25" s="9">
        <v>0.2</v>
      </c>
      <c r="G25" s="20">
        <v>0.2</v>
      </c>
      <c r="H25" s="22"/>
      <c r="I25" s="22"/>
      <c r="J25" s="22"/>
      <c r="K25" s="22"/>
      <c r="L25" s="22"/>
      <c r="M25" s="22"/>
      <c r="N25" s="21">
        <v>0.6</v>
      </c>
      <c r="O25" s="22"/>
      <c r="P25" s="21">
        <v>0.75</v>
      </c>
      <c r="Q25" s="22"/>
      <c r="R25" s="11"/>
      <c r="S25" s="11"/>
      <c r="T25" s="11"/>
      <c r="U25" s="11"/>
      <c r="V25" s="21">
        <v>0.85</v>
      </c>
      <c r="W25" s="21">
        <v>0.95</v>
      </c>
      <c r="X25" s="11"/>
      <c r="Y25" s="23">
        <v>1</v>
      </c>
      <c r="Z25" s="11"/>
      <c r="AA25" s="11"/>
      <c r="AB25" s="11"/>
      <c r="AC25" s="11"/>
      <c r="AD25" s="11"/>
      <c r="AE25" s="11"/>
      <c r="AF25" s="11"/>
      <c r="AG25" s="11"/>
      <c r="AH25" s="11"/>
      <c r="AI25" s="11"/>
    </row>
    <row r="26" spans="1:35" outlineLevel="1">
      <c r="A26" s="7" t="s">
        <v>47</v>
      </c>
      <c r="B26" s="12" t="s">
        <v>32</v>
      </c>
      <c r="C26" s="16">
        <f t="shared" si="1"/>
        <v>1</v>
      </c>
      <c r="D26" s="9">
        <v>0</v>
      </c>
      <c r="E26" s="9">
        <v>0.5</v>
      </c>
      <c r="F26" s="9">
        <v>0.5</v>
      </c>
      <c r="G26" s="20">
        <v>0.5</v>
      </c>
      <c r="H26" s="22"/>
      <c r="I26" s="22"/>
      <c r="J26" s="22"/>
      <c r="K26" s="22"/>
      <c r="L26" s="22"/>
      <c r="M26" s="22"/>
      <c r="N26" s="21">
        <v>1</v>
      </c>
      <c r="O26" s="22"/>
      <c r="P26" s="22"/>
      <c r="Q26" s="22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</row>
    <row r="27" spans="1:35">
      <c r="A27" s="7" t="s">
        <v>48</v>
      </c>
      <c r="B27" s="12" t="s">
        <v>130</v>
      </c>
      <c r="C27" s="31">
        <f t="shared" si="1"/>
        <v>0.2</v>
      </c>
      <c r="D27" s="9">
        <v>0</v>
      </c>
      <c r="E27" s="9">
        <v>0.2</v>
      </c>
      <c r="F27" s="9">
        <v>0.2</v>
      </c>
      <c r="G27" s="20">
        <v>0.2</v>
      </c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</row>
    <row r="28" spans="1:35" outlineLevel="1">
      <c r="A28" s="7" t="s">
        <v>49</v>
      </c>
      <c r="B28" s="12" t="s">
        <v>35</v>
      </c>
      <c r="C28" s="16">
        <f t="shared" si="1"/>
        <v>1</v>
      </c>
      <c r="D28" s="9">
        <v>1</v>
      </c>
      <c r="E28" s="9">
        <v>1</v>
      </c>
      <c r="F28" s="9">
        <v>1</v>
      </c>
      <c r="G28" s="20">
        <v>1</v>
      </c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</row>
    <row r="29" spans="1:35" outlineLevel="1">
      <c r="A29" s="7" t="s">
        <v>50</v>
      </c>
      <c r="B29" s="12" t="s">
        <v>36</v>
      </c>
      <c r="C29" s="16">
        <f t="shared" si="1"/>
        <v>1</v>
      </c>
      <c r="D29" s="9">
        <v>0.8</v>
      </c>
      <c r="E29" s="9">
        <v>0.8</v>
      </c>
      <c r="F29" s="9">
        <v>0.8</v>
      </c>
      <c r="G29" s="20">
        <v>0.8</v>
      </c>
      <c r="H29" s="22"/>
      <c r="I29" s="22"/>
      <c r="J29" s="22"/>
      <c r="K29" s="22"/>
      <c r="L29" s="22"/>
      <c r="M29" s="22"/>
      <c r="N29" s="22"/>
      <c r="O29" s="22"/>
      <c r="P29" s="21">
        <v>1</v>
      </c>
      <c r="Q29" s="22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</row>
    <row r="30" spans="1:35" outlineLevel="1">
      <c r="A30" s="7" t="s">
        <v>54</v>
      </c>
      <c r="B30" s="12" t="s">
        <v>125</v>
      </c>
      <c r="C30" s="16">
        <f t="shared" si="1"/>
        <v>1</v>
      </c>
      <c r="D30" s="9">
        <v>0</v>
      </c>
      <c r="E30" s="9">
        <v>0</v>
      </c>
      <c r="F30" s="9">
        <v>0.5</v>
      </c>
      <c r="G30" s="19">
        <v>0.95</v>
      </c>
      <c r="H30" s="19">
        <v>1</v>
      </c>
      <c r="I30" s="22"/>
      <c r="J30" s="22"/>
      <c r="K30" s="22"/>
      <c r="L30" s="22"/>
      <c r="M30" s="22"/>
      <c r="N30" s="22"/>
      <c r="O30" s="22"/>
      <c r="P30" s="22"/>
      <c r="Q30" s="22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</row>
    <row r="31" spans="1:35">
      <c r="A31" s="7" t="s">
        <v>112</v>
      </c>
      <c r="B31" s="12" t="s">
        <v>52</v>
      </c>
      <c r="C31" s="16">
        <f t="shared" si="1"/>
        <v>0.75</v>
      </c>
      <c r="D31" s="9">
        <v>0</v>
      </c>
      <c r="E31" s="9">
        <v>0</v>
      </c>
      <c r="F31" s="9">
        <v>0</v>
      </c>
      <c r="G31" s="20">
        <v>0</v>
      </c>
      <c r="H31" s="22"/>
      <c r="I31" s="22"/>
      <c r="J31" s="22"/>
      <c r="K31" s="22"/>
      <c r="L31" s="22"/>
      <c r="M31" s="22"/>
      <c r="N31" s="22"/>
      <c r="O31" s="22"/>
      <c r="P31" s="19">
        <v>0.25</v>
      </c>
      <c r="Q31" s="22"/>
      <c r="R31" s="11"/>
      <c r="S31" s="22"/>
      <c r="T31" s="19">
        <v>0.5</v>
      </c>
      <c r="U31" s="11"/>
      <c r="V31" s="11"/>
      <c r="W31" s="29">
        <v>0.75</v>
      </c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</row>
    <row r="32" spans="1:35">
      <c r="A32" s="7" t="s">
        <v>126</v>
      </c>
      <c r="B32" s="12" t="s">
        <v>53</v>
      </c>
      <c r="C32" s="31">
        <f t="shared" si="1"/>
        <v>0.5</v>
      </c>
      <c r="D32" s="9">
        <v>0</v>
      </c>
      <c r="E32" s="9">
        <v>0</v>
      </c>
      <c r="F32" s="9">
        <v>0</v>
      </c>
      <c r="G32" s="9">
        <v>0</v>
      </c>
      <c r="H32" s="22"/>
      <c r="I32" s="22"/>
      <c r="J32" s="11"/>
      <c r="K32" s="11"/>
      <c r="L32" s="11"/>
      <c r="M32" s="11"/>
      <c r="N32" s="22"/>
      <c r="O32" s="11"/>
      <c r="P32" s="11"/>
      <c r="Q32" s="11"/>
      <c r="R32" s="11"/>
      <c r="S32" s="21">
        <v>0.5</v>
      </c>
      <c r="T32" s="22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</row>
    <row r="33" spans="1:35">
      <c r="A33" s="7" t="s">
        <v>131</v>
      </c>
      <c r="B33" s="12" t="s">
        <v>132</v>
      </c>
      <c r="C33" s="16">
        <f t="shared" si="1"/>
        <v>1</v>
      </c>
      <c r="D33" s="9">
        <v>0</v>
      </c>
      <c r="E33" s="9">
        <v>0</v>
      </c>
      <c r="F33" s="9">
        <v>0</v>
      </c>
      <c r="G33" s="9">
        <v>0</v>
      </c>
      <c r="H33" s="22"/>
      <c r="I33" s="22"/>
      <c r="J33" s="11"/>
      <c r="K33" s="11"/>
      <c r="L33" s="11"/>
      <c r="M33" s="11"/>
      <c r="N33" s="21">
        <v>0.3</v>
      </c>
      <c r="O33" s="11"/>
      <c r="P33" s="11"/>
      <c r="Q33" s="11"/>
      <c r="R33" s="11"/>
      <c r="S33" s="21">
        <v>0.5</v>
      </c>
      <c r="T33" s="22"/>
      <c r="U33" s="11"/>
      <c r="V33" s="21">
        <v>0.7</v>
      </c>
      <c r="W33" s="21">
        <v>0.95</v>
      </c>
      <c r="X33" s="11"/>
      <c r="Y33" s="11"/>
      <c r="Z33" s="11"/>
      <c r="AA33" s="23">
        <v>1</v>
      </c>
      <c r="AB33" s="11"/>
      <c r="AC33" s="11"/>
      <c r="AD33" s="11"/>
      <c r="AE33" s="11"/>
      <c r="AF33" s="11"/>
      <c r="AG33" s="11"/>
      <c r="AH33" s="11"/>
      <c r="AI33" s="11"/>
    </row>
    <row r="34" spans="1:35">
      <c r="A34" s="3">
        <v>4</v>
      </c>
      <c r="B34" s="4" t="s">
        <v>51</v>
      </c>
      <c r="C34" s="26">
        <f>AVERAGE(C35:C43)</f>
        <v>0.89777777777777779</v>
      </c>
      <c r="D34" s="5"/>
      <c r="E34" s="5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</row>
    <row r="35" spans="1:35" hidden="1" outlineLevel="1">
      <c r="A35" s="7" t="s">
        <v>78</v>
      </c>
      <c r="B35" s="8" t="s">
        <v>69</v>
      </c>
      <c r="C35" s="16">
        <f t="shared" ref="C35:C42" si="2">MAX(D35:AI35)</f>
        <v>1</v>
      </c>
      <c r="D35" s="9">
        <v>0.8</v>
      </c>
      <c r="E35" s="9">
        <v>0.8</v>
      </c>
      <c r="F35" s="9">
        <v>0.8</v>
      </c>
      <c r="G35" s="20">
        <v>1</v>
      </c>
      <c r="H35" s="20"/>
      <c r="I35" s="20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11"/>
      <c r="AG35" s="11"/>
      <c r="AH35" s="11"/>
      <c r="AI35" s="11"/>
    </row>
    <row r="36" spans="1:35" hidden="1" outlineLevel="1">
      <c r="A36" s="7" t="s">
        <v>79</v>
      </c>
      <c r="B36" s="8" t="s">
        <v>70</v>
      </c>
      <c r="C36" s="16">
        <f t="shared" si="2"/>
        <v>1</v>
      </c>
      <c r="D36" s="9">
        <v>0</v>
      </c>
      <c r="E36" s="9">
        <v>0</v>
      </c>
      <c r="F36" s="9">
        <v>0</v>
      </c>
      <c r="G36" s="20"/>
      <c r="H36" s="20"/>
      <c r="I36" s="20">
        <v>1</v>
      </c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11"/>
      <c r="AG36" s="11"/>
      <c r="AH36" s="11"/>
      <c r="AI36" s="11"/>
    </row>
    <row r="37" spans="1:35" hidden="1" outlineLevel="1">
      <c r="A37" s="7" t="s">
        <v>80</v>
      </c>
      <c r="B37" s="8" t="s">
        <v>71</v>
      </c>
      <c r="C37" s="16">
        <f t="shared" si="2"/>
        <v>1</v>
      </c>
      <c r="D37" s="9">
        <v>0.2</v>
      </c>
      <c r="E37" s="9">
        <v>0.8</v>
      </c>
      <c r="F37" s="9">
        <v>0.8</v>
      </c>
      <c r="G37" s="20">
        <v>1</v>
      </c>
      <c r="H37" s="20"/>
      <c r="I37" s="20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11"/>
      <c r="AG37" s="11"/>
      <c r="AH37" s="11"/>
      <c r="AI37" s="11"/>
    </row>
    <row r="38" spans="1:35" hidden="1" outlineLevel="1">
      <c r="A38" s="7" t="s">
        <v>81</v>
      </c>
      <c r="B38" s="8" t="s">
        <v>72</v>
      </c>
      <c r="C38" s="16">
        <f t="shared" si="2"/>
        <v>1</v>
      </c>
      <c r="D38" s="9">
        <v>0</v>
      </c>
      <c r="E38" s="9">
        <v>0</v>
      </c>
      <c r="F38" s="9">
        <v>0</v>
      </c>
      <c r="G38" s="20"/>
      <c r="H38" s="20"/>
      <c r="I38" s="20">
        <v>1</v>
      </c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11"/>
      <c r="AG38" s="11"/>
      <c r="AH38" s="11"/>
      <c r="AI38" s="11"/>
    </row>
    <row r="39" spans="1:35" hidden="1" outlineLevel="1">
      <c r="A39" s="7" t="s">
        <v>82</v>
      </c>
      <c r="B39" s="8" t="s">
        <v>73</v>
      </c>
      <c r="C39" s="16">
        <f t="shared" si="2"/>
        <v>1</v>
      </c>
      <c r="D39" s="9">
        <v>0.2</v>
      </c>
      <c r="E39" s="9">
        <v>0.8</v>
      </c>
      <c r="F39" s="9">
        <v>0.8</v>
      </c>
      <c r="G39" s="20">
        <v>1</v>
      </c>
      <c r="H39" s="20"/>
      <c r="I39" s="20"/>
      <c r="J39" s="20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11"/>
      <c r="AG39" s="11"/>
      <c r="AH39" s="11"/>
      <c r="AI39" s="11"/>
    </row>
    <row r="40" spans="1:35" hidden="1" outlineLevel="1">
      <c r="A40" s="7" t="s">
        <v>83</v>
      </c>
      <c r="B40" s="12" t="s">
        <v>74</v>
      </c>
      <c r="C40" s="16">
        <f t="shared" si="2"/>
        <v>1</v>
      </c>
      <c r="D40" s="9">
        <v>0</v>
      </c>
      <c r="E40" s="9">
        <v>0.32</v>
      </c>
      <c r="F40" s="9">
        <v>0.38</v>
      </c>
      <c r="G40" s="20">
        <v>0.47</v>
      </c>
      <c r="H40" s="20">
        <v>0.6</v>
      </c>
      <c r="I40" s="20">
        <v>0.82</v>
      </c>
      <c r="J40" s="20">
        <v>1</v>
      </c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11"/>
      <c r="AG40" s="11"/>
      <c r="AH40" s="11"/>
      <c r="AI40" s="11"/>
    </row>
    <row r="41" spans="1:35" collapsed="1">
      <c r="A41" s="7" t="s">
        <v>84</v>
      </c>
      <c r="B41" s="12" t="s">
        <v>75</v>
      </c>
      <c r="C41" s="16">
        <f t="shared" si="2"/>
        <v>0.86</v>
      </c>
      <c r="D41" s="9">
        <v>0</v>
      </c>
      <c r="E41" s="9">
        <v>0</v>
      </c>
      <c r="F41" s="9">
        <v>0.2</v>
      </c>
      <c r="G41" s="20">
        <v>0.28999999999999998</v>
      </c>
      <c r="H41" s="20">
        <v>0.35</v>
      </c>
      <c r="I41" s="20">
        <v>0.42</v>
      </c>
      <c r="J41" s="20">
        <v>0.43</v>
      </c>
      <c r="K41" s="20">
        <v>0.59</v>
      </c>
      <c r="L41" s="20">
        <v>0.64</v>
      </c>
      <c r="M41" s="9"/>
      <c r="N41" s="9"/>
      <c r="O41" s="9"/>
      <c r="P41" s="20">
        <v>0.82</v>
      </c>
      <c r="Q41" s="9"/>
      <c r="R41" s="9"/>
      <c r="S41" s="9"/>
      <c r="T41" s="20">
        <v>0.86</v>
      </c>
      <c r="U41" s="9"/>
      <c r="V41" s="9">
        <v>0.86</v>
      </c>
      <c r="W41" s="9"/>
      <c r="X41" s="9"/>
      <c r="Y41" s="9"/>
      <c r="Z41" s="9"/>
      <c r="AA41" s="9"/>
      <c r="AB41" s="9"/>
      <c r="AC41" s="9"/>
      <c r="AD41" s="9"/>
      <c r="AE41" s="9"/>
      <c r="AF41" s="11"/>
      <c r="AG41" s="11"/>
      <c r="AH41" s="11"/>
      <c r="AI41" s="11"/>
    </row>
    <row r="42" spans="1:35">
      <c r="A42" s="7" t="s">
        <v>85</v>
      </c>
      <c r="B42" s="12" t="s">
        <v>76</v>
      </c>
      <c r="C42" s="16">
        <f t="shared" si="2"/>
        <v>0.84</v>
      </c>
      <c r="D42" s="9">
        <v>0</v>
      </c>
      <c r="E42" s="9">
        <v>0</v>
      </c>
      <c r="F42" s="9">
        <v>0</v>
      </c>
      <c r="G42" s="20"/>
      <c r="H42" s="20"/>
      <c r="I42" s="20">
        <v>0.08</v>
      </c>
      <c r="J42" s="20">
        <v>0.2</v>
      </c>
      <c r="K42" s="20">
        <v>0.28000000000000003</v>
      </c>
      <c r="L42" s="20">
        <v>0.36</v>
      </c>
      <c r="M42" s="9"/>
      <c r="N42" s="9"/>
      <c r="O42" s="9"/>
      <c r="P42" s="20">
        <v>0.68</v>
      </c>
      <c r="Q42" s="9"/>
      <c r="R42" s="9"/>
      <c r="S42" s="9"/>
      <c r="T42" s="20"/>
      <c r="U42" s="9"/>
      <c r="V42" s="20">
        <v>0.8</v>
      </c>
      <c r="W42" s="9">
        <v>0.84</v>
      </c>
      <c r="X42" s="9"/>
      <c r="Y42" s="9"/>
      <c r="Z42" s="9"/>
      <c r="AA42" s="9"/>
      <c r="AB42" s="9"/>
      <c r="AC42" s="9"/>
      <c r="AD42" s="9"/>
      <c r="AE42" s="9"/>
      <c r="AF42" s="11"/>
      <c r="AG42" s="11"/>
      <c r="AH42" s="11"/>
      <c r="AI42" s="11"/>
    </row>
    <row r="43" spans="1:35">
      <c r="A43" s="7" t="s">
        <v>86</v>
      </c>
      <c r="B43" s="12" t="s">
        <v>77</v>
      </c>
      <c r="C43" s="16">
        <v>0.38</v>
      </c>
      <c r="D43" s="9">
        <v>0</v>
      </c>
      <c r="E43" s="9">
        <v>0</v>
      </c>
      <c r="F43" s="9">
        <v>0</v>
      </c>
      <c r="G43" s="20"/>
      <c r="H43" s="20"/>
      <c r="I43" s="20"/>
      <c r="J43" s="20">
        <v>0.17</v>
      </c>
      <c r="K43" s="20">
        <v>0.33</v>
      </c>
      <c r="L43" s="9">
        <v>0.28000000000000003</v>
      </c>
      <c r="M43" s="9"/>
      <c r="N43" s="9"/>
      <c r="O43" s="9"/>
      <c r="P43" s="20">
        <v>0.31</v>
      </c>
      <c r="Q43" s="9"/>
      <c r="R43" s="9"/>
      <c r="S43" s="9"/>
      <c r="T43" s="20">
        <v>0.4</v>
      </c>
      <c r="U43" s="9"/>
      <c r="V43" s="20">
        <v>0.45</v>
      </c>
      <c r="W43" s="9">
        <v>0.38</v>
      </c>
      <c r="X43" s="9"/>
      <c r="Y43" s="9"/>
      <c r="Z43" s="9"/>
      <c r="AA43" s="9"/>
      <c r="AB43" s="9"/>
      <c r="AC43" s="9"/>
      <c r="AD43" s="9"/>
      <c r="AE43" s="9"/>
      <c r="AF43" s="11"/>
      <c r="AG43" s="11"/>
      <c r="AH43" s="11"/>
      <c r="AI43" s="11"/>
    </row>
    <row r="44" spans="1:35">
      <c r="A44" s="3">
        <v>5</v>
      </c>
      <c r="B44" s="4" t="s">
        <v>87</v>
      </c>
      <c r="C44" s="32">
        <f>(C45+C46+(SUM(C47:C56))*6+(SUM(C57:C62))*2+C63)*100/6500</f>
        <v>0.49876923076923074</v>
      </c>
      <c r="D44" s="5"/>
      <c r="E44" s="5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</row>
    <row r="45" spans="1:35" hidden="1" outlineLevel="1">
      <c r="A45" s="7" t="s">
        <v>89</v>
      </c>
      <c r="B45" s="8" t="s">
        <v>88</v>
      </c>
      <c r="C45" s="16">
        <f t="shared" ref="C45:C63" si="3">MAX(D45:AI45)</f>
        <v>1</v>
      </c>
      <c r="D45" s="9">
        <v>0</v>
      </c>
      <c r="E45" s="10"/>
      <c r="F45" s="11"/>
      <c r="G45" s="11"/>
      <c r="H45" s="22"/>
      <c r="I45" s="22"/>
      <c r="J45" s="11"/>
      <c r="K45" s="11"/>
      <c r="L45" s="11"/>
      <c r="M45" s="11"/>
      <c r="N45" s="23">
        <v>1</v>
      </c>
      <c r="O45" s="22"/>
      <c r="P45" s="22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</row>
    <row r="46" spans="1:35" hidden="1" outlineLevel="1">
      <c r="A46" s="7" t="s">
        <v>90</v>
      </c>
      <c r="B46" s="8" t="s">
        <v>124</v>
      </c>
      <c r="C46" s="16">
        <f t="shared" si="3"/>
        <v>1</v>
      </c>
      <c r="D46" s="9">
        <v>0</v>
      </c>
      <c r="E46" s="10"/>
      <c r="F46" s="11"/>
      <c r="G46" s="11"/>
      <c r="H46" s="22"/>
      <c r="I46" s="22"/>
      <c r="J46" s="11"/>
      <c r="K46" s="11"/>
      <c r="L46" s="11"/>
      <c r="M46" s="11"/>
      <c r="N46" s="21">
        <v>0.1</v>
      </c>
      <c r="O46" s="22"/>
      <c r="P46" s="23">
        <v>1</v>
      </c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</row>
    <row r="47" spans="1:35" collapsed="1">
      <c r="A47" s="7" t="s">
        <v>91</v>
      </c>
      <c r="B47" s="8" t="s">
        <v>123</v>
      </c>
      <c r="C47" s="16">
        <f t="shared" si="3"/>
        <v>0.75</v>
      </c>
      <c r="D47" s="9">
        <v>0</v>
      </c>
      <c r="E47" s="10"/>
      <c r="F47" s="11"/>
      <c r="G47" s="11"/>
      <c r="H47" s="22"/>
      <c r="I47" s="22"/>
      <c r="J47" s="11"/>
      <c r="K47" s="11"/>
      <c r="L47" s="11"/>
      <c r="M47" s="11"/>
      <c r="N47" s="21">
        <v>0.4</v>
      </c>
      <c r="O47" s="22"/>
      <c r="P47" s="21">
        <v>0.5</v>
      </c>
      <c r="Q47" s="11"/>
      <c r="R47" s="11"/>
      <c r="S47" s="21">
        <v>0.7</v>
      </c>
      <c r="T47" s="11"/>
      <c r="U47" s="11"/>
      <c r="V47" s="11"/>
      <c r="W47" s="23">
        <v>0.75</v>
      </c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</row>
    <row r="48" spans="1:35">
      <c r="A48" s="7" t="s">
        <v>92</v>
      </c>
      <c r="B48" s="8" t="s">
        <v>114</v>
      </c>
      <c r="C48" s="16">
        <f t="shared" si="3"/>
        <v>0.9</v>
      </c>
      <c r="D48" s="9">
        <v>0</v>
      </c>
      <c r="E48" s="10"/>
      <c r="F48" s="11"/>
      <c r="G48" s="11"/>
      <c r="H48" s="22"/>
      <c r="I48" s="22"/>
      <c r="J48" s="11"/>
      <c r="K48" s="11"/>
      <c r="L48" s="11"/>
      <c r="M48" s="11"/>
      <c r="N48" s="21">
        <v>0.4</v>
      </c>
      <c r="O48" s="22"/>
      <c r="P48" s="21">
        <v>0.8</v>
      </c>
      <c r="Q48" s="11"/>
      <c r="R48" s="11"/>
      <c r="S48" s="21">
        <v>0.8</v>
      </c>
      <c r="T48" s="11"/>
      <c r="U48" s="11"/>
      <c r="V48" s="11"/>
      <c r="W48" s="30"/>
      <c r="X48" s="11"/>
      <c r="Y48" s="11"/>
      <c r="Z48" s="23">
        <v>0.9</v>
      </c>
      <c r="AA48" s="11"/>
      <c r="AB48" s="11"/>
      <c r="AC48" s="11"/>
      <c r="AD48" s="11"/>
      <c r="AE48" s="11"/>
      <c r="AF48" s="11"/>
      <c r="AG48" s="11"/>
      <c r="AH48" s="11"/>
      <c r="AI48" s="11"/>
    </row>
    <row r="49" spans="1:35">
      <c r="A49" s="7" t="s">
        <v>93</v>
      </c>
      <c r="B49" s="8" t="s">
        <v>115</v>
      </c>
      <c r="C49" s="16">
        <f t="shared" si="3"/>
        <v>0.4</v>
      </c>
      <c r="D49" s="9">
        <v>0</v>
      </c>
      <c r="E49" s="10"/>
      <c r="F49" s="11"/>
      <c r="G49" s="11"/>
      <c r="H49" s="22"/>
      <c r="I49" s="22"/>
      <c r="J49" s="11"/>
      <c r="K49" s="11"/>
      <c r="L49" s="11"/>
      <c r="M49" s="11"/>
      <c r="N49" s="21">
        <v>0.1</v>
      </c>
      <c r="O49" s="22"/>
      <c r="P49" s="22"/>
      <c r="Q49" s="11"/>
      <c r="R49" s="11"/>
      <c r="S49" s="21">
        <v>0.15</v>
      </c>
      <c r="T49" s="11"/>
      <c r="U49" s="11"/>
      <c r="V49" s="21">
        <v>0.25</v>
      </c>
      <c r="W49" s="21">
        <v>0.3</v>
      </c>
      <c r="X49" s="11"/>
      <c r="Y49" s="11"/>
      <c r="Z49" s="21">
        <v>0.35</v>
      </c>
      <c r="AA49" s="23">
        <v>0.4</v>
      </c>
      <c r="AB49" s="11"/>
      <c r="AC49" s="11"/>
      <c r="AD49" s="11"/>
      <c r="AE49" s="11"/>
      <c r="AF49" s="11"/>
      <c r="AG49" s="11"/>
      <c r="AH49" s="11"/>
      <c r="AI49" s="11"/>
    </row>
    <row r="50" spans="1:35">
      <c r="A50" s="7" t="s">
        <v>94</v>
      </c>
      <c r="B50" s="8" t="s">
        <v>116</v>
      </c>
      <c r="C50" s="16">
        <f t="shared" si="3"/>
        <v>0.4</v>
      </c>
      <c r="D50" s="9">
        <v>0</v>
      </c>
      <c r="E50" s="10"/>
      <c r="F50" s="11"/>
      <c r="G50" s="11"/>
      <c r="H50" s="22"/>
      <c r="I50" s="22"/>
      <c r="J50" s="11"/>
      <c r="K50" s="11"/>
      <c r="L50" s="11"/>
      <c r="M50" s="11"/>
      <c r="N50" s="22"/>
      <c r="O50" s="22"/>
      <c r="P50" s="22"/>
      <c r="Q50" s="11"/>
      <c r="R50" s="11"/>
      <c r="S50" s="21">
        <v>0.25</v>
      </c>
      <c r="T50" s="11"/>
      <c r="U50" s="11"/>
      <c r="V50" s="22"/>
      <c r="W50" s="30"/>
      <c r="X50" s="11"/>
      <c r="Y50" s="23">
        <v>0.4</v>
      </c>
      <c r="Z50" s="11"/>
      <c r="AA50" s="11"/>
      <c r="AB50" s="11"/>
      <c r="AC50" s="11"/>
      <c r="AD50" s="11"/>
      <c r="AE50" s="11"/>
      <c r="AF50" s="11"/>
      <c r="AG50" s="11"/>
      <c r="AH50" s="11"/>
      <c r="AI50" s="11"/>
    </row>
    <row r="51" spans="1:35">
      <c r="A51" s="7" t="s">
        <v>95</v>
      </c>
      <c r="B51" s="8" t="s">
        <v>117</v>
      </c>
      <c r="C51" s="16">
        <f t="shared" si="3"/>
        <v>0.4</v>
      </c>
      <c r="D51" s="9">
        <v>0</v>
      </c>
      <c r="E51" s="10"/>
      <c r="F51" s="11"/>
      <c r="G51" s="11"/>
      <c r="H51" s="22"/>
      <c r="I51" s="22"/>
      <c r="J51" s="11"/>
      <c r="K51" s="11"/>
      <c r="L51" s="11"/>
      <c r="M51" s="11"/>
      <c r="N51" s="22"/>
      <c r="O51" s="22"/>
      <c r="P51" s="22"/>
      <c r="Q51" s="11"/>
      <c r="R51" s="11"/>
      <c r="S51" s="21">
        <v>0.15</v>
      </c>
      <c r="T51" s="11"/>
      <c r="U51" s="11"/>
      <c r="V51" s="21">
        <v>0.3</v>
      </c>
      <c r="W51" s="30"/>
      <c r="X51" s="11"/>
      <c r="Y51" s="11"/>
      <c r="Z51" s="23">
        <v>0.4</v>
      </c>
      <c r="AA51" s="11"/>
      <c r="AB51" s="11"/>
      <c r="AC51" s="11"/>
      <c r="AD51" s="11"/>
      <c r="AE51" s="11"/>
      <c r="AF51" s="11"/>
      <c r="AG51" s="11"/>
      <c r="AH51" s="11"/>
      <c r="AI51" s="11"/>
    </row>
    <row r="52" spans="1:35">
      <c r="A52" s="7" t="s">
        <v>96</v>
      </c>
      <c r="B52" s="8" t="s">
        <v>118</v>
      </c>
      <c r="C52" s="16">
        <f t="shared" si="3"/>
        <v>0.5</v>
      </c>
      <c r="D52" s="9">
        <v>0</v>
      </c>
      <c r="E52" s="10"/>
      <c r="F52" s="11"/>
      <c r="G52" s="11"/>
      <c r="H52" s="22"/>
      <c r="I52" s="22"/>
      <c r="J52" s="11"/>
      <c r="K52" s="11"/>
      <c r="L52" s="11"/>
      <c r="M52" s="11"/>
      <c r="N52" s="22"/>
      <c r="O52" s="22"/>
      <c r="P52" s="22"/>
      <c r="Q52" s="11"/>
      <c r="R52" s="11"/>
      <c r="S52" s="21">
        <v>0.2</v>
      </c>
      <c r="T52" s="11"/>
      <c r="U52" s="11"/>
      <c r="V52" s="21">
        <v>0.25</v>
      </c>
      <c r="W52" s="21">
        <v>0.35</v>
      </c>
      <c r="X52" s="11"/>
      <c r="Y52" s="11"/>
      <c r="Z52" s="21">
        <v>0.45</v>
      </c>
      <c r="AA52" s="23">
        <v>0.5</v>
      </c>
      <c r="AB52" s="11"/>
      <c r="AC52" s="11"/>
      <c r="AD52" s="11"/>
      <c r="AE52" s="11"/>
      <c r="AF52" s="11"/>
      <c r="AG52" s="11"/>
      <c r="AH52" s="11"/>
      <c r="AI52" s="11"/>
    </row>
    <row r="53" spans="1:35">
      <c r="A53" s="7" t="s">
        <v>97</v>
      </c>
      <c r="B53" s="8" t="s">
        <v>119</v>
      </c>
      <c r="C53" s="16">
        <f t="shared" si="3"/>
        <v>0.25</v>
      </c>
      <c r="D53" s="9">
        <v>0</v>
      </c>
      <c r="E53" s="10"/>
      <c r="F53" s="11"/>
      <c r="G53" s="11"/>
      <c r="H53" s="22"/>
      <c r="I53" s="22"/>
      <c r="J53" s="11"/>
      <c r="K53" s="11"/>
      <c r="L53" s="11"/>
      <c r="M53" s="11"/>
      <c r="N53" s="22"/>
      <c r="O53" s="22"/>
      <c r="P53" s="22"/>
      <c r="Q53" s="11"/>
      <c r="R53" s="11"/>
      <c r="S53" s="21">
        <v>0.15</v>
      </c>
      <c r="T53" s="11"/>
      <c r="U53" s="11"/>
      <c r="V53" s="21">
        <v>0.2</v>
      </c>
      <c r="W53" s="23">
        <v>0.25</v>
      </c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</row>
    <row r="54" spans="1:35">
      <c r="A54" s="7" t="s">
        <v>98</v>
      </c>
      <c r="B54" s="8" t="s">
        <v>120</v>
      </c>
      <c r="C54" s="16">
        <f t="shared" si="3"/>
        <v>0.4</v>
      </c>
      <c r="D54" s="9">
        <v>0</v>
      </c>
      <c r="E54" s="10"/>
      <c r="F54" s="11"/>
      <c r="G54" s="11"/>
      <c r="H54" s="22"/>
      <c r="I54" s="22"/>
      <c r="J54" s="11"/>
      <c r="K54" s="11"/>
      <c r="L54" s="11"/>
      <c r="M54" s="11"/>
      <c r="N54" s="21">
        <v>0.1</v>
      </c>
      <c r="O54" s="22"/>
      <c r="P54" s="21">
        <v>0.4</v>
      </c>
      <c r="Q54" s="11"/>
      <c r="R54" s="11"/>
      <c r="S54" s="23">
        <v>0.4</v>
      </c>
      <c r="T54" s="11"/>
      <c r="U54" s="11"/>
      <c r="V54" s="11"/>
      <c r="W54" s="30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</row>
    <row r="55" spans="1:35">
      <c r="A55" s="7" t="s">
        <v>99</v>
      </c>
      <c r="B55" s="8" t="s">
        <v>121</v>
      </c>
      <c r="C55" s="16">
        <f t="shared" si="3"/>
        <v>0.65</v>
      </c>
      <c r="D55" s="9">
        <v>0</v>
      </c>
      <c r="E55" s="10"/>
      <c r="F55" s="11"/>
      <c r="G55" s="11"/>
      <c r="H55" s="22"/>
      <c r="I55" s="22"/>
      <c r="J55" s="11"/>
      <c r="K55" s="11"/>
      <c r="L55" s="11"/>
      <c r="M55" s="11"/>
      <c r="N55" s="22"/>
      <c r="O55" s="22"/>
      <c r="P55" s="21">
        <v>0.1</v>
      </c>
      <c r="Q55" s="11"/>
      <c r="R55" s="11"/>
      <c r="S55" s="21">
        <v>0.5</v>
      </c>
      <c r="T55" s="11"/>
      <c r="U55" s="11"/>
      <c r="V55" s="11"/>
      <c r="W55" s="30"/>
      <c r="X55" s="11"/>
      <c r="Y55" s="23">
        <v>0.65</v>
      </c>
      <c r="Z55" s="11"/>
      <c r="AA55" s="11"/>
      <c r="AB55" s="11"/>
      <c r="AC55" s="11"/>
      <c r="AD55" s="11"/>
      <c r="AE55" s="11"/>
      <c r="AF55" s="11"/>
      <c r="AG55" s="11"/>
      <c r="AH55" s="11"/>
      <c r="AI55" s="11"/>
    </row>
    <row r="56" spans="1:35">
      <c r="A56" s="7" t="s">
        <v>100</v>
      </c>
      <c r="B56" s="8" t="s">
        <v>122</v>
      </c>
      <c r="C56" s="16">
        <f t="shared" si="3"/>
        <v>0</v>
      </c>
      <c r="D56" s="9">
        <v>0</v>
      </c>
      <c r="E56" s="10"/>
      <c r="F56" s="11"/>
      <c r="G56" s="11"/>
      <c r="H56" s="22"/>
      <c r="I56" s="22"/>
      <c r="J56" s="11"/>
      <c r="K56" s="11"/>
      <c r="L56" s="11"/>
      <c r="M56" s="11"/>
      <c r="N56" s="11"/>
      <c r="O56" s="11"/>
      <c r="P56" s="11"/>
      <c r="Q56" s="11"/>
      <c r="R56" s="11"/>
      <c r="S56" s="22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</row>
    <row r="57" spans="1:35">
      <c r="A57" s="7" t="s">
        <v>105</v>
      </c>
      <c r="B57" s="12" t="s">
        <v>74</v>
      </c>
      <c r="C57" s="16">
        <f t="shared" si="3"/>
        <v>0.13</v>
      </c>
      <c r="D57" s="9">
        <v>0</v>
      </c>
      <c r="E57" s="10"/>
      <c r="F57" s="11"/>
      <c r="G57" s="11"/>
      <c r="H57" s="22"/>
      <c r="I57" s="22"/>
      <c r="J57" s="11"/>
      <c r="K57" s="11"/>
      <c r="L57" s="11"/>
      <c r="M57" s="11"/>
      <c r="N57" s="11"/>
      <c r="O57" s="11"/>
      <c r="P57" s="11"/>
      <c r="Q57" s="11"/>
      <c r="R57" s="11"/>
      <c r="S57" s="19"/>
      <c r="T57" s="11"/>
      <c r="U57" s="11"/>
      <c r="V57" s="11"/>
      <c r="W57" s="18">
        <v>0.13</v>
      </c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</row>
    <row r="58" spans="1:35">
      <c r="A58" s="7" t="s">
        <v>106</v>
      </c>
      <c r="B58" s="12" t="s">
        <v>104</v>
      </c>
      <c r="C58" s="16">
        <f t="shared" si="3"/>
        <v>0.13</v>
      </c>
      <c r="D58" s="9">
        <v>0</v>
      </c>
      <c r="E58" s="10"/>
      <c r="F58" s="11"/>
      <c r="G58" s="11"/>
      <c r="H58" s="22"/>
      <c r="I58" s="22"/>
      <c r="J58" s="11"/>
      <c r="K58" s="11"/>
      <c r="L58" s="11"/>
      <c r="M58" s="11"/>
      <c r="N58" s="11"/>
      <c r="O58" s="11"/>
      <c r="P58" s="11"/>
      <c r="Q58" s="11"/>
      <c r="R58" s="11"/>
      <c r="S58" s="19"/>
      <c r="T58" s="11"/>
      <c r="U58" s="11"/>
      <c r="V58" s="11"/>
      <c r="W58" s="18">
        <v>0.13</v>
      </c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</row>
    <row r="59" spans="1:35">
      <c r="A59" s="7" t="s">
        <v>107</v>
      </c>
      <c r="B59" s="12" t="s">
        <v>76</v>
      </c>
      <c r="C59" s="16">
        <f t="shared" si="3"/>
        <v>0</v>
      </c>
      <c r="D59" s="9">
        <v>0</v>
      </c>
      <c r="E59" s="10"/>
      <c r="F59" s="11"/>
      <c r="G59" s="11"/>
      <c r="H59" s="22"/>
      <c r="I59" s="22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</row>
    <row r="60" spans="1:35">
      <c r="A60" s="7" t="s">
        <v>108</v>
      </c>
      <c r="B60" s="12" t="s">
        <v>101</v>
      </c>
      <c r="C60" s="16">
        <f t="shared" si="3"/>
        <v>0</v>
      </c>
      <c r="D60" s="9">
        <v>0</v>
      </c>
      <c r="E60" s="10"/>
      <c r="F60" s="11"/>
      <c r="G60" s="11"/>
      <c r="H60" s="22"/>
      <c r="I60" s="22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</row>
    <row r="61" spans="1:35">
      <c r="A61" s="7" t="s">
        <v>109</v>
      </c>
      <c r="B61" s="12" t="s">
        <v>103</v>
      </c>
      <c r="C61" s="16">
        <f t="shared" si="3"/>
        <v>0.5</v>
      </c>
      <c r="D61" s="9">
        <v>0</v>
      </c>
      <c r="E61" s="10"/>
      <c r="F61" s="11"/>
      <c r="G61" s="11"/>
      <c r="H61" s="22"/>
      <c r="I61" s="22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8">
        <v>0.5</v>
      </c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</row>
    <row r="62" spans="1:35">
      <c r="A62" s="7" t="s">
        <v>110</v>
      </c>
      <c r="B62" s="12" t="s">
        <v>102</v>
      </c>
      <c r="C62" s="16">
        <f t="shared" ref="C62" si="4">MAX(D62:AI62)</f>
        <v>0</v>
      </c>
      <c r="D62" s="9">
        <v>0</v>
      </c>
      <c r="E62" s="10"/>
      <c r="F62" s="11"/>
      <c r="G62" s="11"/>
      <c r="H62" s="22"/>
      <c r="I62" s="22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</row>
    <row r="63" spans="1:35">
      <c r="A63" s="7" t="s">
        <v>133</v>
      </c>
      <c r="B63" s="12" t="s">
        <v>134</v>
      </c>
      <c r="C63" s="16">
        <f t="shared" si="3"/>
        <v>1</v>
      </c>
      <c r="D63" s="9">
        <v>0</v>
      </c>
      <c r="E63" s="10"/>
      <c r="F63" s="11"/>
      <c r="G63" s="11"/>
      <c r="H63" s="22"/>
      <c r="I63" s="22"/>
      <c r="J63" s="11"/>
      <c r="K63" s="11"/>
      <c r="L63" s="11"/>
      <c r="M63" s="11"/>
      <c r="N63" s="21">
        <v>0.1</v>
      </c>
      <c r="O63" s="11"/>
      <c r="P63" s="21">
        <v>0.9</v>
      </c>
      <c r="Q63" s="11"/>
      <c r="R63" s="11"/>
      <c r="S63" s="23">
        <v>1</v>
      </c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</row>
  </sheetData>
  <sheetProtection insertRows="0"/>
  <dataConsolidate/>
  <mergeCells count="3">
    <mergeCell ref="A1:A2"/>
    <mergeCell ref="B1:B2"/>
    <mergeCell ref="E1:AI1"/>
  </mergeCells>
  <pageMargins left="0.37" right="0.33" top="0.64" bottom="0.54" header="0.31496062992125984" footer="0.31496062992125984"/>
  <pageSetup paperSize="9" orientation="landscape" r:id="rId1"/>
  <ignoredErrors>
    <ignoredError sqref="C34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2:AI9"/>
  <sheetViews>
    <sheetView workbookViewId="0">
      <selection activeCell="H6" sqref="H6"/>
    </sheetView>
  </sheetViews>
  <sheetFormatPr defaultRowHeight="15"/>
  <cols>
    <col min="2" max="2" width="62.5703125" bestFit="1" customWidth="1"/>
  </cols>
  <sheetData>
    <row r="2" spans="1:35" s="1" customFormat="1">
      <c r="A2" s="3">
        <v>3</v>
      </c>
      <c r="B2" s="4" t="s">
        <v>56</v>
      </c>
      <c r="C2" s="26">
        <f>AVERAGE(C3:C8)</f>
        <v>0.15</v>
      </c>
      <c r="D2" s="5"/>
      <c r="E2" s="5"/>
      <c r="F2" s="5"/>
      <c r="G2" s="27">
        <v>41880</v>
      </c>
      <c r="H2" s="27">
        <v>41913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s="1" customFormat="1">
      <c r="A3" s="7" t="s">
        <v>63</v>
      </c>
      <c r="B3" s="8" t="s">
        <v>57</v>
      </c>
      <c r="C3" s="16">
        <f t="shared" ref="C3:C9" si="0">MAX(D3:AI3)</f>
        <v>0.1</v>
      </c>
      <c r="D3" s="9">
        <v>0.1</v>
      </c>
      <c r="E3" s="9">
        <v>0.1</v>
      </c>
      <c r="F3" s="9">
        <v>0.1</v>
      </c>
      <c r="G3" s="9">
        <v>0.1</v>
      </c>
      <c r="H3" s="22"/>
      <c r="I3" s="22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</row>
    <row r="4" spans="1:35" s="1" customFormat="1">
      <c r="A4" s="7" t="s">
        <v>64</v>
      </c>
      <c r="B4" s="8" t="s">
        <v>58</v>
      </c>
      <c r="C4" s="16">
        <f t="shared" si="0"/>
        <v>0.1</v>
      </c>
      <c r="D4" s="9">
        <v>0.1</v>
      </c>
      <c r="E4" s="9">
        <v>0.1</v>
      </c>
      <c r="F4" s="9">
        <v>0.1</v>
      </c>
      <c r="G4" s="9">
        <v>0.1</v>
      </c>
      <c r="H4" s="22"/>
      <c r="I4" s="22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</row>
    <row r="5" spans="1:35" s="1" customFormat="1">
      <c r="A5" s="7" t="s">
        <v>65</v>
      </c>
      <c r="B5" s="8" t="s">
        <v>59</v>
      </c>
      <c r="C5" s="16">
        <f t="shared" si="0"/>
        <v>0.2</v>
      </c>
      <c r="D5" s="9">
        <v>0</v>
      </c>
      <c r="E5" s="9">
        <v>0</v>
      </c>
      <c r="F5" s="9">
        <v>0</v>
      </c>
      <c r="G5" s="9">
        <v>0</v>
      </c>
      <c r="H5" s="19">
        <v>0.2</v>
      </c>
      <c r="I5" s="22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</row>
    <row r="6" spans="1:35" s="1" customFormat="1">
      <c r="A6" s="7" t="s">
        <v>66</v>
      </c>
      <c r="B6" s="8" t="s">
        <v>60</v>
      </c>
      <c r="C6" s="16">
        <f t="shared" si="0"/>
        <v>0</v>
      </c>
      <c r="D6" s="9">
        <v>0</v>
      </c>
      <c r="E6" s="9">
        <v>0</v>
      </c>
      <c r="F6" s="9">
        <v>0</v>
      </c>
      <c r="G6" s="9">
        <v>0</v>
      </c>
      <c r="H6" s="22"/>
      <c r="I6" s="22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</row>
    <row r="7" spans="1:35" s="1" customFormat="1">
      <c r="A7" s="7" t="s">
        <v>67</v>
      </c>
      <c r="B7" s="8" t="s">
        <v>61</v>
      </c>
      <c r="C7" s="16">
        <f t="shared" si="0"/>
        <v>0.5</v>
      </c>
      <c r="D7" s="9">
        <v>0.4</v>
      </c>
      <c r="E7" s="9">
        <v>0.4</v>
      </c>
      <c r="F7" s="9">
        <v>0.4</v>
      </c>
      <c r="G7" s="9">
        <v>0.5</v>
      </c>
      <c r="H7" s="22"/>
      <c r="I7" s="22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</row>
    <row r="8" spans="1:35" s="1" customFormat="1">
      <c r="A8" s="7" t="s">
        <v>68</v>
      </c>
      <c r="B8" s="8" t="s">
        <v>62</v>
      </c>
      <c r="C8" s="16">
        <f t="shared" si="0"/>
        <v>0</v>
      </c>
      <c r="D8" s="9">
        <v>0</v>
      </c>
      <c r="E8" s="9">
        <v>0</v>
      </c>
      <c r="F8" s="9">
        <v>0</v>
      </c>
      <c r="G8" s="9">
        <v>0</v>
      </c>
      <c r="H8" s="22"/>
      <c r="I8" s="22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</row>
    <row r="9" spans="1:35" s="1" customFormat="1">
      <c r="A9" s="7" t="s">
        <v>55</v>
      </c>
      <c r="B9" s="12" t="s">
        <v>113</v>
      </c>
      <c r="C9" s="16">
        <f t="shared" si="0"/>
        <v>0</v>
      </c>
      <c r="D9" s="9">
        <v>0</v>
      </c>
      <c r="E9" s="9">
        <v>0</v>
      </c>
      <c r="F9" s="9">
        <v>0</v>
      </c>
      <c r="G9" s="20">
        <v>0</v>
      </c>
      <c r="H9" s="22"/>
      <c r="I9" s="22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Geral</vt:lpstr>
      <vt:lpstr>Documentação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Natália Schwarz</dc:creator>
  <cp:lastModifiedBy>mosselaar</cp:lastModifiedBy>
  <cp:lastPrinted>2014-08-22T15:04:14Z</cp:lastPrinted>
  <dcterms:created xsi:type="dcterms:W3CDTF">2014-08-20T14:58:07Z</dcterms:created>
  <dcterms:modified xsi:type="dcterms:W3CDTF">2014-11-26T20:49:38Z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