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ocuments\NCTU\PCS\MyPapers\progress\TIST25_ILA_MTD\results\"/>
    </mc:Choice>
  </mc:AlternateContent>
  <bookViews>
    <workbookView xWindow="0" yWindow="0" windowWidth="24330" windowHeight="14730"/>
  </bookViews>
  <sheets>
    <sheet name="acc_ablations_percentages" sheetId="1" r:id="rId1"/>
  </sheets>
  <calcPr calcId="162913"/>
</workbook>
</file>

<file path=xl/calcChain.xml><?xml version="1.0" encoding="utf-8"?>
<calcChain xmlns="http://schemas.openxmlformats.org/spreadsheetml/2006/main">
  <c r="I2" i="1" l="1"/>
  <c r="J120" i="1" l="1"/>
  <c r="I120" i="1"/>
  <c r="G120" i="1"/>
  <c r="D120" i="1"/>
  <c r="J114" i="1"/>
  <c r="I114" i="1"/>
  <c r="G114" i="1"/>
  <c r="D114" i="1"/>
  <c r="J108" i="1"/>
  <c r="I108" i="1"/>
  <c r="G108" i="1"/>
  <c r="D108" i="1"/>
  <c r="J102" i="1"/>
  <c r="I102" i="1"/>
  <c r="G102" i="1"/>
  <c r="D102" i="1"/>
  <c r="J84" i="1"/>
  <c r="I84" i="1"/>
  <c r="G84" i="1"/>
  <c r="D84" i="1"/>
  <c r="J90" i="1"/>
  <c r="I90" i="1"/>
  <c r="G90" i="1"/>
  <c r="D90" i="1"/>
  <c r="J96" i="1"/>
  <c r="I96" i="1"/>
  <c r="G96" i="1"/>
  <c r="D96" i="1"/>
  <c r="J122" i="1"/>
  <c r="I122" i="1"/>
  <c r="J121" i="1"/>
  <c r="I121" i="1"/>
  <c r="J119" i="1"/>
  <c r="I119" i="1"/>
  <c r="G122" i="1"/>
  <c r="D122" i="1"/>
  <c r="J116" i="1"/>
  <c r="I116" i="1"/>
  <c r="J115" i="1"/>
  <c r="I115" i="1"/>
  <c r="K115" i="1" s="1"/>
  <c r="J113" i="1"/>
  <c r="I113" i="1"/>
  <c r="G116" i="1"/>
  <c r="G110" i="1"/>
  <c r="D116" i="1"/>
  <c r="J110" i="1"/>
  <c r="I110" i="1"/>
  <c r="J109" i="1"/>
  <c r="I109" i="1"/>
  <c r="J107" i="1"/>
  <c r="I107" i="1"/>
  <c r="G92" i="1"/>
  <c r="D92" i="1"/>
  <c r="D110" i="1"/>
  <c r="J104" i="1"/>
  <c r="I104" i="1"/>
  <c r="J103" i="1"/>
  <c r="I103" i="1"/>
  <c r="J101" i="1"/>
  <c r="I101" i="1"/>
  <c r="J98" i="1"/>
  <c r="I98" i="1"/>
  <c r="J97" i="1"/>
  <c r="I97" i="1"/>
  <c r="L97" i="1" s="1"/>
  <c r="J95" i="1"/>
  <c r="I95" i="1"/>
  <c r="G98" i="1"/>
  <c r="D98" i="1"/>
  <c r="G104" i="1"/>
  <c r="D104" i="1"/>
  <c r="J92" i="1"/>
  <c r="I92" i="1"/>
  <c r="M92" i="1" s="1"/>
  <c r="J91" i="1"/>
  <c r="I91" i="1"/>
  <c r="J89" i="1"/>
  <c r="I89" i="1"/>
  <c r="G121" i="1"/>
  <c r="D121" i="1"/>
  <c r="G115" i="1"/>
  <c r="D115" i="1"/>
  <c r="G109" i="1"/>
  <c r="D109" i="1"/>
  <c r="G103" i="1"/>
  <c r="D103" i="1"/>
  <c r="G97" i="1"/>
  <c r="D97" i="1"/>
  <c r="G91" i="1"/>
  <c r="D91" i="1"/>
  <c r="J86" i="1"/>
  <c r="I86" i="1"/>
  <c r="L86" i="1" s="1"/>
  <c r="J85" i="1"/>
  <c r="I85" i="1"/>
  <c r="J83" i="1"/>
  <c r="I83" i="1"/>
  <c r="G86" i="1"/>
  <c r="D86" i="1"/>
  <c r="G85" i="1"/>
  <c r="D85" i="1"/>
  <c r="J78" i="1"/>
  <c r="I78" i="1"/>
  <c r="J74" i="1"/>
  <c r="I74" i="1"/>
  <c r="J70" i="1"/>
  <c r="I70" i="1"/>
  <c r="J69" i="1"/>
  <c r="I69" i="1"/>
  <c r="J68" i="1"/>
  <c r="I68" i="1"/>
  <c r="J67" i="1"/>
  <c r="I67" i="1"/>
  <c r="K96" i="1" s="1"/>
  <c r="G70" i="1"/>
  <c r="G69" i="1"/>
  <c r="G68" i="1"/>
  <c r="G78" i="1"/>
  <c r="G74" i="1"/>
  <c r="D78" i="1"/>
  <c r="D74" i="1"/>
  <c r="D70" i="1"/>
  <c r="D69" i="1"/>
  <c r="D68" i="1"/>
  <c r="I72" i="1"/>
  <c r="J72" i="1"/>
  <c r="I73" i="1"/>
  <c r="J73" i="1"/>
  <c r="I75" i="1"/>
  <c r="J75" i="1"/>
  <c r="I76" i="1"/>
  <c r="K76" i="1" s="1"/>
  <c r="J76" i="1"/>
  <c r="I77" i="1"/>
  <c r="J77" i="1"/>
  <c r="J71" i="1"/>
  <c r="I71" i="1"/>
  <c r="G77" i="1"/>
  <c r="G76" i="1"/>
  <c r="G73" i="1"/>
  <c r="G72" i="1"/>
  <c r="D77" i="1"/>
  <c r="D76" i="1"/>
  <c r="D73" i="1"/>
  <c r="D72" i="1"/>
  <c r="D58" i="1"/>
  <c r="R60" i="1"/>
  <c r="R61" i="1"/>
  <c r="R62" i="1"/>
  <c r="R63" i="1"/>
  <c r="R59" i="1"/>
  <c r="R54" i="1"/>
  <c r="R45" i="1"/>
  <c r="R46" i="1"/>
  <c r="R47" i="1"/>
  <c r="R48" i="1"/>
  <c r="R44" i="1"/>
  <c r="R38" i="1"/>
  <c r="R39" i="1"/>
  <c r="R37" i="1"/>
  <c r="Q60" i="1"/>
  <c r="Q61" i="1"/>
  <c r="Q62" i="1"/>
  <c r="Q63" i="1"/>
  <c r="Q59" i="1"/>
  <c r="P59" i="1"/>
  <c r="O59" i="1"/>
  <c r="Q58" i="1"/>
  <c r="O58" i="1"/>
  <c r="Q53" i="1"/>
  <c r="O53" i="1"/>
  <c r="Q54" i="1"/>
  <c r="P54" i="1"/>
  <c r="O54" i="1"/>
  <c r="J39" i="1"/>
  <c r="I35" i="1"/>
  <c r="J35" i="1"/>
  <c r="I36" i="1"/>
  <c r="J36" i="1"/>
  <c r="I37" i="1"/>
  <c r="J37" i="1"/>
  <c r="J31" i="1"/>
  <c r="I31" i="1"/>
  <c r="J30" i="1"/>
  <c r="I30" i="1"/>
  <c r="J29" i="1"/>
  <c r="I29" i="1"/>
  <c r="J28" i="1"/>
  <c r="I28" i="1"/>
  <c r="J24" i="1"/>
  <c r="I24" i="1"/>
  <c r="J23" i="1"/>
  <c r="I23" i="1"/>
  <c r="J22" i="1"/>
  <c r="I22" i="1"/>
  <c r="I18" i="1"/>
  <c r="J18" i="1"/>
  <c r="I19" i="1"/>
  <c r="J19" i="1"/>
  <c r="J17" i="1"/>
  <c r="I17" i="1"/>
  <c r="G19" i="1"/>
  <c r="G18" i="1"/>
  <c r="G24" i="1"/>
  <c r="G23" i="1"/>
  <c r="G31" i="1"/>
  <c r="G30" i="1"/>
  <c r="G29" i="1"/>
  <c r="G28" i="1"/>
  <c r="G37" i="1"/>
  <c r="G38" i="1"/>
  <c r="G39" i="1"/>
  <c r="G36" i="1"/>
  <c r="G48" i="1"/>
  <c r="G44" i="1"/>
  <c r="G45" i="1"/>
  <c r="G46" i="1"/>
  <c r="G47" i="1"/>
  <c r="G43" i="1"/>
  <c r="G54" i="1"/>
  <c r="G53" i="1"/>
  <c r="G63" i="1"/>
  <c r="G62" i="1"/>
  <c r="G61" i="1"/>
  <c r="G60" i="1"/>
  <c r="G59" i="1"/>
  <c r="D63" i="1"/>
  <c r="D62" i="1"/>
  <c r="D61" i="1"/>
  <c r="D60" i="1"/>
  <c r="D59" i="1"/>
  <c r="D43" i="1"/>
  <c r="D54" i="1"/>
  <c r="D53" i="1"/>
  <c r="D48" i="1"/>
  <c r="D47" i="1"/>
  <c r="D46" i="1"/>
  <c r="D45" i="1"/>
  <c r="D44" i="1"/>
  <c r="D39" i="1"/>
  <c r="D38" i="1"/>
  <c r="D37" i="1"/>
  <c r="D36" i="1"/>
  <c r="D31" i="1"/>
  <c r="D30" i="1"/>
  <c r="D29" i="1"/>
  <c r="D28" i="1"/>
  <c r="D24" i="1"/>
  <c r="D23" i="1"/>
  <c r="D19" i="1"/>
  <c r="D18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4" i="1"/>
  <c r="I54" i="1"/>
  <c r="K122" i="1" l="1"/>
  <c r="M98" i="1"/>
  <c r="L109" i="1"/>
  <c r="K84" i="1"/>
  <c r="K114" i="1"/>
  <c r="L91" i="1"/>
  <c r="K102" i="1"/>
  <c r="K120" i="1"/>
  <c r="M110" i="1"/>
  <c r="L92" i="1"/>
  <c r="L103" i="1"/>
  <c r="L98" i="1"/>
  <c r="K90" i="1"/>
  <c r="K108" i="1"/>
  <c r="M116" i="1"/>
  <c r="M104" i="1"/>
  <c r="K121" i="1"/>
  <c r="L104" i="1"/>
  <c r="L115" i="1"/>
  <c r="L122" i="1"/>
  <c r="L121" i="1"/>
  <c r="M86" i="1"/>
  <c r="L116" i="1"/>
  <c r="L85" i="1"/>
  <c r="M122" i="1"/>
  <c r="K116" i="1"/>
  <c r="K78" i="1"/>
  <c r="L74" i="1"/>
  <c r="K91" i="1"/>
  <c r="K68" i="1"/>
  <c r="K104" i="1"/>
  <c r="K97" i="1"/>
  <c r="K69" i="1"/>
  <c r="K77" i="1"/>
  <c r="K98" i="1"/>
  <c r="K70" i="1"/>
  <c r="K109" i="1"/>
  <c r="K85" i="1"/>
  <c r="K74" i="1"/>
  <c r="K103" i="1"/>
  <c r="L110" i="1"/>
  <c r="K58" i="1"/>
  <c r="K86" i="1"/>
  <c r="K110" i="1"/>
  <c r="K92" i="1"/>
  <c r="L78" i="1"/>
  <c r="L70" i="1"/>
  <c r="K19" i="1"/>
  <c r="K72" i="1"/>
  <c r="K73" i="1"/>
  <c r="L63" i="1"/>
  <c r="K23" i="1"/>
  <c r="L59" i="1"/>
  <c r="L60" i="1"/>
  <c r="K37" i="1"/>
  <c r="L61" i="1"/>
  <c r="K18" i="1"/>
  <c r="K59" i="1"/>
  <c r="L62" i="1"/>
  <c r="K60" i="1"/>
  <c r="K36" i="1"/>
  <c r="K30" i="1"/>
  <c r="K54" i="1"/>
  <c r="K31" i="1"/>
  <c r="K61" i="1"/>
  <c r="K62" i="1"/>
  <c r="K63" i="1"/>
  <c r="K24" i="1"/>
  <c r="K28" i="1"/>
  <c r="K29" i="1"/>
  <c r="G8" i="1"/>
  <c r="G9" i="1"/>
  <c r="G10" i="1"/>
  <c r="G11" i="1"/>
  <c r="G12" i="1"/>
  <c r="G13" i="1"/>
  <c r="G7" i="1"/>
  <c r="D8" i="1"/>
  <c r="D9" i="1"/>
  <c r="D10" i="1"/>
  <c r="D11" i="1"/>
  <c r="D12" i="1"/>
  <c r="D13" i="1"/>
  <c r="D7" i="1"/>
  <c r="L19" i="1" l="1"/>
  <c r="L29" i="1"/>
  <c r="L24" i="1"/>
  <c r="L54" i="1"/>
  <c r="L30" i="1"/>
  <c r="L37" i="1"/>
  <c r="L31" i="1"/>
  <c r="Q44" i="1"/>
  <c r="Q45" i="1"/>
  <c r="Q46" i="1"/>
  <c r="Q47" i="1"/>
  <c r="Q48" i="1"/>
  <c r="Q43" i="1"/>
  <c r="Q37" i="1"/>
  <c r="Q38" i="1"/>
  <c r="Q39" i="1"/>
  <c r="Q36" i="1"/>
  <c r="O37" i="1"/>
  <c r="O60" i="1" l="1"/>
  <c r="P60" i="1"/>
  <c r="O61" i="1"/>
  <c r="P61" i="1"/>
  <c r="O62" i="1"/>
  <c r="P62" i="1"/>
  <c r="O63" i="1"/>
  <c r="P63" i="1"/>
  <c r="O44" i="1"/>
  <c r="P44" i="1"/>
  <c r="O45" i="1"/>
  <c r="P45" i="1"/>
  <c r="O46" i="1"/>
  <c r="P46" i="1"/>
  <c r="O47" i="1"/>
  <c r="P47" i="1"/>
  <c r="O48" i="1"/>
  <c r="P48" i="1"/>
  <c r="P43" i="1"/>
  <c r="O43" i="1"/>
  <c r="P37" i="1"/>
  <c r="O38" i="1"/>
  <c r="P38" i="1"/>
  <c r="O39" i="1"/>
  <c r="P39" i="1"/>
  <c r="O36" i="1"/>
  <c r="J53" i="1"/>
  <c r="I53" i="1"/>
  <c r="J52" i="1"/>
  <c r="I52" i="1"/>
  <c r="K53" i="1" l="1"/>
  <c r="J38" i="1"/>
  <c r="J42" i="1"/>
  <c r="J43" i="1"/>
  <c r="J44" i="1"/>
  <c r="J45" i="1"/>
  <c r="J46" i="1"/>
  <c r="J47" i="1"/>
  <c r="J48" i="1"/>
  <c r="I43" i="1"/>
  <c r="I44" i="1"/>
  <c r="I45" i="1"/>
  <c r="I46" i="1"/>
  <c r="I47" i="1"/>
  <c r="I48" i="1"/>
  <c r="I42" i="1"/>
  <c r="I38" i="1"/>
  <c r="I39" i="1"/>
  <c r="K39" i="1" l="1"/>
  <c r="L39" i="1" s="1"/>
  <c r="K46" i="1"/>
  <c r="L46" i="1" s="1"/>
  <c r="K45" i="1"/>
  <c r="L45" i="1" s="1"/>
  <c r="K38" i="1"/>
  <c r="L38" i="1" s="1"/>
  <c r="K48" i="1"/>
  <c r="L48" i="1" s="1"/>
  <c r="K47" i="1"/>
  <c r="L47" i="1" s="1"/>
  <c r="K44" i="1"/>
  <c r="L44" i="1" s="1"/>
  <c r="K43" i="1"/>
</calcChain>
</file>

<file path=xl/sharedStrings.xml><?xml version="1.0" encoding="utf-8"?>
<sst xmlns="http://schemas.openxmlformats.org/spreadsheetml/2006/main" count="610" uniqueCount="311">
  <si>
    <t>Ablations</t>
  </si>
  <si>
    <t>Serial 4: Compatibility of ILA with Other PETL Methods</t>
  </si>
  <si>
    <t>SoyGlobal</t>
  </si>
  <si>
    <t>SoyLocal</t>
  </si>
  <si>
    <t>Avg</t>
  </si>
  <si>
    <t>Std</t>
  </si>
  <si>
    <t>Baseline</t>
  </si>
  <si>
    <t>ILA</t>
  </si>
  <si>
    <t>ILA+</t>
  </si>
  <si>
    <t>ILA++</t>
  </si>
  <si>
    <t>vit_b16_ila_dso_cls_convpass_fz</t>
  </si>
  <si>
    <t>vit_b16_ila_cls_adapter_fz</t>
  </si>
  <si>
    <t>vit_b16_ila_dso_cls_adapter_vpt_shallow_fz</t>
  </si>
  <si>
    <t>vit_b16_ila_cls_adapter_vpt_shallow_fz</t>
  </si>
  <si>
    <t>Serial 5: Importance of Downsampling</t>
  </si>
  <si>
    <t>Serial 6: Importance of Skip Connections (Downsampling But No Skip)</t>
  </si>
  <si>
    <t>Serial 7-9: Design of Residual Spatial Downsampling Branch</t>
  </si>
  <si>
    <t>ILA++ (DWS, Near Ones Init)</t>
  </si>
  <si>
    <t>DWS (Normal Init)</t>
  </si>
  <si>
    <t>Conv</t>
  </si>
  <si>
    <t>AvgPool</t>
  </si>
  <si>
    <t>Serial 10-12: ILA Downsampling Kernel Size</t>
  </si>
  <si>
    <t>Avg (SG+SL)</t>
  </si>
  <si>
    <t>FLOPs</t>
  </si>
  <si>
    <t>ILA++ (KS=3, Def)</t>
  </si>
  <si>
    <t>KS=1</t>
  </si>
  <si>
    <t>KS=5</t>
  </si>
  <si>
    <t>KS=7</t>
  </si>
  <si>
    <t>Serial 14-18: Downsampling ILA Position</t>
  </si>
  <si>
    <t>ILA++ (Loc 3-7, Def)</t>
  </si>
  <si>
    <t>Loc 0-1</t>
  </si>
  <si>
    <t>Loc 1-3</t>
  </si>
  <si>
    <t>Loc 2-5</t>
  </si>
  <si>
    <t>Loc 4-9</t>
  </si>
  <si>
    <t>Loc 5-11</t>
  </si>
  <si>
    <t>serial</t>
  </si>
  <si>
    <t>setting</t>
  </si>
  <si>
    <t>dataset_name</t>
  </si>
  <si>
    <t>method</t>
  </si>
  <si>
    <t>acc</t>
  </si>
  <si>
    <t>acc_std</t>
  </si>
  <si>
    <t>acc_mean_std_latex</t>
  </si>
  <si>
    <t>acc_mean_std</t>
  </si>
  <si>
    <t>fz_224</t>
  </si>
  <si>
    <t>soyglobal</t>
  </si>
  <si>
    <t>vit_b16_ila_dso_cls_fz</t>
  </si>
  <si>
    <t>34.37+-0.6</t>
  </si>
  <si>
    <t>vit_b16_ila_cls_fz</t>
  </si>
  <si>
    <t>35.21+-0.4</t>
  </si>
  <si>
    <t>vit_b16_ila_dso_cls_adapter_fz</t>
  </si>
  <si>
    <t>43.48+-0.21</t>
  </si>
  <si>
    <t>soylocal</t>
  </si>
  <si>
    <t>38.0+-0.88</t>
  </si>
  <si>
    <t>37.61+-0.35</t>
  </si>
  <si>
    <t>41.28+-0.98</t>
  </si>
  <si>
    <t>compatibility_with_other_petl</t>
  </si>
  <si>
    <t>42.83+-0.55</t>
  </si>
  <si>
    <t>44.2+-0.71</t>
  </si>
  <si>
    <t>44.65+-0.5</t>
  </si>
  <si>
    <t>45.68+-0.07</t>
  </si>
  <si>
    <t>39.72+-1.08</t>
  </si>
  <si>
    <t>40.56+-1.42</t>
  </si>
  <si>
    <t>40.72+-1.26</t>
  </si>
  <si>
    <t>42.28+-0.84</t>
  </si>
  <si>
    <t>no_downsampling</t>
  </si>
  <si>
    <t>34.28+-0.56</t>
  </si>
  <si>
    <t>33.06+-0.98</t>
  </si>
  <si>
    <t>downsampling_no_padding_no_skip</t>
  </si>
  <si>
    <t>2.16+-0.89</t>
  </si>
  <si>
    <t>6.56+-1.42</t>
  </si>
  <si>
    <t>rsds_design_dws</t>
  </si>
  <si>
    <t>29.16+-1.78</t>
  </si>
  <si>
    <t>25.22+-1.95</t>
  </si>
  <si>
    <t>rsds_design_conv</t>
  </si>
  <si>
    <t>34.93+-1.37</t>
  </si>
  <si>
    <t>27.83+-5.63</t>
  </si>
  <si>
    <t>rsds_design_avg_pool</t>
  </si>
  <si>
    <t>29.07+-0.38</t>
  </si>
  <si>
    <t>31.22+-1.25</t>
  </si>
  <si>
    <t>ila_ds_kernel_size_1</t>
  </si>
  <si>
    <t>34.36+-0.44</t>
  </si>
  <si>
    <t>33.61+-0.54</t>
  </si>
  <si>
    <t>ila_ds_kernel_size_5</t>
  </si>
  <si>
    <t>42.71+-0.15</t>
  </si>
  <si>
    <t>43.17+-0.33</t>
  </si>
  <si>
    <t>ila_ds_kernel_size_7</t>
  </si>
  <si>
    <t>nan+-nan</t>
  </si>
  <si>
    <t>42.67+-0.29</t>
  </si>
  <si>
    <t>ila_ds_loc_0_1</t>
  </si>
  <si>
    <t>33.88+-0.15</t>
  </si>
  <si>
    <t>32.11+-0.92</t>
  </si>
  <si>
    <t>ila_ds_loc_1_3</t>
  </si>
  <si>
    <t>41.51+-0.4</t>
  </si>
  <si>
    <t>38.22+-1.07</t>
  </si>
  <si>
    <t>ila_ds_loc_2_5</t>
  </si>
  <si>
    <t>41.73+-0.44</t>
  </si>
  <si>
    <t>38.33+-1.2</t>
  </si>
  <si>
    <t>ila_ds_loc_4_9</t>
  </si>
  <si>
    <t>42.94+-0.21</t>
  </si>
  <si>
    <t>43.56+-1.06</t>
  </si>
  <si>
    <t>ila_ds_loc_5_11</t>
  </si>
  <si>
    <t>42.4+-0.41</t>
  </si>
  <si>
    <t>41.06+-0.96</t>
  </si>
  <si>
    <t>AbsDiff (WRT BL)</t>
  </si>
  <si>
    <t>Serial 20: Depthwise Convolution on CLS token adapter</t>
  </si>
  <si>
    <t>ILA++ (Conv CLS Adapter, Def)</t>
  </si>
  <si>
    <t>ILA++ (DWConv CLS, Updated)</t>
  </si>
  <si>
    <t>Serial 21-25: ILA Design</t>
  </si>
  <si>
    <t>ILA++ (DWConv)</t>
  </si>
  <si>
    <t>ILA++ (Pool)</t>
  </si>
  <si>
    <t>ILA++ (Pool+Conv)</t>
  </si>
  <si>
    <t>ILA++ (Pool+Attn)</t>
  </si>
  <si>
    <t>ILA ++ (Attn)</t>
  </si>
  <si>
    <t>ILA ++ (AttnAgg)</t>
  </si>
  <si>
    <t>TaskDeployableParams</t>
  </si>
  <si>
    <t>FLOPsPercent (WRT BL)</t>
  </si>
  <si>
    <t>FLOPSPercent (WRT DWConv)</t>
  </si>
  <si>
    <t>ParamsPercent (WRT BL)</t>
  </si>
  <si>
    <t>FLOPsPercent (WRT KS=3)</t>
  </si>
  <si>
    <t>FLOPsPercent (WRT Loc 3-7)</t>
  </si>
  <si>
    <t>ILA++ No DS</t>
  </si>
  <si>
    <t>ILA++ DS No Skips</t>
  </si>
  <si>
    <t>Serial 61: Full Rollout (Proof dual attention is as effective but more efficient)</t>
  </si>
  <si>
    <t>Serial 211: MTD with PID</t>
  </si>
  <si>
    <t>Serial 260: Generic data augmentation (SimCLR/SupCon-style: random jitter, gaussian blur, greyscale)</t>
  </si>
  <si>
    <t>Serial 27: Different Pretraining Strategies/Backbones (DeiT, DeiT3)</t>
  </si>
  <si>
    <t>Missing: ablation to show that proposed method is better as mid-training rather than auxiliary loss (as CSDNet/MixViT/CLEViT do)</t>
  </si>
  <si>
    <t>49.62+-0.41</t>
  </si>
  <si>
    <t>50.53+-0.11</t>
  </si>
  <si>
    <t>47.27+-0.27</t>
  </si>
  <si>
    <t>53.33+-0.29</t>
  </si>
  <si>
    <t>53.06+-1.77</t>
  </si>
  <si>
    <t>42.78+-0.84</t>
  </si>
  <si>
    <t>ila_cls_dw</t>
  </si>
  <si>
    <t>44.03+-0.25</t>
  </si>
  <si>
    <t>41.17+-0.83</t>
  </si>
  <si>
    <t>ila_pool</t>
  </si>
  <si>
    <t>43.81+-0.35</t>
  </si>
  <si>
    <t>41.5+-1.33</t>
  </si>
  <si>
    <t>ila_pool_conv</t>
  </si>
  <si>
    <t>43.29+-0.25</t>
  </si>
  <si>
    <t>39.61+-0.51</t>
  </si>
  <si>
    <t>ila_pool_attn</t>
  </si>
  <si>
    <t>43.9+-0.47</t>
  </si>
  <si>
    <t>42.61+-0.54</t>
  </si>
  <si>
    <t>ila_attn</t>
  </si>
  <si>
    <t>34.08+-0.46</t>
  </si>
  <si>
    <t>33.06+-2.02</t>
  </si>
  <si>
    <t>ila_attn_agg</t>
  </si>
  <si>
    <t>44.14+-0.31</t>
  </si>
  <si>
    <t>42.5+-0.66</t>
  </si>
  <si>
    <t>pedeit_base_patch16_224.fb_in1k_cls_fz</t>
  </si>
  <si>
    <t>24.84+-0.14</t>
  </si>
  <si>
    <t>pedeit3_base_patch16_224.fb_in1k_cls_fz</t>
  </si>
  <si>
    <t>15.78+-0.17</t>
  </si>
  <si>
    <t>pedeit_base_patch16_224.fb_in1k_cls_adapter_fz</t>
  </si>
  <si>
    <t>39.28+-1.07</t>
  </si>
  <si>
    <t>pedeit3_base_patch16_224.fb_in1k_cls_adapter_fz</t>
  </si>
  <si>
    <t>20.79+-1.77</t>
  </si>
  <si>
    <t>pedeit_base_patch16_224.fb_in1k_ila_dso_cls_adapter_fz</t>
  </si>
  <si>
    <t>43.7+-0.44</t>
  </si>
  <si>
    <t>pedeit3_base_patch16_224.fb_in1k_ila_dso_cls_adapter_fz</t>
  </si>
  <si>
    <t>36.34+-1.19</t>
  </si>
  <si>
    <t>37.44+-0.51</t>
  </si>
  <si>
    <t>21.67+-0.6</t>
  </si>
  <si>
    <t>43.78+-1.11</t>
  </si>
  <si>
    <t>28.11+-1.08</t>
  </si>
  <si>
    <t>46.39+-0.82</t>
  </si>
  <si>
    <t>36.78+-2.06</t>
  </si>
  <si>
    <t>49.64+-0.09</t>
  </si>
  <si>
    <t>52.78+-1.26</t>
  </si>
  <si>
    <t>42.12+-0.21</t>
  </si>
  <si>
    <t>43.39+-1.23</t>
  </si>
  <si>
    <t>49.89+-0.21</t>
  </si>
  <si>
    <t>53.22+-0.51</t>
  </si>
  <si>
    <t>42.94+-0.06</t>
  </si>
  <si>
    <t>42.33+-0.17</t>
  </si>
  <si>
    <t>39.86+-1.08</t>
  </si>
  <si>
    <t>44.39+-0.42</t>
  </si>
  <si>
    <t>47.88+-0.63</t>
  </si>
  <si>
    <t>48.39+-1.0</t>
  </si>
  <si>
    <t>33.44+-0.25</t>
  </si>
  <si>
    <t>33.67+-0.17</t>
  </si>
  <si>
    <t>AbsDiff (WRT ILA++)</t>
  </si>
  <si>
    <t>ParamsPercent (WRT ILA++)</t>
  </si>
  <si>
    <t>AbsDiff (WRT MTD-ILA++)</t>
  </si>
  <si>
    <t>If they ask for compatibility of ILA with other PETL Methods</t>
  </si>
  <si>
    <t>If they ask for depthwise convolution can provide it</t>
  </si>
  <si>
    <t>DAMAS</t>
  </si>
  <si>
    <t>If they ask for the full rollout ablation then provide it: ROMAS (RollOut guided Mix Augmentation Supcon)</t>
  </si>
  <si>
    <t>DAMAS: Dual-Attention guided Mix Augmentation Supcon</t>
  </si>
  <si>
    <t>ROMAS</t>
  </si>
  <si>
    <t>DAMASelf</t>
  </si>
  <si>
    <t>Serial 221: DAMAS with SelfCon (Layers 11 and 12)</t>
  </si>
  <si>
    <t>Serial 231: DAMAS with Crop (instead of Cutmix)</t>
  </si>
  <si>
    <t>Serial 241: DAMAS with Mask/Replace (instead of Mix)</t>
  </si>
  <si>
    <t>DACAS</t>
  </si>
  <si>
    <t>DARAS</t>
  </si>
  <si>
    <t>SupCon (Generic Augs)</t>
  </si>
  <si>
    <t>TotalTrainableParams</t>
  </si>
  <si>
    <t>Serial 251: Data diversity (single dataset SAW)</t>
  </si>
  <si>
    <t>Serial 71: Different Pretraining Strategies/Backbones (DAMAS)</t>
  </si>
  <si>
    <t>SAW PID</t>
  </si>
  <si>
    <t>SAW Single Dataset</t>
  </si>
  <si>
    <t>Baseline (DeiT)</t>
  </si>
  <si>
    <t>Baseline (ViT)</t>
  </si>
  <si>
    <t>Adapter (ViT)</t>
  </si>
  <si>
    <t>ILA++ (ViT)</t>
  </si>
  <si>
    <t>DAMAS (ViT)</t>
  </si>
  <si>
    <t>Baseline (DeiT3)</t>
  </si>
  <si>
    <t>Adapter (DeiT3)</t>
  </si>
  <si>
    <t>ILA++ (DeiT3)</t>
  </si>
  <si>
    <t>DAMAS (DeiT3)</t>
  </si>
  <si>
    <t>Adapter (DeiT)</t>
  </si>
  <si>
    <t>ILA++ (DeiT)</t>
  </si>
  <si>
    <t>DAMAS (DeiT)</t>
  </si>
  <si>
    <t>$34.37\pm{0.6}$</t>
  </si>
  <si>
    <t>$35.21\pm{0.4}$</t>
  </si>
  <si>
    <t>$43.48\pm{0.21}$</t>
  </si>
  <si>
    <t>$38.0\pm{0.88}$</t>
  </si>
  <si>
    <t>$37.61\pm{0.35}$</t>
  </si>
  <si>
    <t>$41.28\pm{0.98}$</t>
  </si>
  <si>
    <t>saw_224</t>
  </si>
  <si>
    <t>vit_b16_ila_dso_cls_adapter_saw_fz</t>
  </si>
  <si>
    <t>$49.62\pm{0.41}$</t>
  </si>
  <si>
    <t>pedeit_base_patch16_224.fb_in1k_ila_dso_cls_adapter_saw_fz</t>
  </si>
  <si>
    <t>$50.53\pm{0.11}$</t>
  </si>
  <si>
    <t>pedeit3_base_patch16_224.fb_in1k_ila_dso_cls_adapter_saw_fz</t>
  </si>
  <si>
    <t>$47.27\pm{0.27}$</t>
  </si>
  <si>
    <t>$53.33\pm{0.29}$</t>
  </si>
  <si>
    <t>$53.06\pm{1.77}$</t>
  </si>
  <si>
    <t>$42.78\pm{0.84}$</t>
  </si>
  <si>
    <t>$42.83\pm{0.55}$</t>
  </si>
  <si>
    <t>$44.2\pm{0.71}$</t>
  </si>
  <si>
    <t>$44.65\pm{0.5}$</t>
  </si>
  <si>
    <t>$45.68\pm{0.07}$</t>
  </si>
  <si>
    <t>$39.72\pm{1.08}$</t>
  </si>
  <si>
    <t>$40.56\pm{1.42}$</t>
  </si>
  <si>
    <t>$40.72\pm{1.26}$</t>
  </si>
  <si>
    <t>$42.28\pm{0.84}$</t>
  </si>
  <si>
    <t>$34.28\pm{0.56}$</t>
  </si>
  <si>
    <t>$33.06\pm{0.98}$</t>
  </si>
  <si>
    <t>$2.16\pm{0.89}$</t>
  </si>
  <si>
    <t>$6.56\pm{1.42}$</t>
  </si>
  <si>
    <t>$29.16\pm{1.78}$</t>
  </si>
  <si>
    <t>$25.22\pm{1.95}$</t>
  </si>
  <si>
    <t>$34.93\pm{1.37}$</t>
  </si>
  <si>
    <t>$27.83\pm{5.63}$</t>
  </si>
  <si>
    <t>$29.07\pm{0.38}$</t>
  </si>
  <si>
    <t>$31.22\pm{1.25}$</t>
  </si>
  <si>
    <t>$34.36\pm{0.44}$</t>
  </si>
  <si>
    <t>$33.61\pm{0.54}$</t>
  </si>
  <si>
    <t>$42.71\pm{0.15}$</t>
  </si>
  <si>
    <t>$43.17\pm{0.33}$</t>
  </si>
  <si>
    <t>$nan\pm{nan}$</t>
  </si>
  <si>
    <t>$42.67\pm{0.29}$</t>
  </si>
  <si>
    <t>$33.88\pm{0.15}$</t>
  </si>
  <si>
    <t>$32.11\pm{0.92}$</t>
  </si>
  <si>
    <t>$41.51\pm{0.4}$</t>
  </si>
  <si>
    <t>$38.22\pm{1.07}$</t>
  </si>
  <si>
    <t>$41.73\pm{0.44}$</t>
  </si>
  <si>
    <t>$38.33\pm{1.2}$</t>
  </si>
  <si>
    <t>$42.94\pm{0.21}$</t>
  </si>
  <si>
    <t>$43.56\pm{1.06}$</t>
  </si>
  <si>
    <t>$42.4\pm{0.41}$</t>
  </si>
  <si>
    <t>$41.06\pm{0.96}$</t>
  </si>
  <si>
    <t>$44.03\pm{0.25}$</t>
  </si>
  <si>
    <t>$41.17\pm{0.83}$</t>
  </si>
  <si>
    <t>$43.81\pm{0.35}$</t>
  </si>
  <si>
    <t>$41.5\pm{1.33}$</t>
  </si>
  <si>
    <t>$43.29\pm{0.25}$</t>
  </si>
  <si>
    <t>$39.61\pm{0.51}$</t>
  </si>
  <si>
    <t>$43.9\pm{0.47}$</t>
  </si>
  <si>
    <t>$42.61\pm{0.54}$</t>
  </si>
  <si>
    <t>$34.08\pm{0.46}$</t>
  </si>
  <si>
    <t>$33.06\pm{2.02}$</t>
  </si>
  <si>
    <t>$44.14\pm{0.31}$</t>
  </si>
  <si>
    <t>$42.5\pm{0.66}$</t>
  </si>
  <si>
    <t>$24.84\pm{0.14}$</t>
  </si>
  <si>
    <t>$15.78\pm{0.17}$</t>
  </si>
  <si>
    <t>$39.28\pm{1.07}$</t>
  </si>
  <si>
    <t>$20.79\pm{1.77}$</t>
  </si>
  <si>
    <t>$43.7\pm{0.44}$</t>
  </si>
  <si>
    <t>$36.34\pm{1.19}$</t>
  </si>
  <si>
    <t>$37.44\pm{0.51}$</t>
  </si>
  <si>
    <t>$21.67\pm{0.6}$</t>
  </si>
  <si>
    <t>$43.78\pm{1.11}$</t>
  </si>
  <si>
    <t>$28.11\pm{1.08}$</t>
  </si>
  <si>
    <t>$46.39\pm{0.82}$</t>
  </si>
  <si>
    <t>$36.78\pm{2.06}$</t>
  </si>
  <si>
    <t>saw_rollout_0_4</t>
  </si>
  <si>
    <t>$49.64\pm{0.09}$</t>
  </si>
  <si>
    <t>$52.78\pm{1.26}$</t>
  </si>
  <si>
    <t>saw_pid</t>
  </si>
  <si>
    <t>$42.12\pm{0.21}$</t>
  </si>
  <si>
    <t>$43.39\pm{1.23}$</t>
  </si>
  <si>
    <t>saw_selfcon</t>
  </si>
  <si>
    <t>$49.89\pm{0.21}$</t>
  </si>
  <si>
    <t>$53.22\pm{0.51}$</t>
  </si>
  <si>
    <t>saw_crop</t>
  </si>
  <si>
    <t>$42.94\pm{0.06}$</t>
  </si>
  <si>
    <t>$42.33\pm{0.17}$</t>
  </si>
  <si>
    <t>saw_mask</t>
  </si>
  <si>
    <t>$39.86\pm{1.08}$</t>
  </si>
  <si>
    <t>$44.39\pm{0.42}$</t>
  </si>
  <si>
    <t>saw_single_dataset</t>
  </si>
  <si>
    <t>$47.88\pm{0.63}$</t>
  </si>
  <si>
    <t>$48.39\pm{1.0}$</t>
  </si>
  <si>
    <t>saw_generic_aug</t>
  </si>
  <si>
    <t>$33.44\pm{0.25}$</t>
  </si>
  <si>
    <t>$33.67\pm{0.17}$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</si>
</sst>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abSelected="1" topLeftCell="A181" zoomScale="130" zoomScaleNormal="130" workbookViewId="0">
      <selection activeCell="A128" sqref="A128:H212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186</v>
      </c>
      <c r="I2" t="str">
        <f>"$" &amp; ROUND(B3, 1) &amp; "\pm{" &amp; ROUND(C3, 1) &amp; "}$"</f>
        <v>$0\pm{0}$</v>
      </c>
    </row>
    <row r="3" spans="1:12" x14ac:dyDescent="0.25">
      <c r="A3" t="s">
        <v>1</v>
      </c>
    </row>
    <row r="4" spans="1:12" x14ac:dyDescent="0.25">
      <c r="B4" t="s">
        <v>2</v>
      </c>
      <c r="E4" t="s">
        <v>3</v>
      </c>
    </row>
    <row r="5" spans="1:12" x14ac:dyDescent="0.25">
      <c r="B5" t="s">
        <v>4</v>
      </c>
      <c r="C5" t="s">
        <v>5</v>
      </c>
      <c r="D5" t="s">
        <v>103</v>
      </c>
      <c r="E5" t="s">
        <v>4</v>
      </c>
      <c r="F5" t="s">
        <v>5</v>
      </c>
      <c r="G5" t="s">
        <v>103</v>
      </c>
    </row>
    <row r="6" spans="1:12" x14ac:dyDescent="0.25">
      <c r="A6" t="s">
        <v>6</v>
      </c>
      <c r="B6">
        <v>17.88</v>
      </c>
      <c r="C6">
        <v>0.4</v>
      </c>
      <c r="E6">
        <v>28.83</v>
      </c>
      <c r="F6">
        <v>1.04</v>
      </c>
    </row>
    <row r="7" spans="1:12" x14ac:dyDescent="0.25">
      <c r="A7" t="s">
        <v>7</v>
      </c>
      <c r="B7">
        <v>34.369999999999997</v>
      </c>
      <c r="C7">
        <v>0.6</v>
      </c>
      <c r="D7">
        <f>B7-B$6</f>
        <v>16.489999999999998</v>
      </c>
      <c r="E7">
        <v>38</v>
      </c>
      <c r="F7">
        <v>0.88</v>
      </c>
      <c r="G7">
        <f>E7-E$6</f>
        <v>9.1700000000000017</v>
      </c>
    </row>
    <row r="8" spans="1:12" x14ac:dyDescent="0.25">
      <c r="A8" t="s">
        <v>8</v>
      </c>
      <c r="B8">
        <v>35.21</v>
      </c>
      <c r="C8">
        <v>0.4</v>
      </c>
      <c r="D8">
        <f t="shared" ref="D8:D13" si="0">B8-B$6</f>
        <v>17.330000000000002</v>
      </c>
      <c r="E8">
        <v>37.61</v>
      </c>
      <c r="F8">
        <v>0.35</v>
      </c>
      <c r="G8">
        <f t="shared" ref="G8:G13" si="1">E8-E$6</f>
        <v>8.7800000000000011</v>
      </c>
    </row>
    <row r="9" spans="1:12" x14ac:dyDescent="0.25">
      <c r="A9" t="s">
        <v>9</v>
      </c>
      <c r="B9">
        <v>43.48</v>
      </c>
      <c r="C9">
        <v>0.21</v>
      </c>
      <c r="D9">
        <f t="shared" si="0"/>
        <v>25.599999999999998</v>
      </c>
      <c r="E9">
        <v>41.28</v>
      </c>
      <c r="F9">
        <v>0.98</v>
      </c>
      <c r="G9">
        <f t="shared" si="1"/>
        <v>12.450000000000003</v>
      </c>
    </row>
    <row r="10" spans="1:12" x14ac:dyDescent="0.25">
      <c r="A10" t="s">
        <v>10</v>
      </c>
      <c r="B10">
        <v>42.83</v>
      </c>
      <c r="C10">
        <v>0.55000000000000004</v>
      </c>
      <c r="D10">
        <f t="shared" si="0"/>
        <v>24.95</v>
      </c>
      <c r="E10">
        <v>39.72</v>
      </c>
      <c r="F10">
        <v>1.08</v>
      </c>
      <c r="G10">
        <f t="shared" si="1"/>
        <v>10.89</v>
      </c>
    </row>
    <row r="11" spans="1:12" x14ac:dyDescent="0.25">
      <c r="A11" t="s">
        <v>11</v>
      </c>
      <c r="B11">
        <v>44.2</v>
      </c>
      <c r="C11">
        <v>0.71</v>
      </c>
      <c r="D11">
        <f t="shared" si="0"/>
        <v>26.320000000000004</v>
      </c>
      <c r="E11">
        <v>40.56</v>
      </c>
      <c r="F11">
        <v>1.42</v>
      </c>
      <c r="G11">
        <f t="shared" si="1"/>
        <v>11.730000000000004</v>
      </c>
    </row>
    <row r="12" spans="1:12" x14ac:dyDescent="0.25">
      <c r="A12" t="s">
        <v>12</v>
      </c>
      <c r="B12">
        <v>44.65</v>
      </c>
      <c r="C12">
        <v>0.5</v>
      </c>
      <c r="D12">
        <f t="shared" si="0"/>
        <v>26.77</v>
      </c>
      <c r="E12">
        <v>40.72</v>
      </c>
      <c r="F12">
        <v>1.26</v>
      </c>
      <c r="G12">
        <f t="shared" si="1"/>
        <v>11.89</v>
      </c>
    </row>
    <row r="13" spans="1:12" x14ac:dyDescent="0.25">
      <c r="A13" t="s">
        <v>13</v>
      </c>
      <c r="B13">
        <v>45.68</v>
      </c>
      <c r="C13">
        <v>7.0000000000000007E-2</v>
      </c>
      <c r="D13">
        <f t="shared" si="0"/>
        <v>27.8</v>
      </c>
      <c r="E13">
        <v>42.28</v>
      </c>
      <c r="F13">
        <v>0.84</v>
      </c>
      <c r="G13">
        <f t="shared" si="1"/>
        <v>13.450000000000003</v>
      </c>
    </row>
    <row r="15" spans="1:12" x14ac:dyDescent="0.25">
      <c r="A15" t="s">
        <v>14</v>
      </c>
      <c r="I15" t="s">
        <v>2</v>
      </c>
    </row>
    <row r="16" spans="1:12" x14ac:dyDescent="0.25">
      <c r="B16" t="s">
        <v>4</v>
      </c>
      <c r="C16" t="s">
        <v>5</v>
      </c>
      <c r="D16" t="s">
        <v>103</v>
      </c>
      <c r="E16" t="s">
        <v>4</v>
      </c>
      <c r="F16" t="s">
        <v>5</v>
      </c>
      <c r="G16" t="s">
        <v>103</v>
      </c>
      <c r="I16" t="s">
        <v>4</v>
      </c>
      <c r="J16" t="s">
        <v>5</v>
      </c>
      <c r="K16" t="s">
        <v>103</v>
      </c>
      <c r="L16" t="s">
        <v>183</v>
      </c>
    </row>
    <row r="17" spans="1:12" x14ac:dyDescent="0.25">
      <c r="A17" t="s">
        <v>6</v>
      </c>
      <c r="B17">
        <v>17.88</v>
      </c>
      <c r="C17">
        <v>0.4</v>
      </c>
      <c r="E17">
        <v>28.83</v>
      </c>
      <c r="F17">
        <v>1.04</v>
      </c>
      <c r="I17" s="1">
        <f>AVERAGE(B17,E17)</f>
        <v>23.354999999999997</v>
      </c>
      <c r="J17" s="1">
        <f>STDEV(B17,E17)</f>
        <v>7.7428192539927148</v>
      </c>
    </row>
    <row r="18" spans="1:12" x14ac:dyDescent="0.25">
      <c r="A18" t="s">
        <v>9</v>
      </c>
      <c r="B18">
        <v>43.48</v>
      </c>
      <c r="C18">
        <v>0.21</v>
      </c>
      <c r="D18">
        <f>B18-B$6</f>
        <v>25.599999999999998</v>
      </c>
      <c r="E18">
        <v>41.28</v>
      </c>
      <c r="F18">
        <v>0.98</v>
      </c>
      <c r="G18">
        <f>E18-E$6</f>
        <v>12.450000000000003</v>
      </c>
      <c r="I18" s="1">
        <f t="shared" ref="I18:I19" si="2">AVERAGE(B18,E18)</f>
        <v>42.379999999999995</v>
      </c>
      <c r="J18" s="1">
        <f t="shared" ref="J18:J19" si="3">STDEV(B18,E18)</f>
        <v>1.5556349186104015</v>
      </c>
      <c r="K18" s="1">
        <f>I18-I$17</f>
        <v>19.024999999999999</v>
      </c>
    </row>
    <row r="19" spans="1:12" x14ac:dyDescent="0.25">
      <c r="A19" t="s">
        <v>120</v>
      </c>
      <c r="B19">
        <v>34.28</v>
      </c>
      <c r="C19">
        <v>0.56000000000000005</v>
      </c>
      <c r="D19">
        <f>B19-B$6</f>
        <v>16.400000000000002</v>
      </c>
      <c r="E19">
        <v>33.06</v>
      </c>
      <c r="F19">
        <v>0.98</v>
      </c>
      <c r="G19">
        <f>E19-E$6</f>
        <v>4.230000000000004</v>
      </c>
      <c r="I19" s="1">
        <f t="shared" si="2"/>
        <v>33.67</v>
      </c>
      <c r="J19" s="1">
        <f t="shared" si="3"/>
        <v>0.86267027304758714</v>
      </c>
      <c r="K19" s="1">
        <f>I19-I$17</f>
        <v>10.315000000000005</v>
      </c>
      <c r="L19" s="1">
        <f>K19-K$18</f>
        <v>-8.7099999999999937</v>
      </c>
    </row>
    <row r="21" spans="1:12" x14ac:dyDescent="0.25">
      <c r="A21" t="s">
        <v>15</v>
      </c>
      <c r="I21" t="s">
        <v>4</v>
      </c>
      <c r="J21" t="s">
        <v>5</v>
      </c>
      <c r="K21" t="s">
        <v>103</v>
      </c>
      <c r="L21" t="s">
        <v>183</v>
      </c>
    </row>
    <row r="22" spans="1:12" x14ac:dyDescent="0.25">
      <c r="A22" t="s">
        <v>6</v>
      </c>
      <c r="B22">
        <v>17.88</v>
      </c>
      <c r="C22">
        <v>0.4</v>
      </c>
      <c r="E22">
        <v>28.83</v>
      </c>
      <c r="F22">
        <v>1.04</v>
      </c>
      <c r="I22" s="1">
        <f>AVERAGE(B22,E22)</f>
        <v>23.354999999999997</v>
      </c>
      <c r="J22" s="1">
        <f>AVERAGE(C22,F22)</f>
        <v>0.72</v>
      </c>
    </row>
    <row r="23" spans="1:12" x14ac:dyDescent="0.25">
      <c r="A23" t="s">
        <v>9</v>
      </c>
      <c r="B23">
        <v>43.48</v>
      </c>
      <c r="C23">
        <v>0.21</v>
      </c>
      <c r="D23">
        <f>B23-B$6</f>
        <v>25.599999999999998</v>
      </c>
      <c r="E23">
        <v>41.28</v>
      </c>
      <c r="F23">
        <v>0.98</v>
      </c>
      <c r="G23">
        <f>E23-E$6</f>
        <v>12.450000000000003</v>
      </c>
      <c r="I23" s="1">
        <f t="shared" ref="I23:I24" si="4">AVERAGE(B23,E23)</f>
        <v>42.379999999999995</v>
      </c>
      <c r="J23" s="1">
        <f t="shared" ref="J23:J24" si="5">STDEV(B23,E23)</f>
        <v>1.5556349186104015</v>
      </c>
      <c r="K23" s="1">
        <f>I23-I$17</f>
        <v>19.024999999999999</v>
      </c>
    </row>
    <row r="24" spans="1:12" x14ac:dyDescent="0.25">
      <c r="A24" t="s">
        <v>121</v>
      </c>
      <c r="B24">
        <v>2.16</v>
      </c>
      <c r="C24">
        <v>0.89</v>
      </c>
      <c r="D24">
        <f>B24-B$6</f>
        <v>-15.719999999999999</v>
      </c>
      <c r="E24">
        <v>6.56</v>
      </c>
      <c r="F24">
        <v>1.42</v>
      </c>
      <c r="G24">
        <f>E24-E$6</f>
        <v>-22.27</v>
      </c>
      <c r="I24" s="1">
        <f t="shared" si="4"/>
        <v>4.3599999999999994</v>
      </c>
      <c r="J24" s="1">
        <f t="shared" si="5"/>
        <v>3.1112698372208092</v>
      </c>
      <c r="K24" s="1">
        <f>I24-I$17</f>
        <v>-18.994999999999997</v>
      </c>
      <c r="L24" s="1">
        <f>K24-K$18</f>
        <v>-38.019999999999996</v>
      </c>
    </row>
    <row r="26" spans="1:12" x14ac:dyDescent="0.25">
      <c r="A26" t="s">
        <v>16</v>
      </c>
      <c r="I26" t="s">
        <v>4</v>
      </c>
      <c r="J26" t="s">
        <v>5</v>
      </c>
      <c r="K26" t="s">
        <v>103</v>
      </c>
      <c r="L26" t="s">
        <v>183</v>
      </c>
    </row>
    <row r="27" spans="1:12" x14ac:dyDescent="0.25">
      <c r="A27" t="s">
        <v>6</v>
      </c>
      <c r="B27">
        <v>17.88</v>
      </c>
      <c r="C27">
        <v>0.4</v>
      </c>
      <c r="E27">
        <v>28.83</v>
      </c>
      <c r="F27">
        <v>1.04</v>
      </c>
      <c r="I27">
        <v>17.88</v>
      </c>
      <c r="J27">
        <v>0.4</v>
      </c>
    </row>
    <row r="28" spans="1:12" x14ac:dyDescent="0.25">
      <c r="A28" t="s">
        <v>17</v>
      </c>
      <c r="B28">
        <v>43.48</v>
      </c>
      <c r="C28">
        <v>0.21</v>
      </c>
      <c r="D28">
        <f>B28-B$6</f>
        <v>25.599999999999998</v>
      </c>
      <c r="E28">
        <v>41.28</v>
      </c>
      <c r="F28">
        <v>0.98</v>
      </c>
      <c r="G28">
        <f>E28-E$6</f>
        <v>12.450000000000003</v>
      </c>
      <c r="I28" s="1">
        <f t="shared" ref="I28:I31" si="6">AVERAGE(B28,E28)</f>
        <v>42.379999999999995</v>
      </c>
      <c r="J28" s="1">
        <f t="shared" ref="J28:J31" si="7">STDEV(B28,E28)</f>
        <v>1.5556349186104015</v>
      </c>
      <c r="K28" s="1">
        <f>I28-I$17</f>
        <v>19.024999999999999</v>
      </c>
    </row>
    <row r="29" spans="1:12" x14ac:dyDescent="0.25">
      <c r="A29" t="s">
        <v>18</v>
      </c>
      <c r="B29">
        <v>29.16</v>
      </c>
      <c r="C29">
        <v>1.78</v>
      </c>
      <c r="D29">
        <f>B29-B$6</f>
        <v>11.280000000000001</v>
      </c>
      <c r="E29">
        <v>25.22</v>
      </c>
      <c r="F29">
        <v>1.95</v>
      </c>
      <c r="G29">
        <f>E29-E$6</f>
        <v>-3.6099999999999994</v>
      </c>
      <c r="I29" s="1">
        <f t="shared" si="6"/>
        <v>27.189999999999998</v>
      </c>
      <c r="J29" s="1">
        <f t="shared" si="7"/>
        <v>2.7860007178749981</v>
      </c>
      <c r="K29" s="1">
        <f>I29-I$17</f>
        <v>3.8350000000000009</v>
      </c>
      <c r="L29" s="1">
        <f>K29-K$18</f>
        <v>-15.189999999999998</v>
      </c>
    </row>
    <row r="30" spans="1:12" x14ac:dyDescent="0.25">
      <c r="A30" t="s">
        <v>19</v>
      </c>
      <c r="B30">
        <v>34.93</v>
      </c>
      <c r="C30">
        <v>1.37</v>
      </c>
      <c r="D30">
        <f>B30-B$6</f>
        <v>17.05</v>
      </c>
      <c r="E30">
        <v>27.83</v>
      </c>
      <c r="F30">
        <v>5.63</v>
      </c>
      <c r="G30">
        <f>E30-E$6</f>
        <v>-1</v>
      </c>
      <c r="I30" s="1">
        <f t="shared" si="6"/>
        <v>31.38</v>
      </c>
      <c r="J30" s="1">
        <f t="shared" si="7"/>
        <v>5.0204581464245024</v>
      </c>
      <c r="K30" s="1">
        <f>I30-I$17</f>
        <v>8.0250000000000021</v>
      </c>
      <c r="L30" s="1">
        <f>K30-K$18</f>
        <v>-10.999999999999996</v>
      </c>
    </row>
    <row r="31" spans="1:12" x14ac:dyDescent="0.25">
      <c r="A31" t="s">
        <v>20</v>
      </c>
      <c r="B31">
        <v>29.07</v>
      </c>
      <c r="C31">
        <v>0.38</v>
      </c>
      <c r="D31">
        <f>B31-B$6</f>
        <v>11.190000000000001</v>
      </c>
      <c r="E31">
        <v>31.22</v>
      </c>
      <c r="F31">
        <v>1.25</v>
      </c>
      <c r="G31">
        <f>E31-E$6</f>
        <v>2.3900000000000006</v>
      </c>
      <c r="I31" s="1">
        <f t="shared" si="6"/>
        <v>30.145</v>
      </c>
      <c r="J31" s="1">
        <f t="shared" si="7"/>
        <v>1.5202795795510762</v>
      </c>
      <c r="K31" s="1">
        <f>I31-I$17</f>
        <v>6.7900000000000027</v>
      </c>
      <c r="L31" s="1">
        <f>K31-K$18</f>
        <v>-12.234999999999996</v>
      </c>
    </row>
    <row r="34" spans="1:18" x14ac:dyDescent="0.25">
      <c r="A34" t="s">
        <v>21</v>
      </c>
      <c r="I34" t="s">
        <v>22</v>
      </c>
      <c r="J34" t="s">
        <v>5</v>
      </c>
      <c r="K34" t="s">
        <v>103</v>
      </c>
      <c r="L34" t="s">
        <v>183</v>
      </c>
      <c r="M34" t="s">
        <v>23</v>
      </c>
      <c r="N34" t="s">
        <v>114</v>
      </c>
      <c r="O34" t="s">
        <v>115</v>
      </c>
      <c r="P34" t="s">
        <v>118</v>
      </c>
      <c r="Q34" t="s">
        <v>117</v>
      </c>
      <c r="R34" t="s">
        <v>184</v>
      </c>
    </row>
    <row r="35" spans="1:18" x14ac:dyDescent="0.25">
      <c r="A35" t="s">
        <v>6</v>
      </c>
      <c r="B35">
        <v>17.88</v>
      </c>
      <c r="C35">
        <v>0.4</v>
      </c>
      <c r="E35">
        <v>28.83</v>
      </c>
      <c r="F35">
        <v>1.04</v>
      </c>
      <c r="I35" s="1">
        <f>AVERAGE(B35,E35)</f>
        <v>23.354999999999997</v>
      </c>
      <c r="J35" s="1">
        <f>STDEV(B35,E35)</f>
        <v>7.7428192539927148</v>
      </c>
      <c r="M35">
        <v>17.567</v>
      </c>
      <c r="N35">
        <v>0.15459999999999999</v>
      </c>
    </row>
    <row r="36" spans="1:18" x14ac:dyDescent="0.25">
      <c r="A36" t="s">
        <v>24</v>
      </c>
      <c r="B36">
        <v>43.48</v>
      </c>
      <c r="C36">
        <v>0.21</v>
      </c>
      <c r="D36">
        <f>B36-B$6</f>
        <v>25.599999999999998</v>
      </c>
      <c r="E36">
        <v>41.28</v>
      </c>
      <c r="F36">
        <v>0.98</v>
      </c>
      <c r="G36">
        <f>E36-E$6</f>
        <v>12.450000000000003</v>
      </c>
      <c r="I36" s="1">
        <f>AVERAGE(B36,E36)</f>
        <v>42.379999999999995</v>
      </c>
      <c r="J36" s="1">
        <f t="shared" ref="J36:J48" si="8">STDEV(B36,E36)</f>
        <v>1.5556349186104015</v>
      </c>
      <c r="K36" s="1">
        <f>I36-I$17</f>
        <v>19.024999999999999</v>
      </c>
      <c r="M36">
        <v>13.1425</v>
      </c>
      <c r="N36">
        <v>0.50860000000000005</v>
      </c>
      <c r="O36">
        <f>100*M36/M$35</f>
        <v>74.813570899982921</v>
      </c>
      <c r="Q36">
        <f>100*N36/N$35</f>
        <v>328.97800776196641</v>
      </c>
    </row>
    <row r="37" spans="1:18" x14ac:dyDescent="0.25">
      <c r="A37" t="s">
        <v>25</v>
      </c>
      <c r="B37">
        <v>34.36</v>
      </c>
      <c r="C37">
        <v>0.44</v>
      </c>
      <c r="D37">
        <f>B37-B$6</f>
        <v>16.48</v>
      </c>
      <c r="E37">
        <v>33.61</v>
      </c>
      <c r="F37">
        <v>0.54</v>
      </c>
      <c r="G37">
        <f t="shared" ref="G37:G39" si="9">E37-E$6</f>
        <v>4.7800000000000011</v>
      </c>
      <c r="I37" s="1">
        <f>AVERAGE(B37,E37)</f>
        <v>33.984999999999999</v>
      </c>
      <c r="J37" s="1">
        <f t="shared" si="8"/>
        <v>0.5303300858899106</v>
      </c>
      <c r="K37" s="1">
        <f>I37-I$17</f>
        <v>10.630000000000003</v>
      </c>
      <c r="L37" s="1">
        <f>K37-K$18</f>
        <v>-8.394999999999996</v>
      </c>
      <c r="M37">
        <v>17.633900000000001</v>
      </c>
      <c r="N37">
        <v>0.49619999999999997</v>
      </c>
      <c r="O37">
        <f>100*M37/M$35</f>
        <v>100.38082768827917</v>
      </c>
      <c r="P37">
        <f>100*M37/M$36</f>
        <v>134.17462431044322</v>
      </c>
      <c r="Q37">
        <f>100*N37/N$35</f>
        <v>320.95730918499356</v>
      </c>
      <c r="R37">
        <f>100*N37/N$36</f>
        <v>97.56193472276837</v>
      </c>
    </row>
    <row r="38" spans="1:18" x14ac:dyDescent="0.25">
      <c r="A38" t="s">
        <v>26</v>
      </c>
      <c r="B38">
        <v>42.71</v>
      </c>
      <c r="C38">
        <v>0.15</v>
      </c>
      <c r="D38">
        <f>B38-B$6</f>
        <v>24.830000000000002</v>
      </c>
      <c r="E38">
        <v>43.17</v>
      </c>
      <c r="F38">
        <v>0.33</v>
      </c>
      <c r="G38">
        <f t="shared" si="9"/>
        <v>14.340000000000003</v>
      </c>
      <c r="I38" s="1">
        <f>AVERAGE(B38,E38)</f>
        <v>42.94</v>
      </c>
      <c r="J38" s="1">
        <f t="shared" si="8"/>
        <v>0.32526911934581249</v>
      </c>
      <c r="K38" s="1">
        <f>I38-I$17</f>
        <v>19.585000000000001</v>
      </c>
      <c r="L38" s="1">
        <f>K38-K$18</f>
        <v>0.56000000000000227</v>
      </c>
      <c r="M38">
        <v>9.9520999999999997</v>
      </c>
      <c r="N38">
        <v>0.53339999999999999</v>
      </c>
      <c r="O38">
        <f>100*M38/M$35</f>
        <v>56.652245687937608</v>
      </c>
      <c r="P38">
        <f>100*M38/M$36</f>
        <v>75.724557732547069</v>
      </c>
      <c r="Q38">
        <f>100*N38/N$35</f>
        <v>345.01940491591205</v>
      </c>
      <c r="R38">
        <f t="shared" ref="R38:R39" si="10">100*N38/N$36</f>
        <v>104.87613055446322</v>
      </c>
    </row>
    <row r="39" spans="1:18" x14ac:dyDescent="0.25">
      <c r="A39" t="s">
        <v>27</v>
      </c>
      <c r="D39">
        <f>B39-B$6</f>
        <v>-17.88</v>
      </c>
      <c r="E39">
        <v>42.67</v>
      </c>
      <c r="F39">
        <v>0.28999999999999998</v>
      </c>
      <c r="G39">
        <f t="shared" si="9"/>
        <v>13.840000000000003</v>
      </c>
      <c r="I39" s="1">
        <f>AVERAGE(B39,E39)</f>
        <v>42.67</v>
      </c>
      <c r="J39" s="1" t="e">
        <f t="shared" si="8"/>
        <v>#DIV/0!</v>
      </c>
      <c r="K39" s="1">
        <f>I39-I$17</f>
        <v>19.315000000000005</v>
      </c>
      <c r="L39" s="1">
        <f>K39-K$18</f>
        <v>0.29000000000000625</v>
      </c>
      <c r="M39">
        <v>7.9737</v>
      </c>
      <c r="N39">
        <v>0.57069999999999999</v>
      </c>
      <c r="O39">
        <f>100*M39/M$35</f>
        <v>45.39022029942506</v>
      </c>
      <c r="P39">
        <f>100*M39/M$36</f>
        <v>60.671105193075896</v>
      </c>
      <c r="Q39">
        <f>100*N39/N$35</f>
        <v>369.14618369987068</v>
      </c>
      <c r="R39">
        <f t="shared" si="10"/>
        <v>112.20998820290994</v>
      </c>
    </row>
    <row r="40" spans="1:18" x14ac:dyDescent="0.25">
      <c r="I40" s="1"/>
      <c r="J40" s="1"/>
      <c r="M40" s="1"/>
    </row>
    <row r="41" spans="1:18" x14ac:dyDescent="0.25">
      <c r="A41" t="s">
        <v>28</v>
      </c>
      <c r="I41" s="1" t="s">
        <v>22</v>
      </c>
      <c r="J41" t="s">
        <v>5</v>
      </c>
      <c r="K41" t="s">
        <v>103</v>
      </c>
      <c r="L41" t="s">
        <v>183</v>
      </c>
      <c r="M41" t="s">
        <v>23</v>
      </c>
      <c r="N41" t="s">
        <v>114</v>
      </c>
      <c r="O41" t="s">
        <v>115</v>
      </c>
      <c r="P41" t="s">
        <v>119</v>
      </c>
      <c r="Q41" t="s">
        <v>117</v>
      </c>
      <c r="R41" t="s">
        <v>184</v>
      </c>
    </row>
    <row r="42" spans="1:18" x14ac:dyDescent="0.25">
      <c r="A42" t="s">
        <v>6</v>
      </c>
      <c r="B42">
        <v>17.88</v>
      </c>
      <c r="C42">
        <v>0.4</v>
      </c>
      <c r="E42">
        <v>28.83</v>
      </c>
      <c r="F42">
        <v>1.04</v>
      </c>
      <c r="I42" s="1">
        <f>AVERAGE(B42,E42)</f>
        <v>23.354999999999997</v>
      </c>
      <c r="J42" s="1">
        <f t="shared" si="8"/>
        <v>7.7428192539927148</v>
      </c>
      <c r="M42">
        <v>17.567</v>
      </c>
      <c r="N42">
        <v>0.15459999999999999</v>
      </c>
    </row>
    <row r="43" spans="1:18" x14ac:dyDescent="0.25">
      <c r="A43" t="s">
        <v>29</v>
      </c>
      <c r="B43">
        <v>43.48</v>
      </c>
      <c r="C43">
        <v>0.21</v>
      </c>
      <c r="D43">
        <f t="shared" ref="D43:D48" si="11">B43-B$6</f>
        <v>25.599999999999998</v>
      </c>
      <c r="E43">
        <v>41.28</v>
      </c>
      <c r="F43">
        <v>0.98</v>
      </c>
      <c r="G43">
        <f>E43-E$6</f>
        <v>12.450000000000003</v>
      </c>
      <c r="I43" s="1">
        <f t="shared" ref="I43:I48" si="12">AVERAGE(B43,E43)</f>
        <v>42.379999999999995</v>
      </c>
      <c r="J43" s="1">
        <f t="shared" si="8"/>
        <v>1.5556349186104015</v>
      </c>
      <c r="K43" s="1">
        <f t="shared" ref="K43:K48" si="13">I43-I$17</f>
        <v>19.024999999999999</v>
      </c>
      <c r="M43">
        <v>13.1425</v>
      </c>
      <c r="N43">
        <v>0.50860000000000005</v>
      </c>
      <c r="O43">
        <f t="shared" ref="O43:O48" si="14">100*M43/M$42</f>
        <v>74.813570899982921</v>
      </c>
      <c r="P43">
        <f t="shared" ref="P43:P48" si="15">100*M43/M$43</f>
        <v>100</v>
      </c>
      <c r="Q43">
        <f t="shared" ref="Q43:Q48" si="16">100*N43/N$42</f>
        <v>328.97800776196641</v>
      </c>
    </row>
    <row r="44" spans="1:18" x14ac:dyDescent="0.25">
      <c r="A44" t="s">
        <v>30</v>
      </c>
      <c r="B44">
        <v>33.880000000000003</v>
      </c>
      <c r="C44">
        <v>0.15</v>
      </c>
      <c r="D44">
        <f t="shared" si="11"/>
        <v>16.000000000000004</v>
      </c>
      <c r="E44">
        <v>32.11</v>
      </c>
      <c r="F44">
        <v>0.92</v>
      </c>
      <c r="G44">
        <f t="shared" ref="G44:G47" si="17">E44-E$6</f>
        <v>3.2800000000000011</v>
      </c>
      <c r="I44" s="1">
        <f t="shared" si="12"/>
        <v>32.995000000000005</v>
      </c>
      <c r="J44" s="1">
        <f t="shared" si="8"/>
        <v>1.2515790027001914</v>
      </c>
      <c r="K44" s="1">
        <f t="shared" si="13"/>
        <v>9.6400000000000077</v>
      </c>
      <c r="L44" s="1">
        <f>K44-K$18</f>
        <v>-9.3849999999999909</v>
      </c>
      <c r="M44">
        <v>9.9764999999999997</v>
      </c>
      <c r="N44">
        <v>0.50860000000000005</v>
      </c>
      <c r="O44">
        <f t="shared" si="14"/>
        <v>56.791142483064839</v>
      </c>
      <c r="P44">
        <f t="shared" si="15"/>
        <v>75.910214951493245</v>
      </c>
      <c r="Q44">
        <f t="shared" si="16"/>
        <v>328.97800776196641</v>
      </c>
      <c r="R44">
        <f>100*N44/N$36</f>
        <v>100</v>
      </c>
    </row>
    <row r="45" spans="1:18" x14ac:dyDescent="0.25">
      <c r="A45" t="s">
        <v>31</v>
      </c>
      <c r="B45">
        <v>41.51</v>
      </c>
      <c r="C45">
        <v>0.4</v>
      </c>
      <c r="D45">
        <f t="shared" si="11"/>
        <v>23.63</v>
      </c>
      <c r="E45">
        <v>38.22</v>
      </c>
      <c r="F45">
        <v>1.07</v>
      </c>
      <c r="G45">
        <f t="shared" si="17"/>
        <v>9.39</v>
      </c>
      <c r="I45" s="1">
        <f t="shared" si="12"/>
        <v>39.864999999999995</v>
      </c>
      <c r="J45" s="1">
        <f t="shared" si="8"/>
        <v>2.3263813101037409</v>
      </c>
      <c r="K45" s="1">
        <f t="shared" si="13"/>
        <v>16.509999999999998</v>
      </c>
      <c r="L45" s="1">
        <f>K45-K$18</f>
        <v>-2.5150000000000006</v>
      </c>
      <c r="M45">
        <v>11.0318</v>
      </c>
      <c r="N45">
        <v>0.50860000000000005</v>
      </c>
      <c r="O45">
        <f t="shared" si="14"/>
        <v>62.798428872317416</v>
      </c>
      <c r="P45">
        <f t="shared" si="15"/>
        <v>83.93988967091498</v>
      </c>
      <c r="Q45">
        <f t="shared" si="16"/>
        <v>328.97800776196641</v>
      </c>
      <c r="R45">
        <f t="shared" ref="R45:R48" si="18">100*N45/N$36</f>
        <v>100</v>
      </c>
    </row>
    <row r="46" spans="1:18" x14ac:dyDescent="0.25">
      <c r="A46" t="s">
        <v>32</v>
      </c>
      <c r="B46">
        <v>41.73</v>
      </c>
      <c r="C46">
        <v>0.44</v>
      </c>
      <c r="D46">
        <f t="shared" si="11"/>
        <v>23.849999999999998</v>
      </c>
      <c r="E46">
        <v>38.33</v>
      </c>
      <c r="F46">
        <v>1.2</v>
      </c>
      <c r="G46">
        <f t="shared" si="17"/>
        <v>9.5</v>
      </c>
      <c r="I46" s="1">
        <f t="shared" si="12"/>
        <v>40.03</v>
      </c>
      <c r="J46" s="1">
        <f t="shared" si="8"/>
        <v>2.4041630560342604</v>
      </c>
      <c r="K46" s="1">
        <f t="shared" si="13"/>
        <v>16.675000000000004</v>
      </c>
      <c r="L46" s="1">
        <f>K46-K$18</f>
        <v>-2.3499999999999943</v>
      </c>
      <c r="M46">
        <v>12.0871</v>
      </c>
      <c r="N46">
        <v>0.50860000000000005</v>
      </c>
      <c r="O46">
        <f t="shared" si="14"/>
        <v>68.805715261569986</v>
      </c>
      <c r="P46">
        <f t="shared" si="15"/>
        <v>91.9695643903367</v>
      </c>
      <c r="Q46">
        <f t="shared" si="16"/>
        <v>328.97800776196641</v>
      </c>
      <c r="R46">
        <f t="shared" si="18"/>
        <v>100</v>
      </c>
    </row>
    <row r="47" spans="1:18" x14ac:dyDescent="0.25">
      <c r="A47" t="s">
        <v>33</v>
      </c>
      <c r="B47">
        <v>42.94</v>
      </c>
      <c r="C47">
        <v>0.21</v>
      </c>
      <c r="D47">
        <f t="shared" si="11"/>
        <v>25.06</v>
      </c>
      <c r="E47">
        <v>43.56</v>
      </c>
      <c r="F47">
        <v>1.06</v>
      </c>
      <c r="G47">
        <f t="shared" si="17"/>
        <v>14.730000000000004</v>
      </c>
      <c r="I47" s="1">
        <f t="shared" si="12"/>
        <v>43.25</v>
      </c>
      <c r="J47" s="1">
        <f t="shared" si="8"/>
        <v>0.43840620433566269</v>
      </c>
      <c r="K47" s="1">
        <f t="shared" si="13"/>
        <v>19.895000000000003</v>
      </c>
      <c r="L47" s="1">
        <f>K47-K$18</f>
        <v>0.87000000000000455</v>
      </c>
      <c r="M47">
        <v>14.197800000000001</v>
      </c>
      <c r="N47">
        <v>0.50860000000000005</v>
      </c>
      <c r="O47">
        <f t="shared" si="14"/>
        <v>80.820857289235505</v>
      </c>
      <c r="P47">
        <f t="shared" si="15"/>
        <v>108.02967471942173</v>
      </c>
      <c r="Q47">
        <f t="shared" si="16"/>
        <v>328.97800776196641</v>
      </c>
      <c r="R47">
        <f t="shared" si="18"/>
        <v>100</v>
      </c>
    </row>
    <row r="48" spans="1:18" x14ac:dyDescent="0.25">
      <c r="A48" t="s">
        <v>34</v>
      </c>
      <c r="B48">
        <v>42.4</v>
      </c>
      <c r="C48">
        <v>0.41</v>
      </c>
      <c r="D48">
        <f t="shared" si="11"/>
        <v>24.52</v>
      </c>
      <c r="E48">
        <v>41.06</v>
      </c>
      <c r="F48">
        <v>0.96</v>
      </c>
      <c r="G48">
        <f>E48-E$6</f>
        <v>12.230000000000004</v>
      </c>
      <c r="I48" s="1">
        <f t="shared" si="12"/>
        <v>41.730000000000004</v>
      </c>
      <c r="J48" s="1">
        <f t="shared" si="8"/>
        <v>0.9475230867899711</v>
      </c>
      <c r="K48" s="1">
        <f t="shared" si="13"/>
        <v>18.375000000000007</v>
      </c>
      <c r="L48" s="1">
        <f>K48-K$18</f>
        <v>-0.64999999999999147</v>
      </c>
      <c r="M48">
        <v>15.2532</v>
      </c>
      <c r="N48">
        <v>0.50860000000000005</v>
      </c>
      <c r="O48">
        <f t="shared" si="14"/>
        <v>86.828712927648425</v>
      </c>
      <c r="P48">
        <f t="shared" si="15"/>
        <v>116.06011032908502</v>
      </c>
      <c r="Q48">
        <f t="shared" si="16"/>
        <v>328.97800776196641</v>
      </c>
      <c r="R48">
        <f t="shared" si="18"/>
        <v>100</v>
      </c>
    </row>
    <row r="49" spans="1:18" x14ac:dyDescent="0.25">
      <c r="I49" s="1"/>
      <c r="J49" s="1"/>
      <c r="K49" s="1"/>
      <c r="L49" s="1"/>
    </row>
    <row r="50" spans="1:18" x14ac:dyDescent="0.25">
      <c r="A50" t="s">
        <v>187</v>
      </c>
    </row>
    <row r="51" spans="1:18" x14ac:dyDescent="0.25">
      <c r="A51" t="s">
        <v>104</v>
      </c>
      <c r="I51" s="1" t="s">
        <v>22</v>
      </c>
      <c r="J51" t="s">
        <v>5</v>
      </c>
      <c r="K51" t="s">
        <v>103</v>
      </c>
      <c r="L51" t="s">
        <v>183</v>
      </c>
      <c r="M51" t="s">
        <v>23</v>
      </c>
      <c r="N51" t="s">
        <v>114</v>
      </c>
      <c r="O51" t="s">
        <v>115</v>
      </c>
      <c r="P51" t="s">
        <v>118</v>
      </c>
      <c r="Q51" t="s">
        <v>117</v>
      </c>
      <c r="R51" t="s">
        <v>184</v>
      </c>
    </row>
    <row r="52" spans="1:18" x14ac:dyDescent="0.25">
      <c r="A52" t="s">
        <v>6</v>
      </c>
      <c r="B52">
        <v>17.88</v>
      </c>
      <c r="C52">
        <v>0.4</v>
      </c>
      <c r="E52">
        <v>28.83</v>
      </c>
      <c r="F52">
        <v>1.04</v>
      </c>
      <c r="I52" s="1">
        <f>AVERAGE(B52,E52)</f>
        <v>23.354999999999997</v>
      </c>
      <c r="J52" s="1">
        <f t="shared" ref="J52:J53" si="19">STDEV(B52,E52)</f>
        <v>7.7428192539927148</v>
      </c>
      <c r="M52">
        <v>17.567</v>
      </c>
      <c r="N52">
        <v>0.15459999999999999</v>
      </c>
    </row>
    <row r="53" spans="1:18" x14ac:dyDescent="0.25">
      <c r="A53" t="s">
        <v>105</v>
      </c>
      <c r="B53">
        <v>43.48</v>
      </c>
      <c r="C53">
        <v>0.21</v>
      </c>
      <c r="D53">
        <f>B53-B$6</f>
        <v>25.599999999999998</v>
      </c>
      <c r="E53">
        <v>41.28</v>
      </c>
      <c r="F53">
        <v>0.98</v>
      </c>
      <c r="G53">
        <f>E53-E$6</f>
        <v>12.450000000000003</v>
      </c>
      <c r="I53" s="1">
        <f t="shared" ref="I53" si="20">AVERAGE(B53,E53)</f>
        <v>42.379999999999995</v>
      </c>
      <c r="J53" s="1">
        <f t="shared" si="19"/>
        <v>1.5556349186104015</v>
      </c>
      <c r="K53" s="1">
        <f>I53-I$17</f>
        <v>19.024999999999999</v>
      </c>
      <c r="M53">
        <v>13.1425</v>
      </c>
      <c r="N53">
        <v>0.50860000000000005</v>
      </c>
      <c r="O53">
        <f>100*M53/M$35</f>
        <v>74.813570899982921</v>
      </c>
      <c r="Q53">
        <f>100*N53/N$35</f>
        <v>328.97800776196641</v>
      </c>
    </row>
    <row r="54" spans="1:18" x14ac:dyDescent="0.25">
      <c r="A54" t="s">
        <v>106</v>
      </c>
      <c r="B54">
        <v>44.03</v>
      </c>
      <c r="C54">
        <v>0.25</v>
      </c>
      <c r="D54">
        <f>B54-B$6</f>
        <v>26.150000000000002</v>
      </c>
      <c r="E54">
        <v>41.17</v>
      </c>
      <c r="F54">
        <v>0.83</v>
      </c>
      <c r="G54">
        <f>E54-E$6</f>
        <v>12.340000000000003</v>
      </c>
      <c r="I54" s="1">
        <f t="shared" ref="I54" si="21">AVERAGE(B54,E54)</f>
        <v>42.6</v>
      </c>
      <c r="J54" s="1">
        <f t="shared" ref="J54" si="22">STDEV(B54,E54)</f>
        <v>2.0223253941935257</v>
      </c>
      <c r="K54" s="1">
        <f>I54-I$17</f>
        <v>19.245000000000005</v>
      </c>
      <c r="L54" s="1">
        <f>K54-K$18</f>
        <v>0.22000000000000597</v>
      </c>
      <c r="M54">
        <v>13.1425</v>
      </c>
      <c r="N54">
        <v>0.50849999999999995</v>
      </c>
      <c r="O54">
        <f>100*M54/M$35</f>
        <v>74.813570899982921</v>
      </c>
      <c r="P54">
        <f>100*M54/M$36</f>
        <v>100</v>
      </c>
      <c r="Q54">
        <f>100*N54/N$35</f>
        <v>328.91332470892627</v>
      </c>
      <c r="R54">
        <f>100*N54/N$36</f>
        <v>99.980338183248108</v>
      </c>
    </row>
    <row r="56" spans="1:18" x14ac:dyDescent="0.25">
      <c r="A56" t="s">
        <v>107</v>
      </c>
      <c r="I56" s="1" t="s">
        <v>22</v>
      </c>
      <c r="J56" t="s">
        <v>5</v>
      </c>
      <c r="K56" t="s">
        <v>103</v>
      </c>
      <c r="L56" t="s">
        <v>183</v>
      </c>
      <c r="M56" t="s">
        <v>23</v>
      </c>
      <c r="N56" t="s">
        <v>114</v>
      </c>
      <c r="O56" t="s">
        <v>115</v>
      </c>
      <c r="P56" t="s">
        <v>116</v>
      </c>
      <c r="Q56" t="s">
        <v>117</v>
      </c>
      <c r="R56" t="s">
        <v>184</v>
      </c>
    </row>
    <row r="57" spans="1:18" x14ac:dyDescent="0.25">
      <c r="A57" t="s">
        <v>6</v>
      </c>
      <c r="B57">
        <v>17.88</v>
      </c>
      <c r="C57">
        <v>0.4</v>
      </c>
      <c r="E57">
        <v>28.83</v>
      </c>
      <c r="F57">
        <v>1.04</v>
      </c>
      <c r="I57" s="1">
        <f t="shared" ref="I57" si="23">AVERAGE(B57,E57)</f>
        <v>23.354999999999997</v>
      </c>
      <c r="J57" s="1">
        <f t="shared" ref="J57" si="24">STDEV(B57,E57)</f>
        <v>7.7428192539927148</v>
      </c>
      <c r="M57">
        <v>17.567</v>
      </c>
      <c r="N57">
        <v>0.15459999999999999</v>
      </c>
    </row>
    <row r="58" spans="1:18" x14ac:dyDescent="0.25">
      <c r="A58" t="s">
        <v>108</v>
      </c>
      <c r="B58">
        <v>44.03</v>
      </c>
      <c r="C58">
        <v>0.25</v>
      </c>
      <c r="D58">
        <f t="shared" ref="D58:D63" si="25">B58-B$6</f>
        <v>26.150000000000002</v>
      </c>
      <c r="E58">
        <v>41.17</v>
      </c>
      <c r="F58">
        <v>0.83</v>
      </c>
      <c r="G58">
        <v>12.340000000000003</v>
      </c>
      <c r="I58" s="1">
        <f t="shared" ref="I58:I63" si="26">AVERAGE(B58,E58)</f>
        <v>42.6</v>
      </c>
      <c r="J58" s="1">
        <f t="shared" ref="J58:J63" si="27">STDEV(B58,E58)</f>
        <v>2.0223253941935257</v>
      </c>
      <c r="K58" s="1">
        <f t="shared" ref="K58:K63" si="28">I58-I$17</f>
        <v>19.245000000000005</v>
      </c>
      <c r="M58" s="1">
        <v>13.1425</v>
      </c>
      <c r="N58">
        <v>0.50849999999999995</v>
      </c>
      <c r="O58">
        <f>100*M58/M$35</f>
        <v>74.813570899982921</v>
      </c>
      <c r="Q58">
        <f>100*N58/N$35</f>
        <v>328.91332470892627</v>
      </c>
    </row>
    <row r="59" spans="1:18" x14ac:dyDescent="0.25">
      <c r="A59" t="s">
        <v>109</v>
      </c>
      <c r="B59">
        <v>43.81</v>
      </c>
      <c r="C59">
        <v>0.35</v>
      </c>
      <c r="D59">
        <f t="shared" si="25"/>
        <v>25.930000000000003</v>
      </c>
      <c r="E59">
        <v>41.5</v>
      </c>
      <c r="F59">
        <v>1.33</v>
      </c>
      <c r="G59">
        <f>E59-E$6</f>
        <v>12.670000000000002</v>
      </c>
      <c r="I59" s="1">
        <f t="shared" si="26"/>
        <v>42.655000000000001</v>
      </c>
      <c r="J59" s="1">
        <f t="shared" si="27"/>
        <v>1.6334166645409265</v>
      </c>
      <c r="K59" s="1">
        <f t="shared" si="28"/>
        <v>19.300000000000004</v>
      </c>
      <c r="L59" s="1">
        <f>I59-I$58</f>
        <v>5.4999999999999716E-2</v>
      </c>
      <c r="M59">
        <v>13.1424</v>
      </c>
      <c r="N59">
        <v>0.50819999999999999</v>
      </c>
      <c r="O59">
        <f>100*M59/M$35</f>
        <v>74.813001650822571</v>
      </c>
      <c r="P59">
        <f>100*M59/M$58</f>
        <v>99.99923910975842</v>
      </c>
      <c r="Q59">
        <f>100*N59/N$35</f>
        <v>328.71927554980596</v>
      </c>
      <c r="R59">
        <f>100*N59/N$58</f>
        <v>99.941002949852518</v>
      </c>
    </row>
    <row r="60" spans="1:18" x14ac:dyDescent="0.25">
      <c r="A60" t="s">
        <v>110</v>
      </c>
      <c r="B60">
        <v>43.29</v>
      </c>
      <c r="C60">
        <v>0.25</v>
      </c>
      <c r="D60">
        <f t="shared" si="25"/>
        <v>25.41</v>
      </c>
      <c r="E60">
        <v>39.61</v>
      </c>
      <c r="F60">
        <v>0.51</v>
      </c>
      <c r="G60">
        <f>E60-E$6</f>
        <v>10.780000000000001</v>
      </c>
      <c r="I60" s="1">
        <f t="shared" si="26"/>
        <v>41.45</v>
      </c>
      <c r="J60" s="1">
        <f t="shared" si="27"/>
        <v>2.6021529547664946</v>
      </c>
      <c r="K60" s="1">
        <f t="shared" si="28"/>
        <v>18.095000000000006</v>
      </c>
      <c r="L60" s="1">
        <f>I60-I$58</f>
        <v>-1.1499999999999986</v>
      </c>
      <c r="M60">
        <v>13.1425</v>
      </c>
      <c r="N60">
        <v>0.50829999999999997</v>
      </c>
      <c r="O60">
        <f>100*M60/M$57</f>
        <v>74.813570899982921</v>
      </c>
      <c r="P60">
        <f>100*M60/M$58</f>
        <v>100</v>
      </c>
      <c r="Q60">
        <f t="shared" ref="Q60:Q63" si="29">100*N60/N$35</f>
        <v>328.78395860284604</v>
      </c>
      <c r="R60">
        <f t="shared" ref="R60:R63" si="30">100*N60/N$58</f>
        <v>99.960668633235017</v>
      </c>
    </row>
    <row r="61" spans="1:18" x14ac:dyDescent="0.25">
      <c r="A61" t="s">
        <v>111</v>
      </c>
      <c r="B61">
        <v>43.9</v>
      </c>
      <c r="C61">
        <v>0.47</v>
      </c>
      <c r="D61">
        <f t="shared" si="25"/>
        <v>26.02</v>
      </c>
      <c r="E61">
        <v>42.61</v>
      </c>
      <c r="F61">
        <v>0.54</v>
      </c>
      <c r="G61">
        <f>E61-E$6</f>
        <v>13.780000000000001</v>
      </c>
      <c r="I61" s="1">
        <f t="shared" si="26"/>
        <v>43.254999999999995</v>
      </c>
      <c r="J61" s="1">
        <f t="shared" si="27"/>
        <v>0.91216774773064568</v>
      </c>
      <c r="K61" s="1">
        <f t="shared" si="28"/>
        <v>19.899999999999999</v>
      </c>
      <c r="L61" s="1">
        <f>I61-I$58</f>
        <v>0.65499999999999403</v>
      </c>
      <c r="M61">
        <v>7.6768000000000001</v>
      </c>
      <c r="N61">
        <v>0.50149999999999995</v>
      </c>
      <c r="O61">
        <f>100*M61/M$57</f>
        <v>43.700119542323677</v>
      </c>
      <c r="P61">
        <f>100*M61/M$58</f>
        <v>58.412022065817013</v>
      </c>
      <c r="Q61">
        <f t="shared" si="29"/>
        <v>324.38551099611897</v>
      </c>
      <c r="R61">
        <f t="shared" si="30"/>
        <v>98.623402163225165</v>
      </c>
    </row>
    <row r="62" spans="1:18" x14ac:dyDescent="0.25">
      <c r="A62" t="s">
        <v>112</v>
      </c>
      <c r="B62">
        <v>34.08</v>
      </c>
      <c r="C62">
        <v>0.46</v>
      </c>
      <c r="D62">
        <f t="shared" si="25"/>
        <v>16.2</v>
      </c>
      <c r="E62">
        <v>33.06</v>
      </c>
      <c r="F62">
        <v>2.02</v>
      </c>
      <c r="G62">
        <f>E62-E$6</f>
        <v>4.230000000000004</v>
      </c>
      <c r="I62" s="1">
        <f t="shared" si="26"/>
        <v>33.57</v>
      </c>
      <c r="J62" s="1">
        <f t="shared" si="27"/>
        <v>0.72124891681027559</v>
      </c>
      <c r="K62" s="1">
        <f t="shared" si="28"/>
        <v>10.215000000000003</v>
      </c>
      <c r="L62" s="1">
        <f>I62-I$58</f>
        <v>-9.0300000000000011</v>
      </c>
      <c r="M62">
        <v>17.633700000000001</v>
      </c>
      <c r="N62">
        <v>0.49540000000000001</v>
      </c>
      <c r="O62">
        <f>100*M62/M$57</f>
        <v>100.37968918995846</v>
      </c>
      <c r="P62">
        <f>100*M62/M$58</f>
        <v>134.17310252996006</v>
      </c>
      <c r="Q62">
        <f t="shared" si="29"/>
        <v>320.43984476067271</v>
      </c>
      <c r="R62">
        <f t="shared" si="30"/>
        <v>97.423795476892835</v>
      </c>
    </row>
    <row r="63" spans="1:18" x14ac:dyDescent="0.25">
      <c r="A63" t="s">
        <v>113</v>
      </c>
      <c r="B63">
        <v>44.14</v>
      </c>
      <c r="C63">
        <v>0.31</v>
      </c>
      <c r="D63">
        <f t="shared" si="25"/>
        <v>26.26</v>
      </c>
      <c r="E63">
        <v>42.5</v>
      </c>
      <c r="F63">
        <v>0.66</v>
      </c>
      <c r="G63">
        <f>E63-E$6</f>
        <v>13.670000000000002</v>
      </c>
      <c r="I63" s="1">
        <f t="shared" si="26"/>
        <v>43.32</v>
      </c>
      <c r="J63" s="1">
        <f t="shared" si="27"/>
        <v>1.1596551211459383</v>
      </c>
      <c r="K63" s="1">
        <f t="shared" si="28"/>
        <v>19.965000000000003</v>
      </c>
      <c r="L63" s="1">
        <f>I63-I$58</f>
        <v>0.71999999999999886</v>
      </c>
      <c r="M63">
        <v>7.6768000000000001</v>
      </c>
      <c r="N63">
        <v>0.50149999999999995</v>
      </c>
      <c r="O63">
        <f>100*M63/M$57</f>
        <v>43.700119542323677</v>
      </c>
      <c r="P63">
        <f>100*M63/M$58</f>
        <v>58.412022065817013</v>
      </c>
      <c r="Q63">
        <f t="shared" si="29"/>
        <v>324.38551099611897</v>
      </c>
      <c r="R63">
        <f t="shared" si="30"/>
        <v>98.623402163225165</v>
      </c>
    </row>
    <row r="64" spans="1:18" x14ac:dyDescent="0.25">
      <c r="I64" s="1"/>
      <c r="J64" s="1"/>
      <c r="N64" s="1"/>
    </row>
    <row r="65" spans="1:14" x14ac:dyDescent="0.25">
      <c r="A65" t="s">
        <v>125</v>
      </c>
      <c r="I65" s="1"/>
      <c r="M65" s="1"/>
      <c r="N65" s="1"/>
    </row>
    <row r="66" spans="1:14" x14ac:dyDescent="0.25">
      <c r="A66" t="s">
        <v>201</v>
      </c>
      <c r="I66" s="1" t="s">
        <v>22</v>
      </c>
      <c r="J66" t="s">
        <v>5</v>
      </c>
      <c r="K66" t="s">
        <v>103</v>
      </c>
      <c r="L66" t="s">
        <v>183</v>
      </c>
      <c r="M66" s="1"/>
      <c r="N66" s="1"/>
    </row>
    <row r="67" spans="1:14" x14ac:dyDescent="0.25">
      <c r="A67" t="s">
        <v>205</v>
      </c>
      <c r="B67">
        <v>17.88</v>
      </c>
      <c r="C67">
        <v>0.4</v>
      </c>
      <c r="E67">
        <v>28.83</v>
      </c>
      <c r="F67">
        <v>1.04</v>
      </c>
      <c r="I67" s="1">
        <f t="shared" ref="I67:I70" si="31">AVERAGE(B67,E67)</f>
        <v>23.354999999999997</v>
      </c>
      <c r="J67" s="1">
        <f t="shared" ref="J67:J70" si="32">STDEV(B67,E67)</f>
        <v>7.7428192539927148</v>
      </c>
      <c r="M67" s="1"/>
      <c r="N67" s="1"/>
    </row>
    <row r="68" spans="1:14" x14ac:dyDescent="0.25">
      <c r="A68" t="s">
        <v>206</v>
      </c>
      <c r="B68">
        <v>35.04</v>
      </c>
      <c r="C68">
        <v>1.17</v>
      </c>
      <c r="D68">
        <f>B68-B$67</f>
        <v>17.16</v>
      </c>
      <c r="E68">
        <v>33.33</v>
      </c>
      <c r="F68">
        <v>1.26</v>
      </c>
      <c r="G68">
        <f>E68-E$67</f>
        <v>4.5</v>
      </c>
      <c r="I68" s="1">
        <f t="shared" si="31"/>
        <v>34.185000000000002</v>
      </c>
      <c r="J68" s="1">
        <f t="shared" si="32"/>
        <v>1.2091525958289968</v>
      </c>
      <c r="K68" s="1">
        <f>I68-I$67</f>
        <v>10.830000000000005</v>
      </c>
      <c r="M68" s="1"/>
      <c r="N68" s="1"/>
    </row>
    <row r="69" spans="1:14" x14ac:dyDescent="0.25">
      <c r="A69" t="s">
        <v>207</v>
      </c>
      <c r="B69">
        <v>44.03</v>
      </c>
      <c r="C69">
        <v>0.25</v>
      </c>
      <c r="D69">
        <f>B69-B$67</f>
        <v>26.150000000000002</v>
      </c>
      <c r="E69">
        <v>41.17</v>
      </c>
      <c r="F69">
        <v>0.83</v>
      </c>
      <c r="G69">
        <f>E69-E$67</f>
        <v>12.340000000000003</v>
      </c>
      <c r="I69" s="1">
        <f t="shared" si="31"/>
        <v>42.6</v>
      </c>
      <c r="J69" s="1">
        <f t="shared" si="32"/>
        <v>2.0223253941935257</v>
      </c>
      <c r="K69" s="1">
        <f>I69-I$67</f>
        <v>19.245000000000005</v>
      </c>
    </row>
    <row r="70" spans="1:14" x14ac:dyDescent="0.25">
      <c r="A70" t="s">
        <v>208</v>
      </c>
      <c r="B70">
        <v>49.62</v>
      </c>
      <c r="C70">
        <v>0.41</v>
      </c>
      <c r="D70">
        <f>B70-B$67</f>
        <v>31.74</v>
      </c>
      <c r="E70">
        <v>53.33</v>
      </c>
      <c r="F70">
        <v>0.28999999999999998</v>
      </c>
      <c r="G70">
        <f>E70-E$67</f>
        <v>24.5</v>
      </c>
      <c r="I70" s="1">
        <f t="shared" si="31"/>
        <v>51.474999999999994</v>
      </c>
      <c r="J70" s="1">
        <f t="shared" si="32"/>
        <v>2.6233661582020917</v>
      </c>
      <c r="K70" s="1">
        <f>I70-I$67</f>
        <v>28.119999999999997</v>
      </c>
      <c r="L70" s="1">
        <f>I70-I$69</f>
        <v>8.8749999999999929</v>
      </c>
    </row>
    <row r="71" spans="1:14" x14ac:dyDescent="0.25">
      <c r="A71" t="s">
        <v>204</v>
      </c>
      <c r="B71">
        <v>24.84</v>
      </c>
      <c r="C71">
        <v>0.14000000000000001</v>
      </c>
      <c r="E71">
        <v>37.44</v>
      </c>
      <c r="F71">
        <v>0.51</v>
      </c>
      <c r="I71" s="1">
        <f t="shared" ref="I71" si="33">AVERAGE(B71,E71)</f>
        <v>31.14</v>
      </c>
      <c r="J71" s="1">
        <f t="shared" ref="J71" si="34">STDEV(B71,E71)</f>
        <v>8.9095454429504795</v>
      </c>
      <c r="M71" s="1"/>
      <c r="N71" s="1"/>
    </row>
    <row r="72" spans="1:14" x14ac:dyDescent="0.25">
      <c r="A72" t="s">
        <v>213</v>
      </c>
      <c r="B72">
        <v>39.28</v>
      </c>
      <c r="C72">
        <v>1.07</v>
      </c>
      <c r="D72">
        <f>B72-B$71</f>
        <v>14.440000000000001</v>
      </c>
      <c r="E72">
        <v>43.78</v>
      </c>
      <c r="F72">
        <v>1.1100000000000001</v>
      </c>
      <c r="G72">
        <f>E72-E$71</f>
        <v>6.3400000000000034</v>
      </c>
      <c r="I72" s="1">
        <f t="shared" ref="I72:I77" si="35">AVERAGE(B72,E72)</f>
        <v>41.53</v>
      </c>
      <c r="J72" s="1">
        <f t="shared" ref="J72:J77" si="36">STDEV(B72,E72)</f>
        <v>3.1819805153394638</v>
      </c>
      <c r="K72" s="1">
        <f>I72-I$71</f>
        <v>10.39</v>
      </c>
      <c r="M72" s="1"/>
      <c r="N72" s="1"/>
    </row>
    <row r="73" spans="1:14" x14ac:dyDescent="0.25">
      <c r="A73" t="s">
        <v>214</v>
      </c>
      <c r="B73">
        <v>43.7</v>
      </c>
      <c r="C73">
        <v>0.44</v>
      </c>
      <c r="D73">
        <f>B73-B$71</f>
        <v>18.860000000000003</v>
      </c>
      <c r="E73">
        <v>46.39</v>
      </c>
      <c r="F73">
        <v>0.82</v>
      </c>
      <c r="G73">
        <f>E73-E$71</f>
        <v>8.9500000000000028</v>
      </c>
      <c r="I73" s="1">
        <f t="shared" si="35"/>
        <v>45.045000000000002</v>
      </c>
      <c r="J73" s="1">
        <f t="shared" si="36"/>
        <v>1.9021172413918113</v>
      </c>
      <c r="K73" s="1">
        <f>I73-I$71</f>
        <v>13.905000000000001</v>
      </c>
      <c r="M73" s="1"/>
      <c r="N73" s="1"/>
    </row>
    <row r="74" spans="1:14" x14ac:dyDescent="0.25">
      <c r="A74" t="s">
        <v>215</v>
      </c>
      <c r="B74">
        <v>50.53</v>
      </c>
      <c r="C74">
        <v>0.11</v>
      </c>
      <c r="D74">
        <f>B74-B$71</f>
        <v>25.69</v>
      </c>
      <c r="E74">
        <v>53.06</v>
      </c>
      <c r="F74">
        <v>1.77</v>
      </c>
      <c r="G74">
        <f>E74-E$71</f>
        <v>15.620000000000005</v>
      </c>
      <c r="I74" s="1">
        <f t="shared" ref="I74" si="37">AVERAGE(B74,E74)</f>
        <v>51.795000000000002</v>
      </c>
      <c r="J74" s="1">
        <f t="shared" ref="J74" si="38">STDEV(B74,E74)</f>
        <v>1.7889801564019661</v>
      </c>
      <c r="K74" s="1">
        <f>I74-I$71</f>
        <v>20.655000000000001</v>
      </c>
      <c r="L74" s="1">
        <f>I74-I$73</f>
        <v>6.75</v>
      </c>
      <c r="M74" s="1"/>
      <c r="N74" s="1"/>
    </row>
    <row r="75" spans="1:14" x14ac:dyDescent="0.25">
      <c r="A75" t="s">
        <v>209</v>
      </c>
      <c r="B75">
        <v>15.78</v>
      </c>
      <c r="C75">
        <v>0.17</v>
      </c>
      <c r="E75">
        <v>21.67</v>
      </c>
      <c r="F75">
        <v>0.6</v>
      </c>
      <c r="I75" s="1">
        <f t="shared" si="35"/>
        <v>18.725000000000001</v>
      </c>
      <c r="J75" s="1">
        <f t="shared" si="36"/>
        <v>4.1648589411887498</v>
      </c>
      <c r="M75" s="1"/>
      <c r="N75" s="1"/>
    </row>
    <row r="76" spans="1:14" x14ac:dyDescent="0.25">
      <c r="A76" t="s">
        <v>210</v>
      </c>
      <c r="B76">
        <v>20.79</v>
      </c>
      <c r="C76">
        <v>1.77</v>
      </c>
      <c r="D76">
        <f>B76-B$75</f>
        <v>5.01</v>
      </c>
      <c r="E76">
        <v>28.11</v>
      </c>
      <c r="F76">
        <v>1.08</v>
      </c>
      <c r="G76">
        <f>E76-E$75</f>
        <v>6.4399999999999977</v>
      </c>
      <c r="I76" s="1">
        <f t="shared" si="35"/>
        <v>24.45</v>
      </c>
      <c r="J76" s="1">
        <f t="shared" si="36"/>
        <v>5.1760216382855173</v>
      </c>
      <c r="K76" s="1">
        <f>I76-I$75</f>
        <v>5.7249999999999979</v>
      </c>
      <c r="M76" s="1"/>
      <c r="N76" s="1"/>
    </row>
    <row r="77" spans="1:14" x14ac:dyDescent="0.25">
      <c r="A77" t="s">
        <v>211</v>
      </c>
      <c r="B77">
        <v>36.340000000000003</v>
      </c>
      <c r="C77">
        <v>1.19</v>
      </c>
      <c r="D77">
        <f>B77-B$75</f>
        <v>20.560000000000002</v>
      </c>
      <c r="E77">
        <v>36.78</v>
      </c>
      <c r="F77">
        <v>2.06</v>
      </c>
      <c r="G77">
        <f>E77-E$75</f>
        <v>15.11</v>
      </c>
      <c r="I77" s="1">
        <f t="shared" si="35"/>
        <v>36.56</v>
      </c>
      <c r="J77" s="1">
        <f t="shared" si="36"/>
        <v>0.31112698372207931</v>
      </c>
      <c r="K77" s="1">
        <f>I77-I$75</f>
        <v>17.835000000000001</v>
      </c>
      <c r="M77" s="1"/>
      <c r="N77" s="1"/>
    </row>
    <row r="78" spans="1:14" x14ac:dyDescent="0.25">
      <c r="A78" t="s">
        <v>212</v>
      </c>
      <c r="B78">
        <v>47.27</v>
      </c>
      <c r="C78">
        <v>0.27</v>
      </c>
      <c r="D78">
        <f>B78-B$75</f>
        <v>31.490000000000002</v>
      </c>
      <c r="E78">
        <v>42.78</v>
      </c>
      <c r="F78">
        <v>0.84</v>
      </c>
      <c r="G78">
        <f>E78-E$75</f>
        <v>21.11</v>
      </c>
      <c r="I78" s="1">
        <f t="shared" ref="I78" si="39">AVERAGE(B78,E78)</f>
        <v>45.025000000000006</v>
      </c>
      <c r="J78" s="1">
        <f t="shared" ref="J78" si="40">STDEV(B78,E78)</f>
        <v>3.1749094475275998</v>
      </c>
      <c r="K78" s="1">
        <f>I78-I$75</f>
        <v>26.300000000000004</v>
      </c>
      <c r="L78" s="1">
        <f>I78-I$77</f>
        <v>8.4650000000000034</v>
      </c>
      <c r="M78" s="1"/>
      <c r="N78" s="1"/>
    </row>
    <row r="79" spans="1:14" x14ac:dyDescent="0.25">
      <c r="I79" s="1"/>
      <c r="J79" s="1"/>
      <c r="K79" s="1"/>
      <c r="L79" s="1"/>
      <c r="M79" s="1"/>
      <c r="N79" s="1"/>
    </row>
    <row r="80" spans="1:14" x14ac:dyDescent="0.25">
      <c r="A80" t="s">
        <v>190</v>
      </c>
      <c r="I80" s="1"/>
      <c r="J80" s="1"/>
      <c r="K80" s="1"/>
      <c r="L80" s="1"/>
      <c r="M80" s="1"/>
      <c r="N80" s="1"/>
    </row>
    <row r="81" spans="1:14" x14ac:dyDescent="0.25">
      <c r="A81" t="s">
        <v>189</v>
      </c>
      <c r="M81" s="1"/>
      <c r="N81" s="1"/>
    </row>
    <row r="82" spans="1:14" x14ac:dyDescent="0.25">
      <c r="A82" t="s">
        <v>122</v>
      </c>
      <c r="I82" s="1" t="s">
        <v>22</v>
      </c>
      <c r="J82" t="s">
        <v>5</v>
      </c>
      <c r="K82" t="s">
        <v>103</v>
      </c>
      <c r="L82" t="s">
        <v>183</v>
      </c>
      <c r="M82" t="s">
        <v>185</v>
      </c>
    </row>
    <row r="83" spans="1:14" x14ac:dyDescent="0.25">
      <c r="A83" t="s">
        <v>6</v>
      </c>
      <c r="B83">
        <v>17.88</v>
      </c>
      <c r="C83">
        <v>0.4</v>
      </c>
      <c r="E83">
        <v>28.83</v>
      </c>
      <c r="F83">
        <v>1.04</v>
      </c>
      <c r="I83" s="1">
        <f t="shared" ref="I83:I86" si="41">AVERAGE(B83,E83)</f>
        <v>23.354999999999997</v>
      </c>
      <c r="J83" s="1">
        <f t="shared" ref="J83:J86" si="42">STDEV(B83,E83)</f>
        <v>7.7428192539927148</v>
      </c>
    </row>
    <row r="84" spans="1:14" x14ac:dyDescent="0.25">
      <c r="A84" t="s">
        <v>9</v>
      </c>
      <c r="B84">
        <v>44.03</v>
      </c>
      <c r="C84">
        <v>0.25</v>
      </c>
      <c r="D84">
        <f>B84-B$67</f>
        <v>26.150000000000002</v>
      </c>
      <c r="E84">
        <v>41.17</v>
      </c>
      <c r="F84">
        <v>0.83</v>
      </c>
      <c r="G84">
        <f>E84-E$67</f>
        <v>12.340000000000003</v>
      </c>
      <c r="I84" s="1">
        <f t="shared" si="41"/>
        <v>42.6</v>
      </c>
      <c r="J84" s="1">
        <f t="shared" si="42"/>
        <v>2.0223253941935257</v>
      </c>
      <c r="K84" s="1">
        <f>I84-I$67</f>
        <v>19.245000000000005</v>
      </c>
    </row>
    <row r="85" spans="1:14" x14ac:dyDescent="0.25">
      <c r="A85" t="s">
        <v>188</v>
      </c>
      <c r="B85">
        <v>49.62</v>
      </c>
      <c r="C85">
        <v>0.41</v>
      </c>
      <c r="D85">
        <f>B85-B$67</f>
        <v>31.74</v>
      </c>
      <c r="E85">
        <v>53.33</v>
      </c>
      <c r="F85">
        <v>0.28999999999999998</v>
      </c>
      <c r="G85">
        <f>E85-E$67</f>
        <v>24.5</v>
      </c>
      <c r="I85" s="1">
        <f t="shared" si="41"/>
        <v>51.474999999999994</v>
      </c>
      <c r="J85" s="1">
        <f t="shared" si="42"/>
        <v>2.6233661582020917</v>
      </c>
      <c r="K85" s="1">
        <f>I85-I$67</f>
        <v>28.119999999999997</v>
      </c>
      <c r="L85" s="1">
        <f>I85-I$84</f>
        <v>8.8749999999999929</v>
      </c>
    </row>
    <row r="86" spans="1:14" x14ac:dyDescent="0.25">
      <c r="A86" t="s">
        <v>191</v>
      </c>
      <c r="B86">
        <v>49.64</v>
      </c>
      <c r="C86">
        <v>0.09</v>
      </c>
      <c r="D86">
        <f>B86-B$67</f>
        <v>31.76</v>
      </c>
      <c r="E86">
        <v>52.78</v>
      </c>
      <c r="F86">
        <v>1.26</v>
      </c>
      <c r="G86">
        <f>E86-E$67</f>
        <v>23.950000000000003</v>
      </c>
      <c r="I86" s="1">
        <f t="shared" si="41"/>
        <v>51.21</v>
      </c>
      <c r="J86" s="1">
        <f t="shared" si="42"/>
        <v>2.2203152929257595</v>
      </c>
      <c r="K86" s="1">
        <f>I86-I$67</f>
        <v>27.855000000000004</v>
      </c>
      <c r="L86" s="1">
        <f>I86-I$84</f>
        <v>8.61</v>
      </c>
      <c r="M86" s="1">
        <f>I86-I$85</f>
        <v>-0.26499999999999346</v>
      </c>
    </row>
    <row r="88" spans="1:14" x14ac:dyDescent="0.25">
      <c r="A88" t="s">
        <v>123</v>
      </c>
    </row>
    <row r="89" spans="1:14" x14ac:dyDescent="0.25">
      <c r="A89" t="s">
        <v>6</v>
      </c>
      <c r="B89">
        <v>17.88</v>
      </c>
      <c r="C89">
        <v>0.4</v>
      </c>
      <c r="E89">
        <v>28.83</v>
      </c>
      <c r="F89">
        <v>1.04</v>
      </c>
      <c r="I89" s="1">
        <f t="shared" ref="I89:I92" si="43">AVERAGE(B89,E89)</f>
        <v>23.354999999999997</v>
      </c>
      <c r="J89" s="1">
        <f t="shared" ref="J89:J92" si="44">STDEV(B89,E89)</f>
        <v>7.7428192539927148</v>
      </c>
    </row>
    <row r="90" spans="1:14" x14ac:dyDescent="0.25">
      <c r="A90" t="s">
        <v>9</v>
      </c>
      <c r="B90">
        <v>44.03</v>
      </c>
      <c r="C90">
        <v>0.25</v>
      </c>
      <c r="D90">
        <f>B90-B$67</f>
        <v>26.150000000000002</v>
      </c>
      <c r="E90">
        <v>41.17</v>
      </c>
      <c r="F90">
        <v>0.83</v>
      </c>
      <c r="G90">
        <f>E90-E$67</f>
        <v>12.340000000000003</v>
      </c>
      <c r="I90" s="1">
        <f t="shared" si="43"/>
        <v>42.6</v>
      </c>
      <c r="J90" s="1">
        <f t="shared" si="44"/>
        <v>2.0223253941935257</v>
      </c>
      <c r="K90" s="1">
        <f>I90-I$67</f>
        <v>19.245000000000005</v>
      </c>
    </row>
    <row r="91" spans="1:14" x14ac:dyDescent="0.25">
      <c r="A91" t="s">
        <v>188</v>
      </c>
      <c r="B91">
        <v>49.62</v>
      </c>
      <c r="C91">
        <v>0.41</v>
      </c>
      <c r="D91">
        <f>B91-B$67</f>
        <v>31.74</v>
      </c>
      <c r="E91">
        <v>53.33</v>
      </c>
      <c r="F91">
        <v>0.28999999999999998</v>
      </c>
      <c r="G91">
        <f>E91-E$67</f>
        <v>24.5</v>
      </c>
      <c r="I91" s="1">
        <f t="shared" si="43"/>
        <v>51.474999999999994</v>
      </c>
      <c r="J91" s="1">
        <f t="shared" si="44"/>
        <v>2.6233661582020917</v>
      </c>
      <c r="K91" s="1">
        <f>I91-I$67</f>
        <v>28.119999999999997</v>
      </c>
      <c r="L91" s="1">
        <f>I91-I$84</f>
        <v>8.8749999999999929</v>
      </c>
    </row>
    <row r="92" spans="1:14" x14ac:dyDescent="0.25">
      <c r="A92" t="s">
        <v>202</v>
      </c>
      <c r="B92">
        <v>42.12</v>
      </c>
      <c r="C92">
        <v>0.21</v>
      </c>
      <c r="D92">
        <f>B92-B$67</f>
        <v>24.24</v>
      </c>
      <c r="E92">
        <v>43.39</v>
      </c>
      <c r="F92">
        <v>1.23</v>
      </c>
      <c r="G92">
        <f>E92-E$67</f>
        <v>14.560000000000002</v>
      </c>
      <c r="I92" s="1">
        <f t="shared" si="43"/>
        <v>42.754999999999995</v>
      </c>
      <c r="J92" s="1">
        <f t="shared" si="44"/>
        <v>0.89802561210691756</v>
      </c>
      <c r="K92" s="1">
        <f>I92-I$67</f>
        <v>19.399999999999999</v>
      </c>
      <c r="L92" s="1">
        <f>I92-I$84</f>
        <v>0.15499999999999403</v>
      </c>
      <c r="M92" s="1">
        <f>I92-I$85</f>
        <v>-8.7199999999999989</v>
      </c>
    </row>
    <row r="94" spans="1:14" x14ac:dyDescent="0.25">
      <c r="A94" t="s">
        <v>193</v>
      </c>
      <c r="N94" t="s">
        <v>199</v>
      </c>
    </row>
    <row r="95" spans="1:14" x14ac:dyDescent="0.25">
      <c r="A95" t="s">
        <v>6</v>
      </c>
      <c r="B95">
        <v>17.88</v>
      </c>
      <c r="C95">
        <v>0.4</v>
      </c>
      <c r="E95">
        <v>28.83</v>
      </c>
      <c r="F95">
        <v>1.04</v>
      </c>
      <c r="I95" s="1">
        <f t="shared" ref="I95:I98" si="45">AVERAGE(B95,E95)</f>
        <v>23.354999999999997</v>
      </c>
      <c r="J95" s="1">
        <f t="shared" ref="J95:J98" si="46">STDEV(B95,E95)</f>
        <v>7.7428192539927148</v>
      </c>
      <c r="N95">
        <v>3.4803999999999999</v>
      </c>
    </row>
    <row r="96" spans="1:14" x14ac:dyDescent="0.25">
      <c r="A96" t="s">
        <v>9</v>
      </c>
      <c r="B96">
        <v>44.03</v>
      </c>
      <c r="C96">
        <v>0.25</v>
      </c>
      <c r="D96">
        <f>B96-B$67</f>
        <v>26.150000000000002</v>
      </c>
      <c r="E96">
        <v>41.17</v>
      </c>
      <c r="F96">
        <v>0.83</v>
      </c>
      <c r="G96">
        <f>E96-E$67</f>
        <v>12.340000000000003</v>
      </c>
      <c r="I96" s="1">
        <f t="shared" ref="I96" si="47">AVERAGE(B96,E96)</f>
        <v>42.6</v>
      </c>
      <c r="J96" s="1">
        <f t="shared" ref="J96" si="48">STDEV(B96,E96)</f>
        <v>2.0223253941935257</v>
      </c>
      <c r="K96" s="1">
        <f>I96-I$67</f>
        <v>19.245000000000005</v>
      </c>
      <c r="N96">
        <v>7.02</v>
      </c>
    </row>
    <row r="97" spans="1:14" x14ac:dyDescent="0.25">
      <c r="A97" t="s">
        <v>188</v>
      </c>
      <c r="B97">
        <v>49.62</v>
      </c>
      <c r="C97">
        <v>0.41</v>
      </c>
      <c r="D97">
        <f>B97-B$67</f>
        <v>31.74</v>
      </c>
      <c r="E97">
        <v>53.33</v>
      </c>
      <c r="F97">
        <v>0.28999999999999998</v>
      </c>
      <c r="G97">
        <f>E97-E$67</f>
        <v>24.5</v>
      </c>
      <c r="I97" s="1">
        <f t="shared" si="45"/>
        <v>51.474999999999994</v>
      </c>
      <c r="J97" s="1">
        <f t="shared" si="46"/>
        <v>2.6233661582020917</v>
      </c>
      <c r="K97" s="1">
        <f>I97-I$67</f>
        <v>28.119999999999997</v>
      </c>
      <c r="L97" s="1">
        <f>I97-I$84</f>
        <v>8.8749999999999929</v>
      </c>
      <c r="N97">
        <v>1.7363999999999999</v>
      </c>
    </row>
    <row r="98" spans="1:14" x14ac:dyDescent="0.25">
      <c r="A98" t="s">
        <v>192</v>
      </c>
      <c r="B98">
        <v>49.89</v>
      </c>
      <c r="C98">
        <v>0.21</v>
      </c>
      <c r="D98">
        <f>B92-B$67</f>
        <v>24.24</v>
      </c>
      <c r="E98">
        <v>53.22</v>
      </c>
      <c r="F98">
        <v>0.51</v>
      </c>
      <c r="G98">
        <f>E92-E$67</f>
        <v>14.560000000000002</v>
      </c>
      <c r="I98" s="1">
        <f t="shared" si="45"/>
        <v>51.555</v>
      </c>
      <c r="J98" s="1">
        <f t="shared" si="46"/>
        <v>2.3546655813512021</v>
      </c>
      <c r="K98" s="1">
        <f>I98-I$67</f>
        <v>28.200000000000003</v>
      </c>
      <c r="L98" s="1">
        <f>I98-I$84</f>
        <v>8.9549999999999983</v>
      </c>
      <c r="M98" s="1">
        <f>I98-I$85</f>
        <v>8.00000000000054E-2</v>
      </c>
      <c r="N98">
        <v>3.1173999999999999</v>
      </c>
    </row>
    <row r="100" spans="1:14" x14ac:dyDescent="0.25">
      <c r="A100" t="s">
        <v>194</v>
      </c>
    </row>
    <row r="101" spans="1:14" x14ac:dyDescent="0.25">
      <c r="A101" t="s">
        <v>6</v>
      </c>
      <c r="B101">
        <v>17.88</v>
      </c>
      <c r="C101">
        <v>0.4</v>
      </c>
      <c r="E101">
        <v>28.83</v>
      </c>
      <c r="F101">
        <v>1.04</v>
      </c>
      <c r="I101" s="1">
        <f t="shared" ref="I101:I104" si="49">AVERAGE(B101,E101)</f>
        <v>23.354999999999997</v>
      </c>
      <c r="J101" s="1">
        <f t="shared" ref="J101:J104" si="50">STDEV(B101,E101)</f>
        <v>7.7428192539927148</v>
      </c>
    </row>
    <row r="102" spans="1:14" x14ac:dyDescent="0.25">
      <c r="A102" t="s">
        <v>9</v>
      </c>
      <c r="B102">
        <v>44.03</v>
      </c>
      <c r="C102">
        <v>0.25</v>
      </c>
      <c r="D102">
        <f>B102-B$67</f>
        <v>26.150000000000002</v>
      </c>
      <c r="E102">
        <v>41.17</v>
      </c>
      <c r="F102">
        <v>0.83</v>
      </c>
      <c r="G102">
        <f>E102-E$67</f>
        <v>12.340000000000003</v>
      </c>
      <c r="I102" s="1">
        <f t="shared" si="49"/>
        <v>42.6</v>
      </c>
      <c r="J102" s="1">
        <f t="shared" si="50"/>
        <v>2.0223253941935257</v>
      </c>
      <c r="K102" s="1">
        <f>I102-I$67</f>
        <v>19.245000000000005</v>
      </c>
    </row>
    <row r="103" spans="1:14" x14ac:dyDescent="0.25">
      <c r="A103" t="s">
        <v>188</v>
      </c>
      <c r="B103">
        <v>49.62</v>
      </c>
      <c r="C103">
        <v>0.41</v>
      </c>
      <c r="D103">
        <f>B103-B$67</f>
        <v>31.74</v>
      </c>
      <c r="E103">
        <v>53.33</v>
      </c>
      <c r="F103">
        <v>0.28999999999999998</v>
      </c>
      <c r="G103">
        <f>E103-E$67</f>
        <v>24.5</v>
      </c>
      <c r="I103" s="1">
        <f t="shared" si="49"/>
        <v>51.474999999999994</v>
      </c>
      <c r="J103" s="1">
        <f t="shared" si="50"/>
        <v>2.6233661582020917</v>
      </c>
      <c r="K103" s="1">
        <f>I103-I$67</f>
        <v>28.119999999999997</v>
      </c>
      <c r="L103" s="1">
        <f>I103-I$84</f>
        <v>8.8749999999999929</v>
      </c>
    </row>
    <row r="104" spans="1:14" x14ac:dyDescent="0.25">
      <c r="A104" t="s">
        <v>196</v>
      </c>
      <c r="B104">
        <v>42.94</v>
      </c>
      <c r="C104">
        <v>0.06</v>
      </c>
      <c r="D104">
        <f>B98-B$67</f>
        <v>32.010000000000005</v>
      </c>
      <c r="E104">
        <v>42.33</v>
      </c>
      <c r="F104">
        <v>0.17</v>
      </c>
      <c r="G104">
        <f>E98-E$67</f>
        <v>24.39</v>
      </c>
      <c r="I104" s="1">
        <f t="shared" si="49"/>
        <v>42.634999999999998</v>
      </c>
      <c r="J104" s="1">
        <f t="shared" si="50"/>
        <v>0.43133513652379357</v>
      </c>
      <c r="K104" s="1">
        <f>I104-I$67</f>
        <v>19.28</v>
      </c>
      <c r="L104" s="1">
        <f>I104-I$84</f>
        <v>3.4999999999996589E-2</v>
      </c>
      <c r="M104" s="1">
        <f>I104-I$85</f>
        <v>-8.8399999999999963</v>
      </c>
    </row>
    <row r="106" spans="1:14" x14ac:dyDescent="0.25">
      <c r="A106" t="s">
        <v>195</v>
      </c>
    </row>
    <row r="107" spans="1:14" x14ac:dyDescent="0.25">
      <c r="A107" t="s">
        <v>6</v>
      </c>
      <c r="B107">
        <v>17.88</v>
      </c>
      <c r="C107">
        <v>0.4</v>
      </c>
      <c r="E107">
        <v>28.83</v>
      </c>
      <c r="F107">
        <v>1.04</v>
      </c>
      <c r="I107" s="1">
        <f t="shared" ref="I107:I110" si="51">AVERAGE(B107,E107)</f>
        <v>23.354999999999997</v>
      </c>
      <c r="J107" s="1">
        <f t="shared" ref="J107:J110" si="52">STDEV(B107,E107)</f>
        <v>7.7428192539927148</v>
      </c>
    </row>
    <row r="108" spans="1:14" x14ac:dyDescent="0.25">
      <c r="A108" t="s">
        <v>9</v>
      </c>
      <c r="B108">
        <v>44.03</v>
      </c>
      <c r="C108">
        <v>0.25</v>
      </c>
      <c r="D108">
        <f>B108-B$67</f>
        <v>26.150000000000002</v>
      </c>
      <c r="E108">
        <v>41.17</v>
      </c>
      <c r="F108">
        <v>0.83</v>
      </c>
      <c r="G108">
        <f>E108-E$67</f>
        <v>12.340000000000003</v>
      </c>
      <c r="I108" s="1">
        <f t="shared" si="51"/>
        <v>42.6</v>
      </c>
      <c r="J108" s="1">
        <f t="shared" si="52"/>
        <v>2.0223253941935257</v>
      </c>
      <c r="K108" s="1">
        <f>I108-I$67</f>
        <v>19.245000000000005</v>
      </c>
    </row>
    <row r="109" spans="1:14" x14ac:dyDescent="0.25">
      <c r="A109" t="s">
        <v>188</v>
      </c>
      <c r="B109">
        <v>49.62</v>
      </c>
      <c r="C109">
        <v>0.41</v>
      </c>
      <c r="D109">
        <f>B109-B$67</f>
        <v>31.74</v>
      </c>
      <c r="E109">
        <v>53.33</v>
      </c>
      <c r="F109">
        <v>0.28999999999999998</v>
      </c>
      <c r="G109">
        <f>E109-E$67</f>
        <v>24.5</v>
      </c>
      <c r="I109" s="1">
        <f t="shared" si="51"/>
        <v>51.474999999999994</v>
      </c>
      <c r="J109" s="1">
        <f t="shared" si="52"/>
        <v>2.6233661582020917</v>
      </c>
      <c r="K109" s="1">
        <f>I109-I$67</f>
        <v>28.119999999999997</v>
      </c>
      <c r="L109" s="1">
        <f>I109-I$84</f>
        <v>8.8749999999999929</v>
      </c>
    </row>
    <row r="110" spans="1:14" x14ac:dyDescent="0.25">
      <c r="A110" t="s">
        <v>197</v>
      </c>
      <c r="B110">
        <v>39.86</v>
      </c>
      <c r="C110">
        <v>1.08</v>
      </c>
      <c r="D110">
        <f>B104-B$67</f>
        <v>25.06</v>
      </c>
      <c r="E110">
        <v>44.39</v>
      </c>
      <c r="F110">
        <v>0.42</v>
      </c>
      <c r="G110">
        <f>E110-E$67</f>
        <v>15.560000000000002</v>
      </c>
      <c r="I110" s="1">
        <f t="shared" si="51"/>
        <v>42.125</v>
      </c>
      <c r="J110" s="1">
        <f t="shared" si="52"/>
        <v>3.203193718775061</v>
      </c>
      <c r="K110" s="1">
        <f>I110-I$67</f>
        <v>18.770000000000003</v>
      </c>
      <c r="L110" s="1">
        <f>I110-I$85</f>
        <v>-9.3499999999999943</v>
      </c>
      <c r="M110" s="1">
        <f>I110-I$85</f>
        <v>-9.3499999999999943</v>
      </c>
    </row>
    <row r="112" spans="1:14" x14ac:dyDescent="0.25">
      <c r="A112" t="s">
        <v>200</v>
      </c>
      <c r="N112" t="s">
        <v>199</v>
      </c>
    </row>
    <row r="113" spans="1:14" x14ac:dyDescent="0.25">
      <c r="A113" t="s">
        <v>6</v>
      </c>
      <c r="B113">
        <v>17.88</v>
      </c>
      <c r="C113">
        <v>0.4</v>
      </c>
      <c r="E113">
        <v>28.83</v>
      </c>
      <c r="F113">
        <v>1.04</v>
      </c>
      <c r="I113" s="1">
        <f t="shared" ref="I113:I116" si="53">AVERAGE(B113,E113)</f>
        <v>23.354999999999997</v>
      </c>
      <c r="J113" s="1">
        <f t="shared" ref="J113:J116" si="54">STDEV(B113,E113)</f>
        <v>7.7428192539927148</v>
      </c>
      <c r="N113">
        <v>3.4803999999999999</v>
      </c>
    </row>
    <row r="114" spans="1:14" x14ac:dyDescent="0.25">
      <c r="A114" t="s">
        <v>9</v>
      </c>
      <c r="B114">
        <v>44.03</v>
      </c>
      <c r="C114">
        <v>0.25</v>
      </c>
      <c r="D114">
        <f>B114-B$67</f>
        <v>26.150000000000002</v>
      </c>
      <c r="E114">
        <v>41.17</v>
      </c>
      <c r="F114">
        <v>0.83</v>
      </c>
      <c r="G114">
        <f>E114-E$67</f>
        <v>12.340000000000003</v>
      </c>
      <c r="I114" s="1">
        <f t="shared" si="53"/>
        <v>42.6</v>
      </c>
      <c r="J114" s="1">
        <f t="shared" si="54"/>
        <v>2.0223253941935257</v>
      </c>
      <c r="K114" s="1">
        <f>I114-I$67</f>
        <v>19.245000000000005</v>
      </c>
      <c r="N114">
        <v>7.02</v>
      </c>
    </row>
    <row r="115" spans="1:14" x14ac:dyDescent="0.25">
      <c r="A115" t="s">
        <v>188</v>
      </c>
      <c r="B115">
        <v>49.62</v>
      </c>
      <c r="C115">
        <v>0.41</v>
      </c>
      <c r="D115">
        <f>B115-B$67</f>
        <v>31.74</v>
      </c>
      <c r="E115">
        <v>53.33</v>
      </c>
      <c r="F115">
        <v>0.28999999999999998</v>
      </c>
      <c r="G115">
        <f>E115-E$67</f>
        <v>24.5</v>
      </c>
      <c r="I115" s="1">
        <f t="shared" si="53"/>
        <v>51.474999999999994</v>
      </c>
      <c r="J115" s="1">
        <f t="shared" si="54"/>
        <v>2.6233661582020917</v>
      </c>
      <c r="K115" s="1">
        <f>I115-I$67</f>
        <v>28.119999999999997</v>
      </c>
      <c r="L115" s="1">
        <f>I115-I$84</f>
        <v>8.8749999999999929</v>
      </c>
      <c r="N115">
        <v>1.7363999999999999</v>
      </c>
    </row>
    <row r="116" spans="1:14" x14ac:dyDescent="0.25">
      <c r="A116" t="s">
        <v>203</v>
      </c>
      <c r="B116">
        <v>47.88</v>
      </c>
      <c r="C116">
        <v>0.63</v>
      </c>
      <c r="D116">
        <f>B110-B$67</f>
        <v>21.98</v>
      </c>
      <c r="E116">
        <v>48.39</v>
      </c>
      <c r="F116">
        <v>1</v>
      </c>
      <c r="G116">
        <f>E116-E$67</f>
        <v>19.560000000000002</v>
      </c>
      <c r="I116" s="1">
        <f t="shared" si="53"/>
        <v>48.135000000000005</v>
      </c>
      <c r="J116" s="1">
        <f t="shared" si="54"/>
        <v>0.36062445840513785</v>
      </c>
      <c r="K116" s="1">
        <f>I116-I$67</f>
        <v>24.780000000000008</v>
      </c>
      <c r="L116" s="1">
        <f>I116-I$85</f>
        <v>-3.3399999999999892</v>
      </c>
      <c r="M116" s="1">
        <f>I116-I$85</f>
        <v>-3.3399999999999892</v>
      </c>
      <c r="N116">
        <v>10.4184</v>
      </c>
    </row>
    <row r="118" spans="1:14" x14ac:dyDescent="0.25">
      <c r="A118" t="s">
        <v>124</v>
      </c>
    </row>
    <row r="119" spans="1:14" x14ac:dyDescent="0.25">
      <c r="A119" t="s">
        <v>6</v>
      </c>
      <c r="B119">
        <v>17.88</v>
      </c>
      <c r="C119">
        <v>0.4</v>
      </c>
      <c r="E119">
        <v>28.83</v>
      </c>
      <c r="F119">
        <v>1.04</v>
      </c>
      <c r="I119" s="1">
        <f t="shared" ref="I119:I122" si="55">AVERAGE(B119,E119)</f>
        <v>23.354999999999997</v>
      </c>
      <c r="J119" s="1">
        <f t="shared" ref="J119:J122" si="56">STDEV(B119,E119)</f>
        <v>7.7428192539927148</v>
      </c>
    </row>
    <row r="120" spans="1:14" x14ac:dyDescent="0.25">
      <c r="A120" t="s">
        <v>9</v>
      </c>
      <c r="B120">
        <v>44.03</v>
      </c>
      <c r="C120">
        <v>0.25</v>
      </c>
      <c r="D120">
        <f>B120-B$67</f>
        <v>26.150000000000002</v>
      </c>
      <c r="E120">
        <v>41.17</v>
      </c>
      <c r="F120">
        <v>0.83</v>
      </c>
      <c r="G120">
        <f>E120-E$67</f>
        <v>12.340000000000003</v>
      </c>
      <c r="I120" s="1">
        <f t="shared" si="55"/>
        <v>42.6</v>
      </c>
      <c r="J120" s="1">
        <f t="shared" si="56"/>
        <v>2.0223253941935257</v>
      </c>
      <c r="K120" s="1">
        <f>I120-I$67</f>
        <v>19.245000000000005</v>
      </c>
    </row>
    <row r="121" spans="1:14" x14ac:dyDescent="0.25">
      <c r="A121" t="s">
        <v>188</v>
      </c>
      <c r="B121">
        <v>49.62</v>
      </c>
      <c r="C121">
        <v>0.41</v>
      </c>
      <c r="D121">
        <f>B121-B$67</f>
        <v>31.74</v>
      </c>
      <c r="E121">
        <v>53.33</v>
      </c>
      <c r="F121">
        <v>0.28999999999999998</v>
      </c>
      <c r="G121">
        <f>E121-E$67</f>
        <v>24.5</v>
      </c>
      <c r="I121" s="1">
        <f t="shared" si="55"/>
        <v>51.474999999999994</v>
      </c>
      <c r="J121" s="1">
        <f t="shared" si="56"/>
        <v>2.6233661582020917</v>
      </c>
      <c r="K121" s="1">
        <f>I121-I$67</f>
        <v>28.119999999999997</v>
      </c>
      <c r="L121" s="1">
        <f>I121-I$84</f>
        <v>8.8749999999999929</v>
      </c>
    </row>
    <row r="122" spans="1:14" x14ac:dyDescent="0.25">
      <c r="A122" t="s">
        <v>198</v>
      </c>
      <c r="B122">
        <v>33.44</v>
      </c>
      <c r="C122">
        <v>0.25</v>
      </c>
      <c r="D122">
        <f>B116-B$67</f>
        <v>30.000000000000004</v>
      </c>
      <c r="E122">
        <v>33.67</v>
      </c>
      <c r="F122">
        <v>0.17</v>
      </c>
      <c r="G122">
        <f>E122-E$67</f>
        <v>4.8400000000000034</v>
      </c>
      <c r="I122" s="1">
        <f t="shared" si="55"/>
        <v>33.555</v>
      </c>
      <c r="J122" s="1">
        <f t="shared" si="56"/>
        <v>0.16263455967290874</v>
      </c>
      <c r="K122" s="1">
        <f>I122-I$67</f>
        <v>10.200000000000003</v>
      </c>
      <c r="L122" s="1">
        <f>I122-I$85</f>
        <v>-17.919999999999995</v>
      </c>
      <c r="M122" s="1">
        <f>I122-I$85</f>
        <v>-17.919999999999995</v>
      </c>
    </row>
    <row r="123" spans="1:14" x14ac:dyDescent="0.25">
      <c r="I123" s="1"/>
      <c r="J123" s="1"/>
      <c r="K123" s="1"/>
      <c r="L123" s="1"/>
      <c r="M123" s="1"/>
    </row>
    <row r="125" spans="1:14" x14ac:dyDescent="0.25">
      <c r="A125" t="s">
        <v>126</v>
      </c>
    </row>
    <row r="128" spans="1:14" x14ac:dyDescent="0.25">
      <c r="A128" t="s">
        <v>35</v>
      </c>
      <c r="B128" t="s">
        <v>36</v>
      </c>
      <c r="C128" t="s">
        <v>37</v>
      </c>
      <c r="D128" t="s">
        <v>38</v>
      </c>
      <c r="E128" t="s">
        <v>39</v>
      </c>
      <c r="F128" t="s">
        <v>40</v>
      </c>
      <c r="G128" t="s">
        <v>41</v>
      </c>
      <c r="H128" t="s">
        <v>42</v>
      </c>
    </row>
    <row r="129" spans="1:8" x14ac:dyDescent="0.25">
      <c r="A129">
        <v>1</v>
      </c>
      <c r="B129" t="s">
        <v>43</v>
      </c>
      <c r="C129" t="s">
        <v>44</v>
      </c>
      <c r="D129" t="s">
        <v>45</v>
      </c>
      <c r="E129">
        <v>34.369999999999997</v>
      </c>
      <c r="F129">
        <v>0.6</v>
      </c>
      <c r="G129" t="s">
        <v>216</v>
      </c>
      <c r="H129" t="s">
        <v>46</v>
      </c>
    </row>
    <row r="130" spans="1:8" x14ac:dyDescent="0.25">
      <c r="A130">
        <v>1</v>
      </c>
      <c r="B130" t="s">
        <v>43</v>
      </c>
      <c r="C130" t="s">
        <v>44</v>
      </c>
      <c r="D130" t="s">
        <v>47</v>
      </c>
      <c r="E130">
        <v>35.21</v>
      </c>
      <c r="F130">
        <v>0.4</v>
      </c>
      <c r="G130" t="s">
        <v>217</v>
      </c>
      <c r="H130" t="s">
        <v>48</v>
      </c>
    </row>
    <row r="131" spans="1:8" x14ac:dyDescent="0.25">
      <c r="A131">
        <v>1</v>
      </c>
      <c r="B131" t="s">
        <v>43</v>
      </c>
      <c r="C131" t="s">
        <v>44</v>
      </c>
      <c r="D131" t="s">
        <v>49</v>
      </c>
      <c r="E131">
        <v>43.48</v>
      </c>
      <c r="F131">
        <v>0.21</v>
      </c>
      <c r="G131" t="s">
        <v>218</v>
      </c>
      <c r="H131" t="s">
        <v>50</v>
      </c>
    </row>
    <row r="132" spans="1:8" x14ac:dyDescent="0.25">
      <c r="A132">
        <v>1</v>
      </c>
      <c r="B132" t="s">
        <v>43</v>
      </c>
      <c r="C132" t="s">
        <v>51</v>
      </c>
      <c r="D132" t="s">
        <v>45</v>
      </c>
      <c r="E132">
        <v>38</v>
      </c>
      <c r="F132">
        <v>0.88</v>
      </c>
      <c r="G132" t="s">
        <v>219</v>
      </c>
      <c r="H132" t="s">
        <v>52</v>
      </c>
    </row>
    <row r="133" spans="1:8" x14ac:dyDescent="0.25">
      <c r="A133">
        <v>1</v>
      </c>
      <c r="B133" t="s">
        <v>43</v>
      </c>
      <c r="C133" t="s">
        <v>51</v>
      </c>
      <c r="D133" t="s">
        <v>47</v>
      </c>
      <c r="E133">
        <v>37.61</v>
      </c>
      <c r="F133">
        <v>0.35</v>
      </c>
      <c r="G133" t="s">
        <v>220</v>
      </c>
      <c r="H133" t="s">
        <v>53</v>
      </c>
    </row>
    <row r="134" spans="1:8" x14ac:dyDescent="0.25">
      <c r="A134">
        <v>1</v>
      </c>
      <c r="B134" t="s">
        <v>43</v>
      </c>
      <c r="C134" t="s">
        <v>51</v>
      </c>
      <c r="D134" t="s">
        <v>49</v>
      </c>
      <c r="E134">
        <v>41.28</v>
      </c>
      <c r="F134">
        <v>0.98</v>
      </c>
      <c r="G134" t="s">
        <v>221</v>
      </c>
      <c r="H134" t="s">
        <v>54</v>
      </c>
    </row>
    <row r="135" spans="1:8" x14ac:dyDescent="0.25">
      <c r="A135">
        <v>1</v>
      </c>
      <c r="B135" t="s">
        <v>222</v>
      </c>
      <c r="C135" t="s">
        <v>44</v>
      </c>
      <c r="D135" t="s">
        <v>223</v>
      </c>
      <c r="E135">
        <v>49.62</v>
      </c>
      <c r="F135">
        <v>0.41</v>
      </c>
      <c r="G135" t="s">
        <v>224</v>
      </c>
      <c r="H135" t="s">
        <v>127</v>
      </c>
    </row>
    <row r="136" spans="1:8" x14ac:dyDescent="0.25">
      <c r="A136">
        <v>1</v>
      </c>
      <c r="B136" t="s">
        <v>222</v>
      </c>
      <c r="C136" t="s">
        <v>44</v>
      </c>
      <c r="D136" t="s">
        <v>225</v>
      </c>
      <c r="E136">
        <v>50.53</v>
      </c>
      <c r="F136">
        <v>0.11</v>
      </c>
      <c r="G136" t="s">
        <v>226</v>
      </c>
      <c r="H136" t="s">
        <v>128</v>
      </c>
    </row>
    <row r="137" spans="1:8" x14ac:dyDescent="0.25">
      <c r="A137">
        <v>1</v>
      </c>
      <c r="B137" t="s">
        <v>222</v>
      </c>
      <c r="C137" t="s">
        <v>44</v>
      </c>
      <c r="D137" t="s">
        <v>227</v>
      </c>
      <c r="E137">
        <v>47.27</v>
      </c>
      <c r="F137">
        <v>0.27</v>
      </c>
      <c r="G137" t="s">
        <v>228</v>
      </c>
      <c r="H137" t="s">
        <v>129</v>
      </c>
    </row>
    <row r="138" spans="1:8" x14ac:dyDescent="0.25">
      <c r="A138">
        <v>1</v>
      </c>
      <c r="B138" t="s">
        <v>222</v>
      </c>
      <c r="C138" t="s">
        <v>51</v>
      </c>
      <c r="D138" t="s">
        <v>223</v>
      </c>
      <c r="E138">
        <v>53.33</v>
      </c>
      <c r="F138">
        <v>0.28999999999999998</v>
      </c>
      <c r="G138" t="s">
        <v>229</v>
      </c>
      <c r="H138" t="s">
        <v>130</v>
      </c>
    </row>
    <row r="139" spans="1:8" x14ac:dyDescent="0.25">
      <c r="A139">
        <v>1</v>
      </c>
      <c r="B139" t="s">
        <v>222</v>
      </c>
      <c r="C139" t="s">
        <v>51</v>
      </c>
      <c r="D139" t="s">
        <v>225</v>
      </c>
      <c r="E139">
        <v>53.06</v>
      </c>
      <c r="F139">
        <v>1.77</v>
      </c>
      <c r="G139" t="s">
        <v>230</v>
      </c>
      <c r="H139" t="s">
        <v>131</v>
      </c>
    </row>
    <row r="140" spans="1:8" x14ac:dyDescent="0.25">
      <c r="A140">
        <v>1</v>
      </c>
      <c r="B140" t="s">
        <v>222</v>
      </c>
      <c r="C140" t="s">
        <v>51</v>
      </c>
      <c r="D140" t="s">
        <v>227</v>
      </c>
      <c r="E140">
        <v>42.78</v>
      </c>
      <c r="F140">
        <v>0.84</v>
      </c>
      <c r="G140" t="s">
        <v>231</v>
      </c>
      <c r="H140" t="s">
        <v>132</v>
      </c>
    </row>
    <row r="141" spans="1:8" x14ac:dyDescent="0.25">
      <c r="A141">
        <v>4</v>
      </c>
      <c r="B141" t="s">
        <v>55</v>
      </c>
      <c r="C141" t="s">
        <v>44</v>
      </c>
      <c r="D141" t="s">
        <v>10</v>
      </c>
      <c r="E141">
        <v>42.83</v>
      </c>
      <c r="F141">
        <v>0.55000000000000004</v>
      </c>
      <c r="G141" t="s">
        <v>232</v>
      </c>
      <c r="H141" t="s">
        <v>56</v>
      </c>
    </row>
    <row r="142" spans="1:8" x14ac:dyDescent="0.25">
      <c r="A142">
        <v>4</v>
      </c>
      <c r="B142" t="s">
        <v>55</v>
      </c>
      <c r="C142" t="s">
        <v>44</v>
      </c>
      <c r="D142" t="s">
        <v>11</v>
      </c>
      <c r="E142">
        <v>44.2</v>
      </c>
      <c r="F142">
        <v>0.71</v>
      </c>
      <c r="G142" t="s">
        <v>233</v>
      </c>
      <c r="H142" t="s">
        <v>57</v>
      </c>
    </row>
    <row r="143" spans="1:8" x14ac:dyDescent="0.25">
      <c r="A143">
        <v>4</v>
      </c>
      <c r="B143" t="s">
        <v>55</v>
      </c>
      <c r="C143" t="s">
        <v>44</v>
      </c>
      <c r="D143" t="s">
        <v>12</v>
      </c>
      <c r="E143">
        <v>44.65</v>
      </c>
      <c r="F143">
        <v>0.5</v>
      </c>
      <c r="G143" t="s">
        <v>234</v>
      </c>
      <c r="H143" t="s">
        <v>58</v>
      </c>
    </row>
    <row r="144" spans="1:8" x14ac:dyDescent="0.25">
      <c r="A144">
        <v>4</v>
      </c>
      <c r="B144" t="s">
        <v>55</v>
      </c>
      <c r="C144" t="s">
        <v>44</v>
      </c>
      <c r="D144" t="s">
        <v>13</v>
      </c>
      <c r="E144">
        <v>45.68</v>
      </c>
      <c r="F144">
        <v>7.0000000000000007E-2</v>
      </c>
      <c r="G144" t="s">
        <v>235</v>
      </c>
      <c r="H144" t="s">
        <v>59</v>
      </c>
    </row>
    <row r="145" spans="1:8" x14ac:dyDescent="0.25">
      <c r="A145">
        <v>4</v>
      </c>
      <c r="B145" t="s">
        <v>55</v>
      </c>
      <c r="C145" t="s">
        <v>51</v>
      </c>
      <c r="D145" t="s">
        <v>10</v>
      </c>
      <c r="E145">
        <v>39.72</v>
      </c>
      <c r="F145">
        <v>1.08</v>
      </c>
      <c r="G145" t="s">
        <v>236</v>
      </c>
      <c r="H145" t="s">
        <v>60</v>
      </c>
    </row>
    <row r="146" spans="1:8" x14ac:dyDescent="0.25">
      <c r="A146">
        <v>4</v>
      </c>
      <c r="B146" t="s">
        <v>55</v>
      </c>
      <c r="C146" t="s">
        <v>51</v>
      </c>
      <c r="D146" t="s">
        <v>11</v>
      </c>
      <c r="E146">
        <v>40.56</v>
      </c>
      <c r="F146">
        <v>1.42</v>
      </c>
      <c r="G146" t="s">
        <v>237</v>
      </c>
      <c r="H146" t="s">
        <v>61</v>
      </c>
    </row>
    <row r="147" spans="1:8" x14ac:dyDescent="0.25">
      <c r="A147">
        <v>4</v>
      </c>
      <c r="B147" t="s">
        <v>55</v>
      </c>
      <c r="C147" t="s">
        <v>51</v>
      </c>
      <c r="D147" t="s">
        <v>12</v>
      </c>
      <c r="E147">
        <v>40.72</v>
      </c>
      <c r="F147">
        <v>1.26</v>
      </c>
      <c r="G147" t="s">
        <v>238</v>
      </c>
      <c r="H147" t="s">
        <v>62</v>
      </c>
    </row>
    <row r="148" spans="1:8" x14ac:dyDescent="0.25">
      <c r="A148">
        <v>4</v>
      </c>
      <c r="B148" t="s">
        <v>55</v>
      </c>
      <c r="C148" t="s">
        <v>51</v>
      </c>
      <c r="D148" t="s">
        <v>13</v>
      </c>
      <c r="E148">
        <v>42.28</v>
      </c>
      <c r="F148">
        <v>0.84</v>
      </c>
      <c r="G148" t="s">
        <v>239</v>
      </c>
      <c r="H148" t="s">
        <v>63</v>
      </c>
    </row>
    <row r="149" spans="1:8" x14ac:dyDescent="0.25">
      <c r="A149">
        <v>5</v>
      </c>
      <c r="B149" t="s">
        <v>64</v>
      </c>
      <c r="C149" t="s">
        <v>44</v>
      </c>
      <c r="D149" t="s">
        <v>49</v>
      </c>
      <c r="E149">
        <v>34.28</v>
      </c>
      <c r="F149">
        <v>0.56000000000000005</v>
      </c>
      <c r="G149" t="s">
        <v>240</v>
      </c>
      <c r="H149" t="s">
        <v>65</v>
      </c>
    </row>
    <row r="150" spans="1:8" x14ac:dyDescent="0.25">
      <c r="A150">
        <v>5</v>
      </c>
      <c r="B150" t="s">
        <v>64</v>
      </c>
      <c r="C150" t="s">
        <v>51</v>
      </c>
      <c r="D150" t="s">
        <v>49</v>
      </c>
      <c r="E150">
        <v>33.06</v>
      </c>
      <c r="F150">
        <v>0.98</v>
      </c>
      <c r="G150" t="s">
        <v>241</v>
      </c>
      <c r="H150" t="s">
        <v>66</v>
      </c>
    </row>
    <row r="151" spans="1:8" x14ac:dyDescent="0.25">
      <c r="A151">
        <v>6</v>
      </c>
      <c r="B151" t="s">
        <v>67</v>
      </c>
      <c r="C151" t="s">
        <v>44</v>
      </c>
      <c r="D151" t="s">
        <v>49</v>
      </c>
      <c r="E151">
        <v>2.16</v>
      </c>
      <c r="F151">
        <v>0.89</v>
      </c>
      <c r="G151" t="s">
        <v>242</v>
      </c>
      <c r="H151" t="s">
        <v>68</v>
      </c>
    </row>
    <row r="152" spans="1:8" x14ac:dyDescent="0.25">
      <c r="A152">
        <v>6</v>
      </c>
      <c r="B152" t="s">
        <v>67</v>
      </c>
      <c r="C152" t="s">
        <v>51</v>
      </c>
      <c r="D152" t="s">
        <v>49</v>
      </c>
      <c r="E152">
        <v>6.56</v>
      </c>
      <c r="F152">
        <v>1.42</v>
      </c>
      <c r="G152" t="s">
        <v>243</v>
      </c>
      <c r="H152" t="s">
        <v>69</v>
      </c>
    </row>
    <row r="153" spans="1:8" x14ac:dyDescent="0.25">
      <c r="A153">
        <v>7</v>
      </c>
      <c r="B153" t="s">
        <v>70</v>
      </c>
      <c r="C153" t="s">
        <v>44</v>
      </c>
      <c r="D153" t="s">
        <v>49</v>
      </c>
      <c r="E153">
        <v>29.16</v>
      </c>
      <c r="F153">
        <v>1.78</v>
      </c>
      <c r="G153" t="s">
        <v>244</v>
      </c>
      <c r="H153" t="s">
        <v>71</v>
      </c>
    </row>
    <row r="154" spans="1:8" x14ac:dyDescent="0.25">
      <c r="A154">
        <v>7</v>
      </c>
      <c r="B154" t="s">
        <v>70</v>
      </c>
      <c r="C154" t="s">
        <v>51</v>
      </c>
      <c r="D154" t="s">
        <v>49</v>
      </c>
      <c r="E154">
        <v>25.22</v>
      </c>
      <c r="F154">
        <v>1.95</v>
      </c>
      <c r="G154" t="s">
        <v>245</v>
      </c>
      <c r="H154" t="s">
        <v>72</v>
      </c>
    </row>
    <row r="155" spans="1:8" x14ac:dyDescent="0.25">
      <c r="A155">
        <v>8</v>
      </c>
      <c r="B155" t="s">
        <v>73</v>
      </c>
      <c r="C155" t="s">
        <v>44</v>
      </c>
      <c r="D155" t="s">
        <v>49</v>
      </c>
      <c r="E155">
        <v>34.93</v>
      </c>
      <c r="F155">
        <v>1.37</v>
      </c>
      <c r="G155" t="s">
        <v>246</v>
      </c>
      <c r="H155" t="s">
        <v>74</v>
      </c>
    </row>
    <row r="156" spans="1:8" x14ac:dyDescent="0.25">
      <c r="A156">
        <v>8</v>
      </c>
      <c r="B156" t="s">
        <v>73</v>
      </c>
      <c r="C156" t="s">
        <v>51</v>
      </c>
      <c r="D156" t="s">
        <v>49</v>
      </c>
      <c r="E156">
        <v>27.83</v>
      </c>
      <c r="F156">
        <v>5.63</v>
      </c>
      <c r="G156" t="s">
        <v>247</v>
      </c>
      <c r="H156" t="s">
        <v>75</v>
      </c>
    </row>
    <row r="157" spans="1:8" x14ac:dyDescent="0.25">
      <c r="A157">
        <v>9</v>
      </c>
      <c r="B157" t="s">
        <v>76</v>
      </c>
      <c r="C157" t="s">
        <v>44</v>
      </c>
      <c r="D157" t="s">
        <v>49</v>
      </c>
      <c r="E157">
        <v>29.07</v>
      </c>
      <c r="F157">
        <v>0.38</v>
      </c>
      <c r="G157" t="s">
        <v>248</v>
      </c>
      <c r="H157" t="s">
        <v>77</v>
      </c>
    </row>
    <row r="158" spans="1:8" x14ac:dyDescent="0.25">
      <c r="A158">
        <v>9</v>
      </c>
      <c r="B158" t="s">
        <v>76</v>
      </c>
      <c r="C158" t="s">
        <v>51</v>
      </c>
      <c r="D158" t="s">
        <v>49</v>
      </c>
      <c r="E158">
        <v>31.22</v>
      </c>
      <c r="F158">
        <v>1.25</v>
      </c>
      <c r="G158" t="s">
        <v>249</v>
      </c>
      <c r="H158" t="s">
        <v>78</v>
      </c>
    </row>
    <row r="159" spans="1:8" x14ac:dyDescent="0.25">
      <c r="A159">
        <v>10</v>
      </c>
      <c r="B159" t="s">
        <v>79</v>
      </c>
      <c r="C159" t="s">
        <v>44</v>
      </c>
      <c r="D159" t="s">
        <v>49</v>
      </c>
      <c r="E159">
        <v>34.36</v>
      </c>
      <c r="F159">
        <v>0.44</v>
      </c>
      <c r="G159" t="s">
        <v>250</v>
      </c>
      <c r="H159" t="s">
        <v>80</v>
      </c>
    </row>
    <row r="160" spans="1:8" x14ac:dyDescent="0.25">
      <c r="A160">
        <v>10</v>
      </c>
      <c r="B160" t="s">
        <v>79</v>
      </c>
      <c r="C160" t="s">
        <v>51</v>
      </c>
      <c r="D160" t="s">
        <v>49</v>
      </c>
      <c r="E160">
        <v>33.61</v>
      </c>
      <c r="F160">
        <v>0.54</v>
      </c>
      <c r="G160" t="s">
        <v>251</v>
      </c>
      <c r="H160" t="s">
        <v>81</v>
      </c>
    </row>
    <row r="161" spans="1:8" x14ac:dyDescent="0.25">
      <c r="A161">
        <v>11</v>
      </c>
      <c r="B161" t="s">
        <v>82</v>
      </c>
      <c r="C161" t="s">
        <v>44</v>
      </c>
      <c r="D161" t="s">
        <v>49</v>
      </c>
      <c r="E161">
        <v>42.71</v>
      </c>
      <c r="F161">
        <v>0.15</v>
      </c>
      <c r="G161" t="s">
        <v>252</v>
      </c>
      <c r="H161" t="s">
        <v>83</v>
      </c>
    </row>
    <row r="162" spans="1:8" x14ac:dyDescent="0.25">
      <c r="A162">
        <v>11</v>
      </c>
      <c r="B162" t="s">
        <v>82</v>
      </c>
      <c r="C162" t="s">
        <v>51</v>
      </c>
      <c r="D162" t="s">
        <v>49</v>
      </c>
      <c r="E162">
        <v>43.17</v>
      </c>
      <c r="F162">
        <v>0.33</v>
      </c>
      <c r="G162" t="s">
        <v>253</v>
      </c>
      <c r="H162" t="s">
        <v>84</v>
      </c>
    </row>
    <row r="163" spans="1:8" x14ac:dyDescent="0.25">
      <c r="A163">
        <v>12</v>
      </c>
      <c r="B163" t="s">
        <v>85</v>
      </c>
      <c r="C163" t="s">
        <v>44</v>
      </c>
      <c r="D163" t="s">
        <v>49</v>
      </c>
      <c r="G163" t="s">
        <v>254</v>
      </c>
      <c r="H163" t="s">
        <v>86</v>
      </c>
    </row>
    <row r="164" spans="1:8" x14ac:dyDescent="0.25">
      <c r="A164">
        <v>12</v>
      </c>
      <c r="B164" t="s">
        <v>85</v>
      </c>
      <c r="C164" t="s">
        <v>51</v>
      </c>
      <c r="D164" t="s">
        <v>49</v>
      </c>
      <c r="E164">
        <v>42.67</v>
      </c>
      <c r="F164">
        <v>0.28999999999999998</v>
      </c>
      <c r="G164" t="s">
        <v>255</v>
      </c>
      <c r="H164" t="s">
        <v>87</v>
      </c>
    </row>
    <row r="165" spans="1:8" x14ac:dyDescent="0.25">
      <c r="A165">
        <v>14</v>
      </c>
      <c r="B165" t="s">
        <v>88</v>
      </c>
      <c r="C165" t="s">
        <v>44</v>
      </c>
      <c r="D165" t="s">
        <v>49</v>
      </c>
      <c r="E165">
        <v>33.880000000000003</v>
      </c>
      <c r="F165">
        <v>0.15</v>
      </c>
      <c r="G165" t="s">
        <v>256</v>
      </c>
      <c r="H165" t="s">
        <v>89</v>
      </c>
    </row>
    <row r="166" spans="1:8" x14ac:dyDescent="0.25">
      <c r="A166">
        <v>14</v>
      </c>
      <c r="B166" t="s">
        <v>88</v>
      </c>
      <c r="C166" t="s">
        <v>51</v>
      </c>
      <c r="D166" t="s">
        <v>49</v>
      </c>
      <c r="E166">
        <v>32.11</v>
      </c>
      <c r="F166">
        <v>0.92</v>
      </c>
      <c r="G166" t="s">
        <v>257</v>
      </c>
      <c r="H166" t="s">
        <v>90</v>
      </c>
    </row>
    <row r="167" spans="1:8" x14ac:dyDescent="0.25">
      <c r="A167">
        <v>15</v>
      </c>
      <c r="B167" t="s">
        <v>91</v>
      </c>
      <c r="C167" t="s">
        <v>44</v>
      </c>
      <c r="D167" t="s">
        <v>49</v>
      </c>
      <c r="E167">
        <v>41.51</v>
      </c>
      <c r="F167">
        <v>0.4</v>
      </c>
      <c r="G167" t="s">
        <v>258</v>
      </c>
      <c r="H167" t="s">
        <v>92</v>
      </c>
    </row>
    <row r="168" spans="1:8" x14ac:dyDescent="0.25">
      <c r="A168">
        <v>15</v>
      </c>
      <c r="B168" t="s">
        <v>91</v>
      </c>
      <c r="C168" t="s">
        <v>51</v>
      </c>
      <c r="D168" t="s">
        <v>49</v>
      </c>
      <c r="E168">
        <v>38.22</v>
      </c>
      <c r="F168">
        <v>1.07</v>
      </c>
      <c r="G168" t="s">
        <v>259</v>
      </c>
      <c r="H168" t="s">
        <v>93</v>
      </c>
    </row>
    <row r="169" spans="1:8" x14ac:dyDescent="0.25">
      <c r="A169">
        <v>16</v>
      </c>
      <c r="B169" t="s">
        <v>94</v>
      </c>
      <c r="C169" t="s">
        <v>44</v>
      </c>
      <c r="D169" t="s">
        <v>49</v>
      </c>
      <c r="E169">
        <v>41.73</v>
      </c>
      <c r="F169">
        <v>0.44</v>
      </c>
      <c r="G169" t="s">
        <v>260</v>
      </c>
      <c r="H169" t="s">
        <v>95</v>
      </c>
    </row>
    <row r="170" spans="1:8" x14ac:dyDescent="0.25">
      <c r="A170">
        <v>16</v>
      </c>
      <c r="B170" t="s">
        <v>94</v>
      </c>
      <c r="C170" t="s">
        <v>51</v>
      </c>
      <c r="D170" t="s">
        <v>49</v>
      </c>
      <c r="E170">
        <v>38.33</v>
      </c>
      <c r="F170">
        <v>1.2</v>
      </c>
      <c r="G170" t="s">
        <v>261</v>
      </c>
      <c r="H170" t="s">
        <v>96</v>
      </c>
    </row>
    <row r="171" spans="1:8" x14ac:dyDescent="0.25">
      <c r="A171">
        <v>17</v>
      </c>
      <c r="B171" t="s">
        <v>97</v>
      </c>
      <c r="C171" t="s">
        <v>44</v>
      </c>
      <c r="D171" t="s">
        <v>49</v>
      </c>
      <c r="E171">
        <v>42.94</v>
      </c>
      <c r="F171">
        <v>0.21</v>
      </c>
      <c r="G171" t="s">
        <v>262</v>
      </c>
      <c r="H171" t="s">
        <v>98</v>
      </c>
    </row>
    <row r="172" spans="1:8" x14ac:dyDescent="0.25">
      <c r="A172">
        <v>17</v>
      </c>
      <c r="B172" t="s">
        <v>97</v>
      </c>
      <c r="C172" t="s">
        <v>51</v>
      </c>
      <c r="D172" t="s">
        <v>49</v>
      </c>
      <c r="E172">
        <v>43.56</v>
      </c>
      <c r="F172">
        <v>1.06</v>
      </c>
      <c r="G172" t="s">
        <v>263</v>
      </c>
      <c r="H172" t="s">
        <v>99</v>
      </c>
    </row>
    <row r="173" spans="1:8" x14ac:dyDescent="0.25">
      <c r="A173">
        <v>18</v>
      </c>
      <c r="B173" t="s">
        <v>100</v>
      </c>
      <c r="C173" t="s">
        <v>44</v>
      </c>
      <c r="D173" t="s">
        <v>49</v>
      </c>
      <c r="E173">
        <v>42.4</v>
      </c>
      <c r="F173">
        <v>0.41</v>
      </c>
      <c r="G173" t="s">
        <v>264</v>
      </c>
      <c r="H173" t="s">
        <v>101</v>
      </c>
    </row>
    <row r="174" spans="1:8" x14ac:dyDescent="0.25">
      <c r="A174">
        <v>18</v>
      </c>
      <c r="B174" t="s">
        <v>100</v>
      </c>
      <c r="C174" t="s">
        <v>51</v>
      </c>
      <c r="D174" t="s">
        <v>49</v>
      </c>
      <c r="E174">
        <v>41.06</v>
      </c>
      <c r="F174">
        <v>0.96</v>
      </c>
      <c r="G174" t="s">
        <v>265</v>
      </c>
      <c r="H174" t="s">
        <v>102</v>
      </c>
    </row>
    <row r="175" spans="1:8" x14ac:dyDescent="0.25">
      <c r="A175">
        <v>20</v>
      </c>
      <c r="B175" t="s">
        <v>133</v>
      </c>
      <c r="C175" t="s">
        <v>44</v>
      </c>
      <c r="D175" t="s">
        <v>49</v>
      </c>
      <c r="E175">
        <v>44.03</v>
      </c>
      <c r="F175">
        <v>0.25</v>
      </c>
      <c r="G175" t="s">
        <v>266</v>
      </c>
      <c r="H175" t="s">
        <v>134</v>
      </c>
    </row>
    <row r="176" spans="1:8" x14ac:dyDescent="0.25">
      <c r="A176">
        <v>20</v>
      </c>
      <c r="B176" t="s">
        <v>133</v>
      </c>
      <c r="C176" t="s">
        <v>51</v>
      </c>
      <c r="D176" t="s">
        <v>49</v>
      </c>
      <c r="E176">
        <v>41.17</v>
      </c>
      <c r="F176">
        <v>0.83</v>
      </c>
      <c r="G176" t="s">
        <v>267</v>
      </c>
      <c r="H176" t="s">
        <v>135</v>
      </c>
    </row>
    <row r="177" spans="1:8" x14ac:dyDescent="0.25">
      <c r="A177">
        <v>21</v>
      </c>
      <c r="B177" t="s">
        <v>136</v>
      </c>
      <c r="C177" t="s">
        <v>44</v>
      </c>
      <c r="D177" t="s">
        <v>49</v>
      </c>
      <c r="E177">
        <v>43.81</v>
      </c>
      <c r="F177">
        <v>0.35</v>
      </c>
      <c r="G177" t="s">
        <v>268</v>
      </c>
      <c r="H177" t="s">
        <v>137</v>
      </c>
    </row>
    <row r="178" spans="1:8" x14ac:dyDescent="0.25">
      <c r="A178">
        <v>21</v>
      </c>
      <c r="B178" t="s">
        <v>136</v>
      </c>
      <c r="C178" t="s">
        <v>51</v>
      </c>
      <c r="D178" t="s">
        <v>49</v>
      </c>
      <c r="E178">
        <v>41.5</v>
      </c>
      <c r="F178">
        <v>1.33</v>
      </c>
      <c r="G178" t="s">
        <v>269</v>
      </c>
      <c r="H178" t="s">
        <v>138</v>
      </c>
    </row>
    <row r="179" spans="1:8" x14ac:dyDescent="0.25">
      <c r="A179">
        <v>22</v>
      </c>
      <c r="B179" t="s">
        <v>139</v>
      </c>
      <c r="C179" t="s">
        <v>44</v>
      </c>
      <c r="D179" t="s">
        <v>49</v>
      </c>
      <c r="E179">
        <v>43.29</v>
      </c>
      <c r="F179">
        <v>0.25</v>
      </c>
      <c r="G179" t="s">
        <v>270</v>
      </c>
      <c r="H179" t="s">
        <v>140</v>
      </c>
    </row>
    <row r="180" spans="1:8" x14ac:dyDescent="0.25">
      <c r="A180">
        <v>22</v>
      </c>
      <c r="B180" t="s">
        <v>139</v>
      </c>
      <c r="C180" t="s">
        <v>51</v>
      </c>
      <c r="D180" t="s">
        <v>49</v>
      </c>
      <c r="E180">
        <v>39.61</v>
      </c>
      <c r="F180">
        <v>0.51</v>
      </c>
      <c r="G180" t="s">
        <v>271</v>
      </c>
      <c r="H180" t="s">
        <v>141</v>
      </c>
    </row>
    <row r="181" spans="1:8" x14ac:dyDescent="0.25">
      <c r="A181">
        <v>23</v>
      </c>
      <c r="B181" t="s">
        <v>142</v>
      </c>
      <c r="C181" t="s">
        <v>44</v>
      </c>
      <c r="D181" t="s">
        <v>49</v>
      </c>
      <c r="E181">
        <v>43.9</v>
      </c>
      <c r="F181">
        <v>0.47</v>
      </c>
      <c r="G181" t="s">
        <v>272</v>
      </c>
      <c r="H181" t="s">
        <v>143</v>
      </c>
    </row>
    <row r="182" spans="1:8" x14ac:dyDescent="0.25">
      <c r="A182">
        <v>23</v>
      </c>
      <c r="B182" t="s">
        <v>142</v>
      </c>
      <c r="C182" t="s">
        <v>51</v>
      </c>
      <c r="D182" t="s">
        <v>49</v>
      </c>
      <c r="E182">
        <v>42.61</v>
      </c>
      <c r="F182">
        <v>0.54</v>
      </c>
      <c r="G182" t="s">
        <v>273</v>
      </c>
      <c r="H182" t="s">
        <v>144</v>
      </c>
    </row>
    <row r="183" spans="1:8" x14ac:dyDescent="0.25">
      <c r="A183">
        <v>24</v>
      </c>
      <c r="B183" t="s">
        <v>145</v>
      </c>
      <c r="C183" t="s">
        <v>44</v>
      </c>
      <c r="D183" t="s">
        <v>49</v>
      </c>
      <c r="E183">
        <v>34.08</v>
      </c>
      <c r="F183">
        <v>0.46</v>
      </c>
      <c r="G183" t="s">
        <v>274</v>
      </c>
      <c r="H183" t="s">
        <v>146</v>
      </c>
    </row>
    <row r="184" spans="1:8" x14ac:dyDescent="0.25">
      <c r="A184">
        <v>24</v>
      </c>
      <c r="B184" t="s">
        <v>145</v>
      </c>
      <c r="C184" t="s">
        <v>51</v>
      </c>
      <c r="D184" t="s">
        <v>49</v>
      </c>
      <c r="E184">
        <v>33.06</v>
      </c>
      <c r="F184">
        <v>2.02</v>
      </c>
      <c r="G184" t="s">
        <v>275</v>
      </c>
      <c r="H184" t="s">
        <v>147</v>
      </c>
    </row>
    <row r="185" spans="1:8" x14ac:dyDescent="0.25">
      <c r="A185">
        <v>25</v>
      </c>
      <c r="B185" t="s">
        <v>148</v>
      </c>
      <c r="C185" t="s">
        <v>44</v>
      </c>
      <c r="D185" t="s">
        <v>49</v>
      </c>
      <c r="E185">
        <v>44.14</v>
      </c>
      <c r="F185">
        <v>0.31</v>
      </c>
      <c r="G185" t="s">
        <v>276</v>
      </c>
      <c r="H185" t="s">
        <v>149</v>
      </c>
    </row>
    <row r="186" spans="1:8" x14ac:dyDescent="0.25">
      <c r="A186">
        <v>25</v>
      </c>
      <c r="B186" t="s">
        <v>148</v>
      </c>
      <c r="C186" t="s">
        <v>51</v>
      </c>
      <c r="D186" t="s">
        <v>49</v>
      </c>
      <c r="E186">
        <v>42.5</v>
      </c>
      <c r="F186">
        <v>0.66</v>
      </c>
      <c r="G186" t="s">
        <v>277</v>
      </c>
      <c r="H186" t="s">
        <v>150</v>
      </c>
    </row>
    <row r="187" spans="1:8" x14ac:dyDescent="0.25">
      <c r="A187">
        <v>27</v>
      </c>
      <c r="B187" t="s">
        <v>43</v>
      </c>
      <c r="C187" t="s">
        <v>44</v>
      </c>
      <c r="D187" t="s">
        <v>151</v>
      </c>
      <c r="E187">
        <v>24.84</v>
      </c>
      <c r="F187">
        <v>0.14000000000000001</v>
      </c>
      <c r="G187" t="s">
        <v>278</v>
      </c>
      <c r="H187" t="s">
        <v>152</v>
      </c>
    </row>
    <row r="188" spans="1:8" x14ac:dyDescent="0.25">
      <c r="A188">
        <v>27</v>
      </c>
      <c r="B188" t="s">
        <v>43</v>
      </c>
      <c r="C188" t="s">
        <v>44</v>
      </c>
      <c r="D188" t="s">
        <v>153</v>
      </c>
      <c r="E188">
        <v>15.78</v>
      </c>
      <c r="F188">
        <v>0.17</v>
      </c>
      <c r="G188" t="s">
        <v>279</v>
      </c>
      <c r="H188" t="s">
        <v>154</v>
      </c>
    </row>
    <row r="189" spans="1:8" x14ac:dyDescent="0.25">
      <c r="A189">
        <v>27</v>
      </c>
      <c r="B189" t="s">
        <v>43</v>
      </c>
      <c r="C189" t="s">
        <v>44</v>
      </c>
      <c r="D189" t="s">
        <v>155</v>
      </c>
      <c r="E189">
        <v>39.28</v>
      </c>
      <c r="F189">
        <v>1.07</v>
      </c>
      <c r="G189" t="s">
        <v>280</v>
      </c>
      <c r="H189" t="s">
        <v>156</v>
      </c>
    </row>
    <row r="190" spans="1:8" x14ac:dyDescent="0.25">
      <c r="A190">
        <v>27</v>
      </c>
      <c r="B190" t="s">
        <v>43</v>
      </c>
      <c r="C190" t="s">
        <v>44</v>
      </c>
      <c r="D190" t="s">
        <v>157</v>
      </c>
      <c r="E190">
        <v>20.79</v>
      </c>
      <c r="F190">
        <v>1.77</v>
      </c>
      <c r="G190" t="s">
        <v>281</v>
      </c>
      <c r="H190" t="s">
        <v>158</v>
      </c>
    </row>
    <row r="191" spans="1:8" x14ac:dyDescent="0.25">
      <c r="A191">
        <v>27</v>
      </c>
      <c r="B191" t="s">
        <v>43</v>
      </c>
      <c r="C191" t="s">
        <v>44</v>
      </c>
      <c r="D191" t="s">
        <v>159</v>
      </c>
      <c r="E191">
        <v>43.7</v>
      </c>
      <c r="F191">
        <v>0.44</v>
      </c>
      <c r="G191" t="s">
        <v>282</v>
      </c>
      <c r="H191" t="s">
        <v>160</v>
      </c>
    </row>
    <row r="192" spans="1:8" x14ac:dyDescent="0.25">
      <c r="A192">
        <v>27</v>
      </c>
      <c r="B192" t="s">
        <v>43</v>
      </c>
      <c r="C192" t="s">
        <v>44</v>
      </c>
      <c r="D192" t="s">
        <v>161</v>
      </c>
      <c r="E192">
        <v>36.340000000000003</v>
      </c>
      <c r="F192">
        <v>1.19</v>
      </c>
      <c r="G192" t="s">
        <v>283</v>
      </c>
      <c r="H192" t="s">
        <v>162</v>
      </c>
    </row>
    <row r="193" spans="1:8" x14ac:dyDescent="0.25">
      <c r="A193">
        <v>27</v>
      </c>
      <c r="B193" t="s">
        <v>43</v>
      </c>
      <c r="C193" t="s">
        <v>51</v>
      </c>
      <c r="D193" t="s">
        <v>151</v>
      </c>
      <c r="E193">
        <v>37.44</v>
      </c>
      <c r="F193">
        <v>0.51</v>
      </c>
      <c r="G193" t="s">
        <v>284</v>
      </c>
      <c r="H193" t="s">
        <v>163</v>
      </c>
    </row>
    <row r="194" spans="1:8" x14ac:dyDescent="0.25">
      <c r="A194">
        <v>27</v>
      </c>
      <c r="B194" t="s">
        <v>43</v>
      </c>
      <c r="C194" t="s">
        <v>51</v>
      </c>
      <c r="D194" t="s">
        <v>153</v>
      </c>
      <c r="E194">
        <v>21.67</v>
      </c>
      <c r="F194">
        <v>0.6</v>
      </c>
      <c r="G194" t="s">
        <v>285</v>
      </c>
      <c r="H194" t="s">
        <v>164</v>
      </c>
    </row>
    <row r="195" spans="1:8" x14ac:dyDescent="0.25">
      <c r="A195">
        <v>27</v>
      </c>
      <c r="B195" t="s">
        <v>43</v>
      </c>
      <c r="C195" t="s">
        <v>51</v>
      </c>
      <c r="D195" t="s">
        <v>155</v>
      </c>
      <c r="E195">
        <v>43.78</v>
      </c>
      <c r="F195">
        <v>1.1100000000000001</v>
      </c>
      <c r="G195" t="s">
        <v>286</v>
      </c>
      <c r="H195" t="s">
        <v>165</v>
      </c>
    </row>
    <row r="196" spans="1:8" x14ac:dyDescent="0.25">
      <c r="A196">
        <v>27</v>
      </c>
      <c r="B196" t="s">
        <v>43</v>
      </c>
      <c r="C196" t="s">
        <v>51</v>
      </c>
      <c r="D196" t="s">
        <v>157</v>
      </c>
      <c r="E196">
        <v>28.11</v>
      </c>
      <c r="F196">
        <v>1.08</v>
      </c>
      <c r="G196" t="s">
        <v>287</v>
      </c>
      <c r="H196" t="s">
        <v>166</v>
      </c>
    </row>
    <row r="197" spans="1:8" x14ac:dyDescent="0.25">
      <c r="A197">
        <v>27</v>
      </c>
      <c r="B197" t="s">
        <v>43</v>
      </c>
      <c r="C197" t="s">
        <v>51</v>
      </c>
      <c r="D197" t="s">
        <v>159</v>
      </c>
      <c r="E197">
        <v>46.39</v>
      </c>
      <c r="F197">
        <v>0.82</v>
      </c>
      <c r="G197" t="s">
        <v>288</v>
      </c>
      <c r="H197" t="s">
        <v>167</v>
      </c>
    </row>
    <row r="198" spans="1:8" x14ac:dyDescent="0.25">
      <c r="A198">
        <v>27</v>
      </c>
      <c r="B198" t="s">
        <v>43</v>
      </c>
      <c r="C198" t="s">
        <v>51</v>
      </c>
      <c r="D198" t="s">
        <v>161</v>
      </c>
      <c r="E198">
        <v>36.78</v>
      </c>
      <c r="F198">
        <v>2.06</v>
      </c>
      <c r="G198" t="s">
        <v>289</v>
      </c>
      <c r="H198" t="s">
        <v>168</v>
      </c>
    </row>
    <row r="199" spans="1:8" x14ac:dyDescent="0.25">
      <c r="A199">
        <v>61</v>
      </c>
      <c r="B199" t="s">
        <v>290</v>
      </c>
      <c r="C199" t="s">
        <v>44</v>
      </c>
      <c r="D199" t="s">
        <v>223</v>
      </c>
      <c r="E199">
        <v>49.64</v>
      </c>
      <c r="F199">
        <v>0.09</v>
      </c>
      <c r="G199" t="s">
        <v>291</v>
      </c>
      <c r="H199" t="s">
        <v>169</v>
      </c>
    </row>
    <row r="200" spans="1:8" x14ac:dyDescent="0.25">
      <c r="A200">
        <v>61</v>
      </c>
      <c r="B200" t="s">
        <v>290</v>
      </c>
      <c r="C200" t="s">
        <v>51</v>
      </c>
      <c r="D200" t="s">
        <v>223</v>
      </c>
      <c r="E200">
        <v>52.78</v>
      </c>
      <c r="F200">
        <v>1.26</v>
      </c>
      <c r="G200" t="s">
        <v>292</v>
      </c>
      <c r="H200" t="s">
        <v>170</v>
      </c>
    </row>
    <row r="201" spans="1:8" x14ac:dyDescent="0.25">
      <c r="A201">
        <v>211</v>
      </c>
      <c r="B201" t="s">
        <v>293</v>
      </c>
      <c r="C201" t="s">
        <v>44</v>
      </c>
      <c r="D201" t="s">
        <v>223</v>
      </c>
      <c r="E201">
        <v>42.12</v>
      </c>
      <c r="F201">
        <v>0.21</v>
      </c>
      <c r="G201" t="s">
        <v>294</v>
      </c>
      <c r="H201" t="s">
        <v>171</v>
      </c>
    </row>
    <row r="202" spans="1:8" x14ac:dyDescent="0.25">
      <c r="A202">
        <v>211</v>
      </c>
      <c r="B202" t="s">
        <v>293</v>
      </c>
      <c r="C202" t="s">
        <v>51</v>
      </c>
      <c r="D202" t="s">
        <v>223</v>
      </c>
      <c r="E202">
        <v>43.39</v>
      </c>
      <c r="F202">
        <v>1.23</v>
      </c>
      <c r="G202" t="s">
        <v>295</v>
      </c>
      <c r="H202" t="s">
        <v>172</v>
      </c>
    </row>
    <row r="203" spans="1:8" x14ac:dyDescent="0.25">
      <c r="A203">
        <v>221</v>
      </c>
      <c r="B203" t="s">
        <v>296</v>
      </c>
      <c r="C203" t="s">
        <v>44</v>
      </c>
      <c r="D203" t="s">
        <v>223</v>
      </c>
      <c r="E203">
        <v>49.89</v>
      </c>
      <c r="F203">
        <v>0.21</v>
      </c>
      <c r="G203" t="s">
        <v>297</v>
      </c>
      <c r="H203" t="s">
        <v>173</v>
      </c>
    </row>
    <row r="204" spans="1:8" x14ac:dyDescent="0.25">
      <c r="A204">
        <v>221</v>
      </c>
      <c r="B204" t="s">
        <v>296</v>
      </c>
      <c r="C204" t="s">
        <v>51</v>
      </c>
      <c r="D204" t="s">
        <v>223</v>
      </c>
      <c r="E204">
        <v>53.22</v>
      </c>
      <c r="F204">
        <v>0.51</v>
      </c>
      <c r="G204" t="s">
        <v>298</v>
      </c>
      <c r="H204" t="s">
        <v>174</v>
      </c>
    </row>
    <row r="205" spans="1:8" x14ac:dyDescent="0.25">
      <c r="A205">
        <v>231</v>
      </c>
      <c r="B205" t="s">
        <v>299</v>
      </c>
      <c r="C205" t="s">
        <v>44</v>
      </c>
      <c r="D205" t="s">
        <v>223</v>
      </c>
      <c r="E205">
        <v>42.94</v>
      </c>
      <c r="F205">
        <v>0.06</v>
      </c>
      <c r="G205" t="s">
        <v>300</v>
      </c>
      <c r="H205" t="s">
        <v>175</v>
      </c>
    </row>
    <row r="206" spans="1:8" x14ac:dyDescent="0.25">
      <c r="A206">
        <v>231</v>
      </c>
      <c r="B206" t="s">
        <v>299</v>
      </c>
      <c r="C206" t="s">
        <v>51</v>
      </c>
      <c r="D206" t="s">
        <v>223</v>
      </c>
      <c r="E206">
        <v>42.33</v>
      </c>
      <c r="F206">
        <v>0.17</v>
      </c>
      <c r="G206" t="s">
        <v>301</v>
      </c>
      <c r="H206" t="s">
        <v>176</v>
      </c>
    </row>
    <row r="207" spans="1:8" x14ac:dyDescent="0.25">
      <c r="A207">
        <v>241</v>
      </c>
      <c r="B207" t="s">
        <v>302</v>
      </c>
      <c r="C207" t="s">
        <v>44</v>
      </c>
      <c r="D207" t="s">
        <v>223</v>
      </c>
      <c r="E207">
        <v>39.86</v>
      </c>
      <c r="F207">
        <v>1.08</v>
      </c>
      <c r="G207" t="s">
        <v>303</v>
      </c>
      <c r="H207" t="s">
        <v>177</v>
      </c>
    </row>
    <row r="208" spans="1:8" x14ac:dyDescent="0.25">
      <c r="A208">
        <v>241</v>
      </c>
      <c r="B208" t="s">
        <v>302</v>
      </c>
      <c r="C208" t="s">
        <v>51</v>
      </c>
      <c r="D208" t="s">
        <v>223</v>
      </c>
      <c r="E208">
        <v>44.39</v>
      </c>
      <c r="F208">
        <v>0.42</v>
      </c>
      <c r="G208" t="s">
        <v>304</v>
      </c>
      <c r="H208" t="s">
        <v>178</v>
      </c>
    </row>
    <row r="209" spans="1:8" x14ac:dyDescent="0.25">
      <c r="A209">
        <v>251</v>
      </c>
      <c r="B209" t="s">
        <v>305</v>
      </c>
      <c r="C209" t="s">
        <v>44</v>
      </c>
      <c r="D209" t="s">
        <v>223</v>
      </c>
      <c r="E209">
        <v>47.88</v>
      </c>
      <c r="F209">
        <v>0.63</v>
      </c>
      <c r="G209" t="s">
        <v>306</v>
      </c>
      <c r="H209" t="s">
        <v>179</v>
      </c>
    </row>
    <row r="210" spans="1:8" x14ac:dyDescent="0.25">
      <c r="A210">
        <v>251</v>
      </c>
      <c r="B210" t="s">
        <v>305</v>
      </c>
      <c r="C210" t="s">
        <v>51</v>
      </c>
      <c r="D210" t="s">
        <v>223</v>
      </c>
      <c r="E210">
        <v>48.39</v>
      </c>
      <c r="F210">
        <v>1</v>
      </c>
      <c r="G210" t="s">
        <v>307</v>
      </c>
      <c r="H210" t="s">
        <v>180</v>
      </c>
    </row>
    <row r="211" spans="1:8" x14ac:dyDescent="0.25">
      <c r="A211">
        <v>261</v>
      </c>
      <c r="B211" t="s">
        <v>308</v>
      </c>
      <c r="C211" t="s">
        <v>44</v>
      </c>
      <c r="D211" t="s">
        <v>223</v>
      </c>
      <c r="E211">
        <v>33.44</v>
      </c>
      <c r="F211">
        <v>0.25</v>
      </c>
      <c r="G211" t="s">
        <v>309</v>
      </c>
      <c r="H211" t="s">
        <v>181</v>
      </c>
    </row>
    <row r="212" spans="1:8" x14ac:dyDescent="0.25">
      <c r="A212">
        <v>261</v>
      </c>
      <c r="B212" t="s">
        <v>308</v>
      </c>
      <c r="C212" t="s">
        <v>51</v>
      </c>
      <c r="D212" t="s">
        <v>223</v>
      </c>
      <c r="E212">
        <v>33.67</v>
      </c>
      <c r="F212">
        <v>0.17</v>
      </c>
      <c r="G212" t="s">
        <v>310</v>
      </c>
      <c r="H21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acc_ablations_percentages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2025-01-31T09:08:59Z</dcterms:created>
  <dcterms:modified xsi:type="dcterms:W3CDTF">2025-02-22T16:29:00Z</dcterms:modified>
</cp:coreProperties>
</file>