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005EF6F2-CB9E-FA44-98AB-FA6C93F67090}" xr6:coauthVersionLast="47" xr6:coauthVersionMax="47" xr10:uidLastSave="{00000000-0000-0000-0000-000000000000}"/>
  <bookViews>
    <workbookView xWindow="240" yWindow="7160" windowWidth="52900" windowHeight="20980" activeTab="1" xr2:uid="{00000000-000D-0000-FFFF-FFFF00000000}"/>
  </bookViews>
  <sheets>
    <sheet name="financials" sheetId="1" r:id="rId1"/>
    <sheet name="main" sheetId="2" r:id="rId2"/>
    <sheet name="model" sheetId="3" r:id="rId3"/>
  </sheets>
  <definedNames>
    <definedName name="fgr">main!$C$2</definedName>
    <definedName name="tgr">main!$E$2</definedName>
    <definedName name="tv">main!$G$2</definedName>
    <definedName name="wacc">main!$D$2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14" i="2"/>
  <c r="O2" i="2"/>
  <c r="M2" i="2"/>
  <c r="L2" i="2"/>
  <c r="K2" i="2"/>
  <c r="J2" i="2"/>
  <c r="I2" i="2"/>
  <c r="H2" i="2" a="1"/>
  <c r="H2" i="2" s="1"/>
  <c r="G2" i="2"/>
  <c r="F2" i="2"/>
  <c r="Y5" i="2"/>
  <c r="Z5" i="2" s="1"/>
  <c r="AA5" i="2" s="1"/>
  <c r="AB5" i="2" s="1"/>
  <c r="AC5" i="2" s="1"/>
  <c r="AD5" i="2" s="1"/>
  <c r="AE5" i="2" s="1"/>
  <c r="AF5" i="2" s="1"/>
  <c r="AG5" i="2" s="1"/>
  <c r="AH5" i="2" s="1"/>
  <c r="X5" i="2"/>
  <c r="F10" i="2"/>
  <c r="Y4" i="2"/>
  <c r="Z4" i="2"/>
  <c r="AA4" i="2"/>
  <c r="AB4" i="2"/>
  <c r="AC4" i="2" s="1"/>
  <c r="AD4" i="2" s="1"/>
  <c r="AE4" i="2" s="1"/>
  <c r="AF4" i="2" s="1"/>
  <c r="AG4" i="2" s="1"/>
  <c r="AH4" i="2" s="1"/>
  <c r="X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D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<sst xmlns="http://schemas.openxmlformats.org/spreadsheetml/2006/main" count="190" uniqueCount="162">
  <si>
    <t>Metric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</si>
  <si>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</si>
  <si>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</si>
  <si>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</si>
  <si>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</si>
  <si>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</si>
  <si>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</si>
  <si>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</si>
  <si>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</si>
  <si>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</si>
  <si>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</si>
  <si>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</si>
  <si>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</si>
  <si>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</si>
  <si>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</si>
  <si>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</si>
  <si>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</si>
  <si>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</si>
  <si>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</si>
  <si>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</si>
  <si>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</si>
  <si>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</si>
  <si>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</si>
  <si>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</si>
  <si>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</si>
  <si>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</si>
  <si>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</si>
  <si>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</si>
  <si>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</si>
  <si>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</t>
  </si>
  <si>
    <t>Interest &amp; Investment Income</t>
  </si>
  <si>
    <t>Currency Exchange Gain (Loss)</t>
  </si>
  <si>
    <t>Other Non Operating Income (Expenses)</t>
  </si>
  <si>
    <t>EBT Excluding Unusual Items</t>
  </si>
  <si>
    <t>Merger &amp; Restructuring Charges</t>
  </si>
  <si>
    <t>Gain (Loss) on Sale of Investments</t>
  </si>
  <si>
    <t>Other Unusual Items</t>
  </si>
  <si>
    <t>Pretax Income</t>
  </si>
  <si>
    <t>Income Tax Expense</t>
  </si>
  <si>
    <t>Earnings From Continuing Operations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</si>
  <si>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</si>
  <si>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</si>
  <si>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</si>
  <si>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</si>
  <si>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</si>
  <si>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</si>
  <si>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</si>
  <si>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</si>
  <si>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</si>
  <si>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</si>
  <si>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</si>
  <si>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</si>
  <si>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</si>
  <si>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</si>
  <si>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</si>
  <si>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</si>
  <si>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</si>
  <si>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</si>
  <si>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</si>
  <si>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</si>
  <si>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</si>
  <si>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Revenue as Reported</t>
  </si>
  <si>
    <t>Cash &amp; Equivalents</t>
  </si>
  <si>
    <t>Short-Term Investments</t>
  </si>
  <si>
    <t>Cash &amp; Short-Term Investments</t>
  </si>
  <si>
    <t>Cash Growth</t>
  </si>
  <si>
    <t>Receivables</t>
  </si>
  <si>
    <t>Prepaid Expenses</t>
  </si>
  <si>
    <t>Restricted Cash</t>
  </si>
  <si>
    <t>Other Current Assets</t>
  </si>
  <si>
    <t>Total Current Assets</t>
  </si>
  <si>
    <t>Property, Plant &amp; Equipment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</si>
  <si>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</si>
  <si>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</si>
  <si>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</si>
  <si>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</si>
  <si>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</si>
  <si>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</si>
  <si>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</si>
  <si>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Current Portion of Long-Term Debt</t>
  </si>
  <si>
    <t>Current Portion of Leases</t>
  </si>
  <si>
    <t>Current Unearned Revenue</t>
  </si>
  <si>
    <t>Other Current Liabilities</t>
  </si>
  <si>
    <t>Total Current Liabilities</t>
  </si>
  <si>
    <t>Long-Term Debt</t>
  </si>
  <si>
    <t>Long-Term Leases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</si>
  <si>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</si>
  <si>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</si>
  <si>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</si>
  <si>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</si>
  <si>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</si>
  <si>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</si>
  <si>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Comprensive Income &amp; Other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</si>
  <si>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</si>
  <si>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</si>
  <si>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</si>
  <si>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</si>
  <si>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</si>
  <si>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</si>
  <si>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</si>
  <si>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</si>
  <si>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</si>
  <si>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</si>
  <si>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</si>
  <si>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</si>
  <si>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Machinery</t>
  </si>
  <si>
    <t>Leasehold Improvements</t>
  </si>
  <si>
    <t>Depreciation &amp; Amortization</t>
  </si>
  <si>
    <t>Other Amortization</t>
  </si>
  <si>
    <t>Loss (Gain) From Sale of Assets</t>
  </si>
  <si>
    <t>Asset Writedown &amp; Restructuring Costs</t>
  </si>
  <si>
    <t>Loss (Gain) From Sale of Investments</t>
  </si>
  <si>
    <t>Stock-Based Compensation</t>
  </si>
  <si>
    <t>Other Operating Activities</t>
  </si>
  <si>
    <t>Change in Accounts Receivable</t>
  </si>
  <si>
    <t>Change in Accounts Payable</t>
  </si>
  <si>
    <t>Change in Unearned Revenue</t>
  </si>
  <si>
    <t>Change in Other Net Operating Assets</t>
  </si>
  <si>
    <t>Operating Cash Flow</t>
  </si>
  <si>
    <t>Operating Cash Flow Growth</t>
  </si>
  <si>
    <t>Capital Expenditures</t>
  </si>
  <si>
    <t>Sale of Property, Plant &amp; Equipment</t>
  </si>
  <si>
    <t>Cash Acquisitions</t>
  </si>
  <si>
    <t>Investment in Securities</t>
  </si>
  <si>
    <t>Other Investing Activities</t>
  </si>
  <si>
    <t>Investing Cash Flow</t>
  </si>
  <si>
    <t>Short-Term Debt Issued</t>
  </si>
  <si>
    <t>Total Debt Issued</t>
  </si>
  <si>
    <t>Short-Term Debt Repaid</t>
  </si>
  <si>
    <t>Long-Term Debt Repaid</t>
  </si>
  <si>
    <t>Total Debt Repaid</t>
  </si>
  <si>
    <t>Net Debt Issued (Repaid)</t>
  </si>
  <si>
    <t>Issuance of Common Stock</t>
  </si>
  <si>
    <t>Repurchase of Common Stock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</si>
  <si>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</si>
  <si>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</si>
  <si>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</si>
  <si>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</si>
  <si>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</si>
  <si>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</si>
  <si>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</si>
  <si>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</si>
  <si>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</si>
  <si>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</si>
  <si>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wacc</t>
  </si>
  <si>
    <t>tgr</t>
  </si>
  <si>
    <t>npv of fcf</t>
  </si>
  <si>
    <t>tv</t>
  </si>
  <si>
    <t>pv of tv</t>
  </si>
  <si>
    <t>ev</t>
  </si>
  <si>
    <t>net cash</t>
  </si>
  <si>
    <t>eq val</t>
  </si>
  <si>
    <t>shares</t>
  </si>
  <si>
    <t>implied $</t>
  </si>
  <si>
    <t>current $</t>
  </si>
  <si>
    <t>upside</t>
  </si>
  <si>
    <t>price</t>
  </si>
  <si>
    <t>mc</t>
  </si>
  <si>
    <t>cash</t>
  </si>
  <si>
    <t>debt</t>
  </si>
  <si>
    <t>fcf yoy</t>
  </si>
  <si>
    <t>fgr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</si>
</sst>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"/>
  <sheetViews>
    <sheetView workbookViewId="0">
      <pane xSplit="1" ySplit="1" topLeftCell="B19" activePane="bottomRight" state="frozen"/>
      <selection pane="topRight" activeCell="B1" sqref="B1"/>
      <selection pane="bottomLeft" activeCell="A2" sqref="A2"/>
      <selection pane="bottomRight" sqref="A1:U1"/>
    </sheetView>
  </sheetViews>
  <sheetFormatPr baseColWidth="10" defaultColWidth="8.83203125" defaultRowHeight="15" x14ac:dyDescent="0.2"/>
  <cols>
    <col min="1" max="1" width="26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65.78</v>
      </c>
      <c r="C2">
        <v>78.260000000000005</v>
      </c>
      <c r="D2">
        <v>66.05</v>
      </c>
      <c r="E2">
        <v>60.34</v>
      </c>
      <c r="F2">
        <v>83.41</v>
      </c>
      <c r="G2">
        <v>118.26</v>
      </c>
      <c r="H2">
        <v>89.82</v>
      </c>
      <c r="I2">
        <v>109.68</v>
      </c>
      <c r="J2">
        <v>121.03</v>
      </c>
      <c r="K2">
        <v>157.97999999999999</v>
      </c>
      <c r="L2">
        <v>125.32</v>
      </c>
      <c r="M2">
        <v>146.66</v>
      </c>
      <c r="N2">
        <v>158.62</v>
      </c>
      <c r="O2">
        <v>209.67</v>
      </c>
      <c r="P2">
        <v>145.15</v>
      </c>
      <c r="Q2">
        <v>178.47</v>
      </c>
      <c r="R2">
        <v>185.31</v>
      </c>
      <c r="S2">
        <v>234.23</v>
      </c>
      <c r="T2">
        <v>157.82</v>
      </c>
      <c r="U2">
        <v>108.69</v>
      </c>
    </row>
    <row r="3" spans="1:21" x14ac:dyDescent="0.2">
      <c r="A3" t="s">
        <v>22</v>
      </c>
    </row>
    <row r="4" spans="1:21" x14ac:dyDescent="0.2">
      <c r="A4" t="s">
        <v>23</v>
      </c>
      <c r="B4">
        <v>40.99</v>
      </c>
      <c r="C4">
        <v>47.98</v>
      </c>
      <c r="D4">
        <v>41.9</v>
      </c>
      <c r="E4">
        <v>41.68</v>
      </c>
      <c r="F4">
        <v>55.17</v>
      </c>
      <c r="G4">
        <v>81.349999999999994</v>
      </c>
      <c r="H4">
        <v>60.3</v>
      </c>
      <c r="I4">
        <v>72.39</v>
      </c>
      <c r="J4">
        <v>79.87</v>
      </c>
      <c r="K4">
        <v>100.66</v>
      </c>
      <c r="L4">
        <v>77.59</v>
      </c>
      <c r="M4">
        <v>92.82</v>
      </c>
      <c r="N4">
        <v>101.17</v>
      </c>
      <c r="O4">
        <v>131.44</v>
      </c>
      <c r="P4">
        <v>87.43</v>
      </c>
      <c r="Q4">
        <v>111.07</v>
      </c>
      <c r="R4">
        <v>117.79</v>
      </c>
      <c r="S4">
        <v>154.47999999999999</v>
      </c>
      <c r="T4">
        <v>109.1</v>
      </c>
      <c r="U4">
        <v>70.23</v>
      </c>
    </row>
    <row r="5" spans="1:21" x14ac:dyDescent="0.2">
      <c r="A5" t="s">
        <v>24</v>
      </c>
      <c r="B5">
        <v>24.79</v>
      </c>
      <c r="C5">
        <v>30.28</v>
      </c>
      <c r="D5">
        <v>24.15</v>
      </c>
      <c r="E5">
        <v>18.66</v>
      </c>
      <c r="F5">
        <v>28.24</v>
      </c>
      <c r="G5">
        <v>36.909999999999997</v>
      </c>
      <c r="H5">
        <v>29.52</v>
      </c>
      <c r="I5">
        <v>37.29</v>
      </c>
      <c r="J5">
        <v>41.16</v>
      </c>
      <c r="K5">
        <v>57.32</v>
      </c>
      <c r="L5">
        <v>47.73</v>
      </c>
      <c r="M5">
        <v>53.84</v>
      </c>
      <c r="N5">
        <v>57.45</v>
      </c>
      <c r="O5">
        <v>78.23</v>
      </c>
      <c r="P5">
        <v>57.72</v>
      </c>
      <c r="Q5">
        <v>67.400000000000006</v>
      </c>
      <c r="R5">
        <v>67.52</v>
      </c>
      <c r="S5">
        <v>79.75</v>
      </c>
      <c r="T5">
        <v>48.72</v>
      </c>
      <c r="U5">
        <v>38.46</v>
      </c>
    </row>
    <row r="6" spans="1:21" x14ac:dyDescent="0.2">
      <c r="A6" t="s">
        <v>25</v>
      </c>
      <c r="B6">
        <v>12.21</v>
      </c>
      <c r="C6">
        <v>14.06</v>
      </c>
      <c r="D6">
        <v>13.64</v>
      </c>
      <c r="E6">
        <v>11.8</v>
      </c>
      <c r="F6">
        <v>13.69</v>
      </c>
      <c r="G6">
        <v>15.78</v>
      </c>
      <c r="H6">
        <v>14.74</v>
      </c>
      <c r="I6">
        <v>17.510000000000002</v>
      </c>
      <c r="J6">
        <v>18.22</v>
      </c>
      <c r="K6">
        <v>23.68</v>
      </c>
      <c r="L6">
        <v>19</v>
      </c>
      <c r="M6">
        <v>20.420000000000002</v>
      </c>
      <c r="N6">
        <v>16.38</v>
      </c>
      <c r="O6">
        <v>27.83</v>
      </c>
      <c r="P6">
        <v>21.5</v>
      </c>
      <c r="Q6">
        <v>21.27</v>
      </c>
      <c r="R6">
        <v>21.88</v>
      </c>
      <c r="S6">
        <v>25.14</v>
      </c>
      <c r="T6">
        <v>25.84</v>
      </c>
      <c r="U6">
        <v>28.05</v>
      </c>
    </row>
    <row r="7" spans="1:21" x14ac:dyDescent="0.2">
      <c r="A7" t="s">
        <v>26</v>
      </c>
      <c r="B7">
        <v>5.98</v>
      </c>
      <c r="C7">
        <v>6.14</v>
      </c>
      <c r="D7">
        <v>7.21</v>
      </c>
      <c r="E7">
        <v>7.12</v>
      </c>
      <c r="F7">
        <v>8.07</v>
      </c>
      <c r="G7">
        <v>8.48</v>
      </c>
      <c r="H7">
        <v>8.5500000000000007</v>
      </c>
      <c r="I7">
        <v>8.93</v>
      </c>
      <c r="J7">
        <v>8.6300000000000008</v>
      </c>
      <c r="K7">
        <v>9.25</v>
      </c>
      <c r="L7">
        <v>9.0299999999999994</v>
      </c>
      <c r="M7">
        <v>8.34</v>
      </c>
      <c r="N7">
        <v>7.77</v>
      </c>
      <c r="O7">
        <v>9.2899999999999991</v>
      </c>
      <c r="P7">
        <v>8.35</v>
      </c>
      <c r="Q7">
        <v>8.24</v>
      </c>
      <c r="R7">
        <v>7.76</v>
      </c>
      <c r="S7">
        <v>8.7100000000000009</v>
      </c>
      <c r="T7">
        <v>9.81</v>
      </c>
      <c r="U7">
        <v>10.11</v>
      </c>
    </row>
    <row r="8" spans="1:21" x14ac:dyDescent="0.2">
      <c r="A8" t="s">
        <v>27</v>
      </c>
      <c r="B8">
        <v>20.82</v>
      </c>
      <c r="C8">
        <v>22.6</v>
      </c>
      <c r="D8">
        <v>23.15</v>
      </c>
      <c r="E8">
        <v>21.17</v>
      </c>
      <c r="F8">
        <v>24.45</v>
      </c>
      <c r="G8">
        <v>26.93</v>
      </c>
      <c r="H8">
        <v>25.66</v>
      </c>
      <c r="I8">
        <v>28.44</v>
      </c>
      <c r="J8">
        <v>28.77</v>
      </c>
      <c r="K8">
        <v>36.520000000000003</v>
      </c>
      <c r="L8">
        <v>31.22</v>
      </c>
      <c r="M8">
        <v>31.97</v>
      </c>
      <c r="N8">
        <v>27.85</v>
      </c>
      <c r="O8">
        <v>40.86</v>
      </c>
      <c r="P8">
        <v>33.21</v>
      </c>
      <c r="Q8">
        <v>32.909999999999997</v>
      </c>
      <c r="R8">
        <v>33.07</v>
      </c>
      <c r="S8">
        <v>37.75</v>
      </c>
      <c r="T8">
        <v>40.21</v>
      </c>
      <c r="U8">
        <v>42.93</v>
      </c>
    </row>
    <row r="9" spans="1:21" x14ac:dyDescent="0.2">
      <c r="A9" t="s">
        <v>28</v>
      </c>
      <c r="B9">
        <v>3.97</v>
      </c>
      <c r="C9">
        <v>7.68</v>
      </c>
      <c r="D9">
        <v>1</v>
      </c>
      <c r="E9">
        <v>-2.5099999999999998</v>
      </c>
      <c r="F9">
        <v>3.79</v>
      </c>
      <c r="G9">
        <v>9.98</v>
      </c>
      <c r="H9">
        <v>3.86</v>
      </c>
      <c r="I9">
        <v>8.86</v>
      </c>
      <c r="J9">
        <v>12.38</v>
      </c>
      <c r="K9">
        <v>20.8</v>
      </c>
      <c r="L9">
        <v>16.510000000000002</v>
      </c>
      <c r="M9">
        <v>21.87</v>
      </c>
      <c r="N9">
        <v>29.6</v>
      </c>
      <c r="O9">
        <v>37.369999999999997</v>
      </c>
      <c r="P9">
        <v>24.5</v>
      </c>
      <c r="Q9">
        <v>34.49</v>
      </c>
      <c r="R9">
        <v>34.450000000000003</v>
      </c>
      <c r="S9">
        <v>41.99</v>
      </c>
      <c r="T9">
        <v>8.51</v>
      </c>
      <c r="U9">
        <v>-4.47</v>
      </c>
    </row>
    <row r="10" spans="1:21" x14ac:dyDescent="0.2">
      <c r="A10" t="s">
        <v>29</v>
      </c>
      <c r="B10">
        <v>-0.42</v>
      </c>
      <c r="E10">
        <v>-0.74</v>
      </c>
      <c r="F10">
        <v>-0.46</v>
      </c>
      <c r="I10">
        <v>-0.3</v>
      </c>
      <c r="J10">
        <v>-0.01</v>
      </c>
      <c r="K10">
        <v>0</v>
      </c>
    </row>
    <row r="11" spans="1:21" x14ac:dyDescent="0.2">
      <c r="A11" t="s">
        <v>30</v>
      </c>
      <c r="C11">
        <v>1.4</v>
      </c>
      <c r="D11">
        <v>0.01</v>
      </c>
      <c r="G11">
        <v>0.43</v>
      </c>
      <c r="H11">
        <v>0.19</v>
      </c>
      <c r="K11">
        <v>0.54</v>
      </c>
      <c r="L11">
        <v>0.6</v>
      </c>
      <c r="M11">
        <v>0.9</v>
      </c>
      <c r="N11">
        <v>1.02</v>
      </c>
      <c r="O11">
        <v>2.4700000000000002</v>
      </c>
      <c r="P11">
        <v>3.43</v>
      </c>
      <c r="Q11">
        <v>5.16</v>
      </c>
      <c r="R11">
        <v>6.1</v>
      </c>
      <c r="S11">
        <v>6.04</v>
      </c>
      <c r="T11">
        <v>5.49</v>
      </c>
      <c r="U11">
        <v>5.7</v>
      </c>
    </row>
    <row r="12" spans="1:21" x14ac:dyDescent="0.2">
      <c r="A12" t="s">
        <v>31</v>
      </c>
      <c r="C12">
        <v>-0.95</v>
      </c>
      <c r="G12">
        <v>-1.54</v>
      </c>
      <c r="K12">
        <v>-0.53</v>
      </c>
      <c r="O12">
        <v>-0.26</v>
      </c>
      <c r="S12">
        <v>-0.56999999999999995</v>
      </c>
    </row>
    <row r="13" spans="1:21" x14ac:dyDescent="0.2">
      <c r="A13" t="s">
        <v>32</v>
      </c>
      <c r="C13">
        <v>-1.19</v>
      </c>
      <c r="G13">
        <v>-0.34</v>
      </c>
      <c r="K13">
        <v>-0.47</v>
      </c>
      <c r="O13">
        <v>-0.23</v>
      </c>
      <c r="S13">
        <v>-0.36</v>
      </c>
    </row>
    <row r="14" spans="1:21" x14ac:dyDescent="0.2">
      <c r="A14" t="s">
        <v>33</v>
      </c>
      <c r="B14">
        <v>3.55</v>
      </c>
      <c r="C14">
        <v>6.94</v>
      </c>
      <c r="D14">
        <v>1.01</v>
      </c>
      <c r="E14">
        <v>-3.25</v>
      </c>
      <c r="F14">
        <v>3.33</v>
      </c>
      <c r="G14">
        <v>8.5299999999999994</v>
      </c>
      <c r="H14">
        <v>4.0599999999999996</v>
      </c>
      <c r="I14">
        <v>8.56</v>
      </c>
      <c r="J14">
        <v>12.37</v>
      </c>
      <c r="K14">
        <v>20.329999999999998</v>
      </c>
      <c r="L14">
        <v>17.11</v>
      </c>
      <c r="M14">
        <v>22.78</v>
      </c>
      <c r="N14">
        <v>30.62</v>
      </c>
      <c r="O14">
        <v>39.35</v>
      </c>
      <c r="P14">
        <v>27.93</v>
      </c>
      <c r="Q14">
        <v>39.65</v>
      </c>
      <c r="R14">
        <v>40.549999999999997</v>
      </c>
      <c r="S14">
        <v>47.11</v>
      </c>
      <c r="T14">
        <v>13.99</v>
      </c>
      <c r="U14">
        <v>1.23</v>
      </c>
    </row>
    <row r="15" spans="1:21" x14ac:dyDescent="0.2">
      <c r="A15" t="s">
        <v>34</v>
      </c>
      <c r="U15">
        <v>-6.9</v>
      </c>
    </row>
    <row r="16" spans="1:21" x14ac:dyDescent="0.2">
      <c r="A16" t="s">
        <v>35</v>
      </c>
      <c r="S16">
        <v>1.1499999999999999</v>
      </c>
    </row>
    <row r="17" spans="1:21" x14ac:dyDescent="0.2">
      <c r="A17" t="s">
        <v>36</v>
      </c>
      <c r="O17">
        <v>3.82</v>
      </c>
      <c r="Q17">
        <v>-14.6</v>
      </c>
      <c r="R17">
        <v>-1.98</v>
      </c>
      <c r="S17">
        <v>-2.11</v>
      </c>
      <c r="U17">
        <v>-1.54</v>
      </c>
    </row>
    <row r="18" spans="1:21" x14ac:dyDescent="0.2">
      <c r="A18" t="s">
        <v>37</v>
      </c>
      <c r="B18">
        <v>3.55</v>
      </c>
      <c r="C18">
        <v>6.94</v>
      </c>
      <c r="D18">
        <v>1.01</v>
      </c>
      <c r="E18">
        <v>-3.25</v>
      </c>
      <c r="F18">
        <v>3.33</v>
      </c>
      <c r="G18">
        <v>8.5299999999999994</v>
      </c>
      <c r="H18">
        <v>4.0599999999999996</v>
      </c>
      <c r="I18">
        <v>8.56</v>
      </c>
      <c r="J18">
        <v>12.37</v>
      </c>
      <c r="K18">
        <v>20.329999999999998</v>
      </c>
      <c r="L18">
        <v>17.11</v>
      </c>
      <c r="M18">
        <v>22.78</v>
      </c>
      <c r="N18">
        <v>30.62</v>
      </c>
      <c r="O18">
        <v>43.16</v>
      </c>
      <c r="P18">
        <v>27.93</v>
      </c>
      <c r="Q18">
        <v>25.04</v>
      </c>
      <c r="R18">
        <v>38.57</v>
      </c>
      <c r="S18">
        <v>46.15</v>
      </c>
      <c r="T18">
        <v>13.99</v>
      </c>
      <c r="U18">
        <v>-7.21</v>
      </c>
    </row>
    <row r="19" spans="1:21" x14ac:dyDescent="0.2">
      <c r="A19" t="s">
        <v>38</v>
      </c>
      <c r="B19">
        <v>0.68</v>
      </c>
      <c r="C19">
        <v>1.05</v>
      </c>
      <c r="D19">
        <v>-0.33</v>
      </c>
      <c r="E19">
        <v>-1.02</v>
      </c>
      <c r="F19">
        <v>1.2</v>
      </c>
      <c r="G19">
        <v>-0.47</v>
      </c>
      <c r="H19">
        <v>0.75</v>
      </c>
      <c r="I19">
        <v>1.48</v>
      </c>
      <c r="J19">
        <v>1.75</v>
      </c>
      <c r="K19">
        <v>2.64</v>
      </c>
      <c r="L19">
        <v>1.64</v>
      </c>
      <c r="M19">
        <v>3.28</v>
      </c>
      <c r="N19">
        <v>5.03</v>
      </c>
      <c r="O19">
        <v>4.49</v>
      </c>
      <c r="P19">
        <v>4.1500000000000004</v>
      </c>
      <c r="Q19">
        <v>3.64</v>
      </c>
      <c r="R19">
        <v>5.75</v>
      </c>
      <c r="S19">
        <v>6.75</v>
      </c>
      <c r="T19">
        <v>2.2200000000000002</v>
      </c>
      <c r="U19">
        <v>-1</v>
      </c>
    </row>
    <row r="20" spans="1:21" x14ac:dyDescent="0.2">
      <c r="A20" t="s">
        <v>39</v>
      </c>
      <c r="B20">
        <v>2.87</v>
      </c>
      <c r="C20">
        <v>5.89</v>
      </c>
      <c r="D20">
        <v>1.33</v>
      </c>
      <c r="E20">
        <v>-2.2400000000000002</v>
      </c>
      <c r="F20">
        <v>2.13</v>
      </c>
      <c r="G20">
        <v>9</v>
      </c>
      <c r="H20">
        <v>3.31</v>
      </c>
      <c r="I20">
        <v>7.08</v>
      </c>
      <c r="J20">
        <v>10.62</v>
      </c>
      <c r="K20">
        <v>17.7</v>
      </c>
      <c r="L20">
        <v>15.47</v>
      </c>
      <c r="M20">
        <v>19.5</v>
      </c>
      <c r="N20">
        <v>25.58</v>
      </c>
      <c r="O20">
        <v>38.68</v>
      </c>
      <c r="P20">
        <v>23.79</v>
      </c>
      <c r="Q20">
        <v>21.41</v>
      </c>
      <c r="R20">
        <v>32.82</v>
      </c>
      <c r="S20">
        <v>39.4</v>
      </c>
      <c r="T20">
        <v>11.77</v>
      </c>
      <c r="U20">
        <v>-6.21</v>
      </c>
    </row>
    <row r="21" spans="1:21" x14ac:dyDescent="0.2">
      <c r="A21" t="s">
        <v>40</v>
      </c>
      <c r="B21">
        <v>2.87</v>
      </c>
      <c r="C21">
        <v>5.89</v>
      </c>
      <c r="D21">
        <v>1.33</v>
      </c>
      <c r="E21">
        <v>-2.2400000000000002</v>
      </c>
      <c r="F21">
        <v>2.13</v>
      </c>
      <c r="G21">
        <v>9</v>
      </c>
      <c r="H21">
        <v>3.31</v>
      </c>
      <c r="I21">
        <v>7.08</v>
      </c>
      <c r="J21">
        <v>10.62</v>
      </c>
      <c r="K21">
        <v>17.7</v>
      </c>
      <c r="L21">
        <v>15.47</v>
      </c>
      <c r="M21">
        <v>19.5</v>
      </c>
      <c r="N21">
        <v>25.58</v>
      </c>
      <c r="O21">
        <v>38.68</v>
      </c>
      <c r="P21">
        <v>23.79</v>
      </c>
      <c r="Q21">
        <v>21.41</v>
      </c>
      <c r="R21">
        <v>32.82</v>
      </c>
      <c r="S21">
        <v>39.4</v>
      </c>
      <c r="T21">
        <v>11.77</v>
      </c>
      <c r="U21">
        <v>-6.21</v>
      </c>
    </row>
    <row r="22" spans="1:21" x14ac:dyDescent="0.2">
      <c r="A22" t="s">
        <v>41</v>
      </c>
      <c r="B22">
        <v>2.87</v>
      </c>
      <c r="C22">
        <v>5.89</v>
      </c>
      <c r="D22">
        <v>1.33</v>
      </c>
      <c r="E22">
        <v>-2.2400000000000002</v>
      </c>
      <c r="F22">
        <v>2.13</v>
      </c>
      <c r="G22">
        <v>9</v>
      </c>
      <c r="H22">
        <v>3.31</v>
      </c>
      <c r="I22">
        <v>7.08</v>
      </c>
      <c r="J22">
        <v>10.62</v>
      </c>
      <c r="K22">
        <v>17.7</v>
      </c>
      <c r="L22">
        <v>15.47</v>
      </c>
      <c r="M22">
        <v>19.5</v>
      </c>
      <c r="N22">
        <v>25.58</v>
      </c>
      <c r="O22">
        <v>38.68</v>
      </c>
      <c r="P22">
        <v>23.79</v>
      </c>
      <c r="Q22">
        <v>21.41</v>
      </c>
      <c r="R22">
        <v>32.82</v>
      </c>
      <c r="S22">
        <v>39.4</v>
      </c>
      <c r="T22">
        <v>11.77</v>
      </c>
      <c r="U22">
        <v>-6.21</v>
      </c>
    </row>
    <row r="23" spans="1:21" x14ac:dyDescent="0.2">
      <c r="A23" t="s">
        <v>42</v>
      </c>
    </row>
    <row r="24" spans="1:21" x14ac:dyDescent="0.2">
      <c r="A24" t="s">
        <v>43</v>
      </c>
      <c r="B24">
        <v>26</v>
      </c>
      <c r="C24">
        <v>26</v>
      </c>
      <c r="D24">
        <v>26</v>
      </c>
      <c r="E24">
        <v>27</v>
      </c>
      <c r="F24">
        <v>27</v>
      </c>
      <c r="G24">
        <v>27</v>
      </c>
      <c r="H24">
        <v>32</v>
      </c>
      <c r="I24">
        <v>34</v>
      </c>
      <c r="J24">
        <v>35</v>
      </c>
      <c r="K24">
        <v>37</v>
      </c>
      <c r="L24">
        <v>44</v>
      </c>
      <c r="M24">
        <v>44</v>
      </c>
      <c r="N24">
        <v>45</v>
      </c>
      <c r="O24">
        <v>46</v>
      </c>
      <c r="P24">
        <v>46</v>
      </c>
      <c r="Q24">
        <v>47</v>
      </c>
      <c r="R24">
        <v>47</v>
      </c>
      <c r="S24">
        <v>48</v>
      </c>
      <c r="T24">
        <v>48</v>
      </c>
      <c r="U24">
        <v>49</v>
      </c>
    </row>
    <row r="25" spans="1:21" x14ac:dyDescent="0.2">
      <c r="A25" t="s">
        <v>44</v>
      </c>
      <c r="B25">
        <v>27</v>
      </c>
      <c r="C25">
        <v>27</v>
      </c>
      <c r="D25">
        <v>28</v>
      </c>
      <c r="E25">
        <v>27</v>
      </c>
      <c r="F25">
        <v>28</v>
      </c>
      <c r="G25">
        <v>30</v>
      </c>
      <c r="H25">
        <v>36</v>
      </c>
      <c r="I25">
        <v>37</v>
      </c>
      <c r="J25">
        <v>38</v>
      </c>
      <c r="K25">
        <v>40</v>
      </c>
      <c r="L25">
        <v>47</v>
      </c>
      <c r="M25">
        <v>47</v>
      </c>
      <c r="N25">
        <v>48</v>
      </c>
      <c r="O25">
        <v>49</v>
      </c>
      <c r="P25">
        <v>49</v>
      </c>
      <c r="Q25">
        <v>50</v>
      </c>
      <c r="R25">
        <v>50</v>
      </c>
      <c r="S25">
        <v>51</v>
      </c>
      <c r="T25">
        <v>50</v>
      </c>
      <c r="U25">
        <v>49</v>
      </c>
    </row>
    <row r="26" spans="1:21" x14ac:dyDescent="0.2">
      <c r="A26" t="s">
        <v>45</v>
      </c>
    </row>
    <row r="27" spans="1:21" x14ac:dyDescent="0.2">
      <c r="A27" t="s">
        <v>46</v>
      </c>
      <c r="B27">
        <v>0.11</v>
      </c>
      <c r="C27">
        <v>0.23</v>
      </c>
      <c r="D27">
        <v>0.05</v>
      </c>
      <c r="E27">
        <v>-0.08</v>
      </c>
      <c r="F27">
        <v>0.08</v>
      </c>
      <c r="G27">
        <v>0.33</v>
      </c>
      <c r="H27">
        <v>0.1</v>
      </c>
      <c r="I27">
        <v>0.21</v>
      </c>
      <c r="J27">
        <v>0.31</v>
      </c>
      <c r="K27">
        <v>0.48</v>
      </c>
      <c r="L27">
        <v>0.35</v>
      </c>
      <c r="M27">
        <v>0.44</v>
      </c>
      <c r="N27">
        <v>0.56999999999999995</v>
      </c>
      <c r="O27">
        <v>0.84</v>
      </c>
      <c r="P27">
        <v>0.51</v>
      </c>
      <c r="Q27">
        <v>0.46</v>
      </c>
      <c r="R27">
        <v>0.69</v>
      </c>
      <c r="S27">
        <v>0.83</v>
      </c>
      <c r="T27">
        <v>0.24</v>
      </c>
      <c r="U27">
        <v>-0.13</v>
      </c>
    </row>
    <row r="28" spans="1:21" x14ac:dyDescent="0.2">
      <c r="A28" t="s">
        <v>47</v>
      </c>
      <c r="B28">
        <v>0.11</v>
      </c>
      <c r="C28">
        <v>0.22</v>
      </c>
      <c r="D28">
        <v>0.05</v>
      </c>
      <c r="E28">
        <v>-0.08</v>
      </c>
      <c r="F28">
        <v>0.08</v>
      </c>
      <c r="G28">
        <v>0.31</v>
      </c>
      <c r="H28">
        <v>0.09</v>
      </c>
      <c r="I28">
        <v>0.2</v>
      </c>
      <c r="J28">
        <v>0.28000000000000003</v>
      </c>
      <c r="K28">
        <v>0.44</v>
      </c>
      <c r="L28">
        <v>0.33</v>
      </c>
      <c r="M28">
        <v>0.41</v>
      </c>
      <c r="N28">
        <v>0.53</v>
      </c>
      <c r="O28">
        <v>0.79</v>
      </c>
      <c r="P28">
        <v>0.48</v>
      </c>
      <c r="Q28">
        <v>0.43</v>
      </c>
      <c r="R28">
        <v>0.65</v>
      </c>
      <c r="S28">
        <v>0.77</v>
      </c>
      <c r="T28">
        <v>0.24</v>
      </c>
      <c r="U28">
        <v>-0.13</v>
      </c>
    </row>
    <row r="29" spans="1:21" x14ac:dyDescent="0.2">
      <c r="A29" t="s">
        <v>48</v>
      </c>
    </row>
    <row r="30" spans="1:21" x14ac:dyDescent="0.2">
      <c r="A30" t="s">
        <v>49</v>
      </c>
      <c r="B30">
        <v>10.9</v>
      </c>
      <c r="C30">
        <v>10.58</v>
      </c>
      <c r="D30">
        <v>2.4300000000000002</v>
      </c>
      <c r="E30">
        <v>0.11</v>
      </c>
      <c r="F30">
        <v>6.32</v>
      </c>
      <c r="G30">
        <v>12.85</v>
      </c>
      <c r="H30">
        <v>13.33</v>
      </c>
      <c r="I30">
        <v>14.41</v>
      </c>
      <c r="J30">
        <v>14.03</v>
      </c>
      <c r="K30">
        <v>28.7</v>
      </c>
      <c r="L30">
        <v>23.3</v>
      </c>
      <c r="M30">
        <v>25.54</v>
      </c>
      <c r="N30">
        <v>34.32</v>
      </c>
      <c r="O30">
        <v>37.89</v>
      </c>
      <c r="P30">
        <v>17.649999999999999</v>
      </c>
      <c r="Q30">
        <v>47.14</v>
      </c>
      <c r="R30">
        <v>39.94</v>
      </c>
      <c r="S30">
        <v>49.91</v>
      </c>
      <c r="T30">
        <v>6.46</v>
      </c>
      <c r="U30">
        <v>-21.23</v>
      </c>
    </row>
    <row r="31" spans="1:21" x14ac:dyDescent="0.2">
      <c r="A31" t="s">
        <v>50</v>
      </c>
      <c r="B31">
        <v>0.41</v>
      </c>
      <c r="C31">
        <v>0.39</v>
      </c>
      <c r="D31">
        <v>0.09</v>
      </c>
      <c r="E31">
        <v>0</v>
      </c>
      <c r="F31">
        <v>0.22</v>
      </c>
      <c r="G31">
        <v>0.43</v>
      </c>
      <c r="H31">
        <v>0.37</v>
      </c>
      <c r="I31">
        <v>0.39</v>
      </c>
      <c r="J31">
        <v>0.37</v>
      </c>
      <c r="K31">
        <v>0.71</v>
      </c>
      <c r="L31">
        <v>0.5</v>
      </c>
      <c r="M31">
        <v>0.54</v>
      </c>
      <c r="N31">
        <v>0.72</v>
      </c>
      <c r="O31">
        <v>0.78</v>
      </c>
      <c r="P31">
        <v>0.36</v>
      </c>
      <c r="Q31">
        <v>0.95</v>
      </c>
      <c r="R31">
        <v>0.79</v>
      </c>
      <c r="S31">
        <v>0.99</v>
      </c>
      <c r="T31">
        <v>0.13</v>
      </c>
      <c r="U31">
        <v>-0.44</v>
      </c>
    </row>
    <row r="32" spans="1:21" x14ac:dyDescent="0.2">
      <c r="A32" t="s">
        <v>51</v>
      </c>
    </row>
    <row r="33" spans="1:21" x14ac:dyDescent="0.2">
      <c r="A33" t="s">
        <v>52</v>
      </c>
    </row>
    <row r="34" spans="1:21" x14ac:dyDescent="0.2">
      <c r="A34" t="s">
        <v>53</v>
      </c>
    </row>
    <row r="35" spans="1:21" x14ac:dyDescent="0.2">
      <c r="A35" t="s">
        <v>54</v>
      </c>
    </row>
    <row r="36" spans="1:21" x14ac:dyDescent="0.2">
      <c r="A36" t="s">
        <v>55</v>
      </c>
      <c r="B36">
        <v>6.6</v>
      </c>
      <c r="C36">
        <v>10.09</v>
      </c>
      <c r="D36">
        <v>3.3</v>
      </c>
      <c r="E36">
        <v>-0.26</v>
      </c>
      <c r="F36">
        <v>6.49</v>
      </c>
      <c r="G36">
        <v>12.65</v>
      </c>
      <c r="H36">
        <v>6.24</v>
      </c>
      <c r="I36">
        <v>10.86</v>
      </c>
      <c r="J36">
        <v>14.3</v>
      </c>
      <c r="K36">
        <v>24.39</v>
      </c>
      <c r="L36">
        <v>19.690000000000001</v>
      </c>
      <c r="M36">
        <v>25.08</v>
      </c>
      <c r="N36">
        <v>33.299999999999997</v>
      </c>
      <c r="O36">
        <v>41.11</v>
      </c>
      <c r="P36">
        <v>27.87</v>
      </c>
      <c r="Q36">
        <v>37.89</v>
      </c>
      <c r="R36">
        <v>37.869999999999997</v>
      </c>
      <c r="S36">
        <v>45.9</v>
      </c>
      <c r="T36">
        <v>13.06</v>
      </c>
      <c r="U36">
        <v>0.3</v>
      </c>
    </row>
    <row r="37" spans="1:21" x14ac:dyDescent="0.2">
      <c r="A37" t="s">
        <v>56</v>
      </c>
    </row>
    <row r="38" spans="1:21" x14ac:dyDescent="0.2">
      <c r="A38" t="s">
        <v>57</v>
      </c>
      <c r="B38">
        <v>2.63</v>
      </c>
      <c r="C38">
        <v>2.41</v>
      </c>
      <c r="D38">
        <v>2.2999999999999998</v>
      </c>
      <c r="E38">
        <v>2.25</v>
      </c>
      <c r="F38">
        <v>2.7</v>
      </c>
      <c r="G38">
        <v>2.67</v>
      </c>
      <c r="H38">
        <v>2.38</v>
      </c>
      <c r="I38">
        <v>2</v>
      </c>
      <c r="J38">
        <v>1.92</v>
      </c>
      <c r="K38">
        <v>3.6</v>
      </c>
      <c r="L38">
        <v>3.19</v>
      </c>
      <c r="M38">
        <v>3.21</v>
      </c>
      <c r="N38">
        <v>3.7</v>
      </c>
      <c r="O38">
        <v>3.74</v>
      </c>
      <c r="P38">
        <v>3.36</v>
      </c>
      <c r="Q38">
        <v>3.41</v>
      </c>
      <c r="R38">
        <v>3.43</v>
      </c>
      <c r="S38">
        <v>3.9</v>
      </c>
      <c r="T38">
        <v>4.5599999999999996</v>
      </c>
      <c r="U38">
        <v>4.7699999999999996</v>
      </c>
    </row>
    <row r="39" spans="1:21" x14ac:dyDescent="0.2">
      <c r="A39" t="s">
        <v>58</v>
      </c>
      <c r="B39">
        <v>3.97</v>
      </c>
      <c r="C39">
        <v>7.68</v>
      </c>
      <c r="D39">
        <v>1</v>
      </c>
      <c r="E39">
        <v>-2.5099999999999998</v>
      </c>
      <c r="F39">
        <v>3.79</v>
      </c>
      <c r="G39">
        <v>9.98</v>
      </c>
      <c r="H39">
        <v>3.86</v>
      </c>
      <c r="I39">
        <v>8.86</v>
      </c>
      <c r="J39">
        <v>12.38</v>
      </c>
      <c r="K39">
        <v>20.8</v>
      </c>
      <c r="L39">
        <v>16.510000000000002</v>
      </c>
      <c r="M39">
        <v>21.87</v>
      </c>
      <c r="N39">
        <v>29.6</v>
      </c>
      <c r="O39">
        <v>37.369999999999997</v>
      </c>
      <c r="P39">
        <v>24.5</v>
      </c>
      <c r="Q39">
        <v>34.49</v>
      </c>
      <c r="R39">
        <v>34.450000000000003</v>
      </c>
      <c r="S39">
        <v>41.99</v>
      </c>
      <c r="T39">
        <v>8.51</v>
      </c>
      <c r="U39">
        <v>-4.47</v>
      </c>
    </row>
    <row r="40" spans="1:21" x14ac:dyDescent="0.2">
      <c r="A40" t="s">
        <v>59</v>
      </c>
    </row>
    <row r="41" spans="1:21" x14ac:dyDescent="0.2">
      <c r="A41" t="s">
        <v>60</v>
      </c>
    </row>
    <row r="42" spans="1:21" x14ac:dyDescent="0.2">
      <c r="A42" t="s">
        <v>61</v>
      </c>
      <c r="B42">
        <v>65.78</v>
      </c>
      <c r="C42">
        <v>78.260000000000005</v>
      </c>
      <c r="D42">
        <v>66.05</v>
      </c>
      <c r="E42">
        <v>60.34</v>
      </c>
      <c r="F42">
        <v>83.41</v>
      </c>
      <c r="G42">
        <v>118.26</v>
      </c>
      <c r="H42">
        <v>89.82</v>
      </c>
      <c r="I42">
        <v>109.68</v>
      </c>
      <c r="J42">
        <v>121.03</v>
      </c>
      <c r="K42">
        <v>157.97999999999999</v>
      </c>
      <c r="L42">
        <v>125.32</v>
      </c>
      <c r="M42">
        <v>146.66</v>
      </c>
      <c r="N42">
        <v>158.62</v>
      </c>
      <c r="O42">
        <v>209.67</v>
      </c>
      <c r="P42">
        <v>145.15</v>
      </c>
      <c r="Q42">
        <v>178.47</v>
      </c>
      <c r="R42">
        <v>185.31</v>
      </c>
      <c r="S42">
        <v>234.23</v>
      </c>
      <c r="T42">
        <v>157.82</v>
      </c>
      <c r="U42">
        <v>108.69</v>
      </c>
    </row>
    <row r="46" spans="1:21" x14ac:dyDescent="0.2">
      <c r="A46" t="s">
        <v>62</v>
      </c>
      <c r="B46">
        <v>35.479999999999997</v>
      </c>
      <c r="C46">
        <v>38.39</v>
      </c>
      <c r="D46">
        <v>46.37</v>
      </c>
      <c r="E46">
        <v>30.99</v>
      </c>
      <c r="F46">
        <v>51.66</v>
      </c>
      <c r="G46">
        <v>47.66</v>
      </c>
      <c r="H46">
        <v>72</v>
      </c>
      <c r="I46">
        <v>58.15</v>
      </c>
      <c r="J46">
        <v>96.21</v>
      </c>
      <c r="K46">
        <v>104.45</v>
      </c>
      <c r="L46">
        <v>92.89</v>
      </c>
      <c r="M46">
        <v>102.4</v>
      </c>
      <c r="N46">
        <v>171.36</v>
      </c>
      <c r="O46">
        <v>176.23</v>
      </c>
      <c r="P46">
        <v>133.44</v>
      </c>
      <c r="Q46">
        <v>185.93</v>
      </c>
      <c r="R46">
        <v>197.85</v>
      </c>
      <c r="S46">
        <v>187.61</v>
      </c>
      <c r="T46">
        <v>174.86</v>
      </c>
      <c r="U46">
        <v>145.99</v>
      </c>
    </row>
    <row r="47" spans="1:21" x14ac:dyDescent="0.2">
      <c r="A47" t="s">
        <v>63</v>
      </c>
      <c r="B47">
        <v>16.55</v>
      </c>
      <c r="C47">
        <v>23.23</v>
      </c>
      <c r="D47">
        <v>7.75</v>
      </c>
      <c r="E47">
        <v>16.87</v>
      </c>
      <c r="F47">
        <v>8.3000000000000007</v>
      </c>
      <c r="G47">
        <v>12.7</v>
      </c>
      <c r="H47">
        <v>56</v>
      </c>
      <c r="I47">
        <v>83</v>
      </c>
      <c r="J47">
        <v>60</v>
      </c>
      <c r="K47">
        <v>217.2</v>
      </c>
      <c r="L47">
        <v>249.6</v>
      </c>
      <c r="M47">
        <v>250.6</v>
      </c>
      <c r="N47">
        <v>219</v>
      </c>
      <c r="O47">
        <v>253.4</v>
      </c>
      <c r="P47">
        <v>302.88</v>
      </c>
      <c r="Q47">
        <v>297.39</v>
      </c>
      <c r="R47">
        <v>325.77</v>
      </c>
      <c r="S47">
        <v>285.07</v>
      </c>
      <c r="T47">
        <v>304.85000000000002</v>
      </c>
      <c r="U47">
        <v>261.07</v>
      </c>
    </row>
    <row r="48" spans="1:21" x14ac:dyDescent="0.2">
      <c r="A48" t="s">
        <v>64</v>
      </c>
      <c r="B48">
        <v>52.03</v>
      </c>
      <c r="C48">
        <v>61.62</v>
      </c>
      <c r="D48">
        <v>54.12</v>
      </c>
      <c r="E48">
        <v>47.86</v>
      </c>
      <c r="F48">
        <v>59.96</v>
      </c>
      <c r="G48">
        <v>60.36</v>
      </c>
      <c r="H48">
        <v>128</v>
      </c>
      <c r="I48">
        <v>141.15</v>
      </c>
      <c r="J48">
        <v>156.21</v>
      </c>
      <c r="K48">
        <v>321.64999999999998</v>
      </c>
      <c r="L48">
        <v>342.49</v>
      </c>
      <c r="M48">
        <v>353</v>
      </c>
      <c r="N48">
        <v>390.36</v>
      </c>
      <c r="O48">
        <v>429.63</v>
      </c>
      <c r="P48">
        <v>436.32</v>
      </c>
      <c r="Q48">
        <v>483.32</v>
      </c>
      <c r="R48">
        <v>523.62</v>
      </c>
      <c r="S48">
        <v>472.68</v>
      </c>
      <c r="T48">
        <v>479.7</v>
      </c>
      <c r="U48">
        <v>407.05</v>
      </c>
    </row>
    <row r="49" spans="1:21" x14ac:dyDescent="0.2">
      <c r="A49" t="s">
        <v>65</v>
      </c>
    </row>
    <row r="50" spans="1:21" x14ac:dyDescent="0.2">
      <c r="A50" t="s">
        <v>66</v>
      </c>
      <c r="B50">
        <v>39.5</v>
      </c>
      <c r="C50">
        <v>49.1</v>
      </c>
      <c r="D50">
        <v>40.78</v>
      </c>
      <c r="E50">
        <v>35.86</v>
      </c>
      <c r="F50">
        <v>51.69</v>
      </c>
      <c r="G50">
        <v>81.22</v>
      </c>
      <c r="H50">
        <v>55.64</v>
      </c>
      <c r="I50">
        <v>67.64</v>
      </c>
      <c r="J50">
        <v>74.44</v>
      </c>
      <c r="K50">
        <v>115.36</v>
      </c>
      <c r="L50">
        <v>84.54</v>
      </c>
      <c r="M50">
        <v>86.25</v>
      </c>
      <c r="N50">
        <v>99.86</v>
      </c>
      <c r="O50">
        <v>160.49</v>
      </c>
      <c r="P50">
        <v>133.47999999999999</v>
      </c>
      <c r="Q50">
        <v>140.72999999999999</v>
      </c>
      <c r="R50">
        <v>142.11000000000001</v>
      </c>
      <c r="S50">
        <v>231.54</v>
      </c>
      <c r="T50">
        <v>156.29</v>
      </c>
      <c r="U50">
        <v>147.86000000000001</v>
      </c>
    </row>
    <row r="51" spans="1:21" x14ac:dyDescent="0.2">
      <c r="A51" t="s">
        <v>67</v>
      </c>
      <c r="B51">
        <v>3.18</v>
      </c>
      <c r="C51">
        <v>3.1</v>
      </c>
      <c r="D51">
        <v>3.36</v>
      </c>
      <c r="E51">
        <v>2.84</v>
      </c>
      <c r="F51">
        <v>3.16</v>
      </c>
      <c r="G51">
        <v>4.5599999999999996</v>
      </c>
      <c r="H51">
        <v>5.91</v>
      </c>
      <c r="I51">
        <v>6.43</v>
      </c>
      <c r="J51">
        <v>6.95</v>
      </c>
      <c r="K51">
        <v>7.98</v>
      </c>
      <c r="L51">
        <v>8.5500000000000007</v>
      </c>
      <c r="M51">
        <v>11.81</v>
      </c>
      <c r="N51">
        <v>10.59</v>
      </c>
      <c r="O51">
        <v>12.02</v>
      </c>
      <c r="P51">
        <v>13.07</v>
      </c>
      <c r="Q51">
        <v>18.95</v>
      </c>
      <c r="R51">
        <v>16.64</v>
      </c>
      <c r="S51">
        <v>20.8</v>
      </c>
      <c r="T51">
        <v>23.29</v>
      </c>
      <c r="U51">
        <v>24.42</v>
      </c>
    </row>
    <row r="52" spans="1:21" x14ac:dyDescent="0.2">
      <c r="A52" t="s">
        <v>68</v>
      </c>
      <c r="B52">
        <v>1.21</v>
      </c>
      <c r="C52">
        <v>1.22</v>
      </c>
      <c r="D52">
        <v>1.22</v>
      </c>
      <c r="E52">
        <v>1.22</v>
      </c>
      <c r="F52">
        <v>1.22</v>
      </c>
      <c r="G52">
        <v>1.22</v>
      </c>
      <c r="H52">
        <v>1.22</v>
      </c>
      <c r="I52">
        <v>1.22</v>
      </c>
      <c r="J52">
        <v>1.22</v>
      </c>
      <c r="K52">
        <v>1.0900000000000001</v>
      </c>
      <c r="L52">
        <v>1.06</v>
      </c>
      <c r="M52">
        <v>1.04</v>
      </c>
      <c r="N52">
        <v>1.04</v>
      </c>
      <c r="O52">
        <v>1.3</v>
      </c>
      <c r="P52">
        <v>1.3</v>
      </c>
      <c r="Q52">
        <v>1.32</v>
      </c>
      <c r="R52">
        <v>1.33</v>
      </c>
      <c r="S52">
        <v>1.34</v>
      </c>
      <c r="T52">
        <v>1.1000000000000001</v>
      </c>
      <c r="U52">
        <v>1.1100000000000001</v>
      </c>
    </row>
    <row r="53" spans="1:21" x14ac:dyDescent="0.2">
      <c r="A53" t="s">
        <v>69</v>
      </c>
      <c r="C53">
        <v>7.0000000000000007E-2</v>
      </c>
      <c r="E53">
        <v>0.53</v>
      </c>
      <c r="K53">
        <v>0.1</v>
      </c>
      <c r="O53">
        <v>0.03</v>
      </c>
      <c r="S53">
        <v>0.23</v>
      </c>
    </row>
    <row r="54" spans="1:21" x14ac:dyDescent="0.2">
      <c r="A54" t="s">
        <v>70</v>
      </c>
      <c r="B54">
        <v>95.93</v>
      </c>
      <c r="C54">
        <v>115.11</v>
      </c>
      <c r="D54">
        <v>99.48</v>
      </c>
      <c r="E54">
        <v>88.31</v>
      </c>
      <c r="F54">
        <v>116.02</v>
      </c>
      <c r="G54">
        <v>147.36000000000001</v>
      </c>
      <c r="H54">
        <v>190.77</v>
      </c>
      <c r="I54">
        <v>216.45</v>
      </c>
      <c r="J54">
        <v>238.82</v>
      </c>
      <c r="K54">
        <v>446.17</v>
      </c>
      <c r="L54">
        <v>436.65</v>
      </c>
      <c r="M54">
        <v>452.1</v>
      </c>
      <c r="N54">
        <v>501.85</v>
      </c>
      <c r="O54">
        <v>603.46</v>
      </c>
      <c r="P54">
        <v>584.16999999999996</v>
      </c>
      <c r="Q54">
        <v>644.30999999999995</v>
      </c>
      <c r="R54">
        <v>683.69</v>
      </c>
      <c r="S54">
        <v>726.59</v>
      </c>
      <c r="T54">
        <v>660.39</v>
      </c>
      <c r="U54">
        <v>580.45000000000005</v>
      </c>
    </row>
    <row r="55" spans="1:21" x14ac:dyDescent="0.2">
      <c r="A55" t="s">
        <v>71</v>
      </c>
      <c r="B55">
        <v>35.56</v>
      </c>
      <c r="C55">
        <v>33.35</v>
      </c>
      <c r="D55">
        <v>31.27</v>
      </c>
      <c r="E55">
        <v>29.34</v>
      </c>
      <c r="F55">
        <v>27.73</v>
      </c>
      <c r="G55">
        <v>27.04</v>
      </c>
      <c r="H55">
        <v>24.78</v>
      </c>
      <c r="I55">
        <v>19.399999999999999</v>
      </c>
      <c r="J55">
        <v>17.87</v>
      </c>
      <c r="K55">
        <v>15.79</v>
      </c>
      <c r="L55">
        <v>14.81</v>
      </c>
      <c r="M55">
        <v>13.9</v>
      </c>
      <c r="N55">
        <v>12.94</v>
      </c>
      <c r="O55">
        <v>13.74</v>
      </c>
      <c r="P55">
        <v>12.66</v>
      </c>
      <c r="Q55">
        <v>11.5</v>
      </c>
      <c r="R55">
        <v>10.41</v>
      </c>
      <c r="S55">
        <v>9.7899999999999991</v>
      </c>
      <c r="T55">
        <v>8.84</v>
      </c>
      <c r="U55">
        <v>27.37</v>
      </c>
    </row>
    <row r="56" spans="1:21" x14ac:dyDescent="0.2">
      <c r="A56" t="s">
        <v>72</v>
      </c>
      <c r="C56">
        <v>125.81</v>
      </c>
      <c r="E56">
        <v>149.16999999999999</v>
      </c>
      <c r="G56">
        <v>152.30000000000001</v>
      </c>
      <c r="I56">
        <v>152.30000000000001</v>
      </c>
      <c r="K56">
        <v>189.27</v>
      </c>
      <c r="M56">
        <v>189.27</v>
      </c>
      <c r="O56">
        <v>195.53</v>
      </c>
      <c r="Q56">
        <v>195.53</v>
      </c>
      <c r="S56">
        <v>247.98</v>
      </c>
    </row>
    <row r="57" spans="1:21" x14ac:dyDescent="0.2">
      <c r="A57" t="s">
        <v>73</v>
      </c>
      <c r="B57">
        <v>129.47999999999999</v>
      </c>
      <c r="C57">
        <v>2.64</v>
      </c>
      <c r="D57">
        <v>167.46</v>
      </c>
      <c r="E57">
        <v>17.2</v>
      </c>
      <c r="F57">
        <v>178.29</v>
      </c>
      <c r="G57">
        <v>24.38</v>
      </c>
      <c r="H57">
        <v>175.34</v>
      </c>
      <c r="I57">
        <v>21.68</v>
      </c>
      <c r="J57">
        <v>172.61</v>
      </c>
      <c r="K57">
        <v>56.7</v>
      </c>
      <c r="L57">
        <v>243.18</v>
      </c>
      <c r="M57">
        <v>51.1</v>
      </c>
      <c r="N57">
        <v>250.18</v>
      </c>
      <c r="O57">
        <v>51.66</v>
      </c>
      <c r="P57">
        <v>244.23</v>
      </c>
      <c r="Q57">
        <v>45.71</v>
      </c>
      <c r="R57">
        <v>238.22</v>
      </c>
      <c r="S57">
        <v>88.65</v>
      </c>
      <c r="T57">
        <v>332.54</v>
      </c>
      <c r="U57">
        <v>322.91000000000003</v>
      </c>
    </row>
    <row r="58" spans="1:21" x14ac:dyDescent="0.2">
      <c r="A58" t="s">
        <v>74</v>
      </c>
      <c r="B58">
        <v>5.62</v>
      </c>
      <c r="C58">
        <v>6.17</v>
      </c>
      <c r="D58">
        <v>4.22</v>
      </c>
      <c r="E58">
        <v>5.87</v>
      </c>
      <c r="F58">
        <v>6.3</v>
      </c>
      <c r="G58">
        <v>7.11</v>
      </c>
      <c r="H58">
        <v>6.84</v>
      </c>
      <c r="I58">
        <v>6.79</v>
      </c>
      <c r="J58">
        <v>7.25</v>
      </c>
      <c r="K58">
        <v>5.23</v>
      </c>
      <c r="L58">
        <v>5.41</v>
      </c>
      <c r="M58">
        <v>5.4</v>
      </c>
      <c r="N58">
        <v>2.96</v>
      </c>
      <c r="O58">
        <v>5.78</v>
      </c>
      <c r="P58">
        <v>5.72</v>
      </c>
      <c r="Q58">
        <v>6.41</v>
      </c>
      <c r="R58">
        <v>7.65</v>
      </c>
      <c r="S58">
        <v>4.18</v>
      </c>
      <c r="T58">
        <v>4.59</v>
      </c>
      <c r="U58">
        <v>5.98</v>
      </c>
    </row>
    <row r="59" spans="1:21" x14ac:dyDescent="0.2">
      <c r="A59" t="s">
        <v>75</v>
      </c>
      <c r="B59">
        <v>0.74</v>
      </c>
      <c r="C59">
        <v>0.71</v>
      </c>
      <c r="D59">
        <v>0.67</v>
      </c>
      <c r="E59">
        <v>0.57999999999999996</v>
      </c>
      <c r="F59">
        <v>0.56999999999999995</v>
      </c>
      <c r="G59">
        <v>0.5</v>
      </c>
      <c r="H59">
        <v>0.46</v>
      </c>
      <c r="I59">
        <v>0.35</v>
      </c>
      <c r="J59">
        <v>0.32</v>
      </c>
      <c r="K59">
        <v>0.08</v>
      </c>
      <c r="L59">
        <v>0.11</v>
      </c>
      <c r="M59">
        <v>7.0000000000000007E-2</v>
      </c>
      <c r="N59">
        <v>7.0000000000000007E-2</v>
      </c>
      <c r="O59">
        <v>0.05</v>
      </c>
      <c r="P59">
        <v>0.04</v>
      </c>
      <c r="Q59">
        <v>0.05</v>
      </c>
      <c r="R59">
        <v>0.08</v>
      </c>
      <c r="S59">
        <v>0.09</v>
      </c>
      <c r="T59">
        <v>0.1</v>
      </c>
      <c r="U59">
        <v>0.39</v>
      </c>
    </row>
    <row r="60" spans="1:21" x14ac:dyDescent="0.2">
      <c r="A60" t="s">
        <v>76</v>
      </c>
      <c r="B60">
        <v>267.33</v>
      </c>
      <c r="C60">
        <v>283.77999999999997</v>
      </c>
      <c r="D60">
        <v>303.10000000000002</v>
      </c>
      <c r="E60">
        <v>290.47000000000003</v>
      </c>
      <c r="F60">
        <v>328.92</v>
      </c>
      <c r="G60">
        <v>358.68</v>
      </c>
      <c r="H60">
        <v>398.19</v>
      </c>
      <c r="I60">
        <v>416.96</v>
      </c>
      <c r="J60">
        <v>436.87</v>
      </c>
      <c r="K60">
        <v>713.23</v>
      </c>
      <c r="L60">
        <v>700.16</v>
      </c>
      <c r="M60">
        <v>711.83</v>
      </c>
      <c r="N60">
        <v>767.99</v>
      </c>
      <c r="O60">
        <v>870.22</v>
      </c>
      <c r="P60">
        <v>846.83</v>
      </c>
      <c r="Q60">
        <v>903.51</v>
      </c>
      <c r="R60">
        <v>940.05</v>
      </c>
      <c r="U60">
        <v>937.11</v>
      </c>
    </row>
    <row r="61" spans="1:21" x14ac:dyDescent="0.2">
      <c r="A61" t="s">
        <v>77</v>
      </c>
      <c r="B61">
        <v>40.47</v>
      </c>
      <c r="C61">
        <v>47.68</v>
      </c>
      <c r="D61">
        <v>41.13</v>
      </c>
      <c r="E61">
        <v>36.6</v>
      </c>
      <c r="F61">
        <v>48.03</v>
      </c>
      <c r="G61">
        <v>72.5</v>
      </c>
      <c r="H61">
        <v>60.68</v>
      </c>
      <c r="I61">
        <v>75.14</v>
      </c>
      <c r="J61">
        <v>78.37</v>
      </c>
      <c r="K61">
        <v>107.73</v>
      </c>
      <c r="L61">
        <v>94.06</v>
      </c>
      <c r="M61">
        <v>96.69</v>
      </c>
      <c r="N61">
        <v>110.67</v>
      </c>
      <c r="O61">
        <v>155.85</v>
      </c>
      <c r="P61">
        <v>131.15</v>
      </c>
      <c r="Q61">
        <v>145.63999999999999</v>
      </c>
      <c r="R61">
        <v>139.47999999999999</v>
      </c>
      <c r="S61">
        <v>217.18</v>
      </c>
      <c r="T61">
        <v>146.08000000000001</v>
      </c>
      <c r="U61">
        <v>115.57</v>
      </c>
    </row>
    <row r="62" spans="1:21" x14ac:dyDescent="0.2">
      <c r="A62" t="s">
        <v>78</v>
      </c>
      <c r="B62">
        <v>15.85</v>
      </c>
      <c r="C62">
        <v>18.14</v>
      </c>
      <c r="D62">
        <v>20.8</v>
      </c>
      <c r="E62">
        <v>14.87</v>
      </c>
      <c r="F62">
        <v>17.86</v>
      </c>
      <c r="G62">
        <v>20.399999999999999</v>
      </c>
      <c r="H62">
        <v>16.600000000000001</v>
      </c>
      <c r="I62">
        <v>17.899999999999999</v>
      </c>
      <c r="J62">
        <v>23.58</v>
      </c>
      <c r="K62">
        <v>30.86</v>
      </c>
      <c r="L62">
        <v>27.08</v>
      </c>
      <c r="M62">
        <v>25.31</v>
      </c>
      <c r="N62">
        <v>29.38</v>
      </c>
      <c r="O62">
        <v>36.729999999999997</v>
      </c>
      <c r="P62">
        <v>22.75</v>
      </c>
      <c r="Q62">
        <v>29.86</v>
      </c>
      <c r="R62">
        <v>33.76</v>
      </c>
      <c r="S62">
        <v>41.8</v>
      </c>
      <c r="T62">
        <v>25.46</v>
      </c>
      <c r="U62">
        <v>27.04</v>
      </c>
    </row>
    <row r="63" spans="1:21" x14ac:dyDescent="0.2">
      <c r="A63" t="s">
        <v>79</v>
      </c>
      <c r="B63">
        <v>8.33</v>
      </c>
      <c r="C63">
        <v>8.33</v>
      </c>
      <c r="D63">
        <v>8.33</v>
      </c>
      <c r="E63">
        <v>8.33</v>
      </c>
      <c r="F63">
        <v>20.83</v>
      </c>
      <c r="G63">
        <v>8.33</v>
      </c>
    </row>
    <row r="64" spans="1:21" x14ac:dyDescent="0.2">
      <c r="A64" t="s">
        <v>80</v>
      </c>
      <c r="B64">
        <v>3.09</v>
      </c>
      <c r="C64">
        <v>3.67</v>
      </c>
      <c r="D64">
        <v>3.68</v>
      </c>
      <c r="E64">
        <v>3.81</v>
      </c>
      <c r="F64">
        <v>3.91</v>
      </c>
      <c r="G64">
        <v>4.51</v>
      </c>
      <c r="H64">
        <v>4.3600000000000003</v>
      </c>
      <c r="I64">
        <v>4.4000000000000004</v>
      </c>
      <c r="J64">
        <v>4.07</v>
      </c>
      <c r="K64">
        <v>3.62</v>
      </c>
      <c r="L64">
        <v>3.5</v>
      </c>
      <c r="M64">
        <v>3.25</v>
      </c>
      <c r="N64">
        <v>3.2</v>
      </c>
      <c r="O64">
        <v>3.9</v>
      </c>
      <c r="P64">
        <v>3.89</v>
      </c>
      <c r="Q64">
        <v>3.92</v>
      </c>
      <c r="R64">
        <v>3.94</v>
      </c>
      <c r="S64">
        <v>4.2</v>
      </c>
      <c r="T64">
        <v>3.98</v>
      </c>
      <c r="U64">
        <v>4.62</v>
      </c>
    </row>
    <row r="65" spans="1:21" x14ac:dyDescent="0.2">
      <c r="A65" t="s">
        <v>81</v>
      </c>
      <c r="B65">
        <v>3.18</v>
      </c>
      <c r="C65">
        <v>4.1900000000000004</v>
      </c>
      <c r="D65">
        <v>3.39</v>
      </c>
      <c r="E65">
        <v>3.94</v>
      </c>
      <c r="F65">
        <v>4.1500000000000004</v>
      </c>
      <c r="G65">
        <v>5.71</v>
      </c>
      <c r="H65">
        <v>5.13</v>
      </c>
      <c r="I65">
        <v>4.32</v>
      </c>
      <c r="J65">
        <v>3.19</v>
      </c>
      <c r="K65">
        <v>3.85</v>
      </c>
      <c r="L65">
        <v>3.2</v>
      </c>
      <c r="M65">
        <v>2.56</v>
      </c>
      <c r="N65">
        <v>2.1</v>
      </c>
      <c r="O65">
        <v>2.38</v>
      </c>
      <c r="P65">
        <v>1.91</v>
      </c>
      <c r="Q65">
        <v>1.98</v>
      </c>
      <c r="R65">
        <v>1.53</v>
      </c>
      <c r="S65">
        <v>2.2999999999999998</v>
      </c>
      <c r="T65">
        <v>2.14</v>
      </c>
      <c r="U65">
        <v>2.54</v>
      </c>
    </row>
    <row r="66" spans="1:21" x14ac:dyDescent="0.2">
      <c r="A66" t="s">
        <v>82</v>
      </c>
      <c r="B66">
        <v>0.69</v>
      </c>
      <c r="C66">
        <v>1.3</v>
      </c>
      <c r="D66">
        <v>13.7</v>
      </c>
      <c r="E66">
        <v>13.95</v>
      </c>
      <c r="F66">
        <v>17.46</v>
      </c>
      <c r="G66">
        <v>8.66</v>
      </c>
      <c r="H66">
        <v>30.99</v>
      </c>
      <c r="I66">
        <v>30.19</v>
      </c>
      <c r="J66">
        <v>29.92</v>
      </c>
      <c r="K66">
        <v>47.65</v>
      </c>
      <c r="L66">
        <v>34.65</v>
      </c>
      <c r="M66">
        <v>37.72</v>
      </c>
      <c r="N66">
        <v>34.57</v>
      </c>
      <c r="O66">
        <v>35.75</v>
      </c>
      <c r="P66">
        <v>54.59</v>
      </c>
      <c r="Q66">
        <v>69.33</v>
      </c>
      <c r="R66">
        <v>71.459999999999994</v>
      </c>
      <c r="S66">
        <v>74.55</v>
      </c>
      <c r="T66">
        <v>73.72</v>
      </c>
      <c r="U66">
        <v>27.4</v>
      </c>
    </row>
    <row r="67" spans="1:21" x14ac:dyDescent="0.2">
      <c r="A67" t="s">
        <v>83</v>
      </c>
      <c r="B67">
        <v>71.61</v>
      </c>
      <c r="C67">
        <v>83.31</v>
      </c>
      <c r="D67">
        <v>91.04</v>
      </c>
      <c r="E67">
        <v>81.5</v>
      </c>
      <c r="F67">
        <v>112.24</v>
      </c>
      <c r="G67">
        <v>120.11</v>
      </c>
      <c r="H67">
        <v>117.75</v>
      </c>
      <c r="I67">
        <v>131.94999999999999</v>
      </c>
      <c r="J67">
        <v>139.12</v>
      </c>
      <c r="K67">
        <v>193.71</v>
      </c>
      <c r="L67">
        <v>162.49</v>
      </c>
      <c r="M67">
        <v>165.54</v>
      </c>
      <c r="N67">
        <v>179.92</v>
      </c>
      <c r="O67">
        <v>234.61</v>
      </c>
      <c r="P67">
        <v>214.3</v>
      </c>
      <c r="Q67">
        <v>250.73</v>
      </c>
      <c r="R67">
        <v>250.17</v>
      </c>
      <c r="S67">
        <v>340.03</v>
      </c>
      <c r="T67">
        <v>251.36</v>
      </c>
      <c r="U67">
        <v>177.17</v>
      </c>
    </row>
    <row r="68" spans="1:21" x14ac:dyDescent="0.2">
      <c r="A68" t="s">
        <v>84</v>
      </c>
      <c r="B68">
        <v>10.42</v>
      </c>
      <c r="C68">
        <v>8.33</v>
      </c>
      <c r="D68">
        <v>6.25</v>
      </c>
      <c r="E68">
        <v>4.17</v>
      </c>
      <c r="F68">
        <v>2.08</v>
      </c>
    </row>
    <row r="69" spans="1:21" x14ac:dyDescent="0.2">
      <c r="A69" t="s">
        <v>85</v>
      </c>
      <c r="B69">
        <v>21.55</v>
      </c>
      <c r="C69">
        <v>20.36</v>
      </c>
      <c r="D69">
        <v>19.09</v>
      </c>
      <c r="E69">
        <v>18.39</v>
      </c>
      <c r="F69">
        <v>17.62</v>
      </c>
      <c r="G69">
        <v>17.7</v>
      </c>
      <c r="H69">
        <v>16.25</v>
      </c>
      <c r="I69">
        <v>11.27</v>
      </c>
      <c r="J69">
        <v>10.43</v>
      </c>
      <c r="K69">
        <v>9.77</v>
      </c>
      <c r="L69">
        <v>8.84</v>
      </c>
      <c r="M69">
        <v>7.66</v>
      </c>
      <c r="N69">
        <v>6.81</v>
      </c>
      <c r="O69">
        <v>7.58</v>
      </c>
      <c r="P69">
        <v>6.53</v>
      </c>
      <c r="Q69">
        <v>5.48</v>
      </c>
      <c r="R69">
        <v>4.42</v>
      </c>
      <c r="S69">
        <v>3.45</v>
      </c>
      <c r="T69">
        <v>2.67</v>
      </c>
      <c r="U69">
        <v>19.5</v>
      </c>
    </row>
    <row r="70" spans="1:21" x14ac:dyDescent="0.2">
      <c r="A70" t="s">
        <v>86</v>
      </c>
      <c r="B70">
        <v>5.77</v>
      </c>
      <c r="C70">
        <v>6.59</v>
      </c>
      <c r="D70">
        <v>17.55</v>
      </c>
      <c r="E70">
        <v>18.09</v>
      </c>
      <c r="F70">
        <v>25.41</v>
      </c>
      <c r="G70">
        <v>36.75</v>
      </c>
      <c r="H70">
        <v>13.54</v>
      </c>
      <c r="I70">
        <v>12.5</v>
      </c>
      <c r="J70">
        <v>12.77</v>
      </c>
      <c r="K70">
        <v>42.79</v>
      </c>
      <c r="L70">
        <v>43.02</v>
      </c>
      <c r="M70">
        <v>31.43</v>
      </c>
      <c r="N70">
        <v>42.23</v>
      </c>
      <c r="O70">
        <v>44.9</v>
      </c>
      <c r="P70">
        <v>13.67</v>
      </c>
      <c r="Q70">
        <v>10.81</v>
      </c>
      <c r="R70">
        <v>12.02</v>
      </c>
      <c r="S70">
        <v>15.64</v>
      </c>
      <c r="T70">
        <v>17.73</v>
      </c>
      <c r="U70">
        <v>14.43</v>
      </c>
    </row>
    <row r="71" spans="1:21" x14ac:dyDescent="0.2">
      <c r="A71" t="s">
        <v>87</v>
      </c>
      <c r="B71">
        <v>109.34</v>
      </c>
      <c r="C71">
        <v>118.6</v>
      </c>
      <c r="D71">
        <v>133.91999999999999</v>
      </c>
      <c r="E71">
        <v>122.14</v>
      </c>
      <c r="F71">
        <v>157.36000000000001</v>
      </c>
      <c r="G71">
        <v>174.56</v>
      </c>
      <c r="H71">
        <v>147.54</v>
      </c>
      <c r="I71">
        <v>155.72</v>
      </c>
      <c r="J71">
        <v>162.32</v>
      </c>
      <c r="K71">
        <v>246.27</v>
      </c>
      <c r="L71">
        <v>214.35</v>
      </c>
      <c r="M71">
        <v>204.63</v>
      </c>
      <c r="N71">
        <v>228.95</v>
      </c>
      <c r="O71">
        <v>287.08</v>
      </c>
      <c r="P71">
        <v>234.5</v>
      </c>
      <c r="Q71">
        <v>267.02</v>
      </c>
      <c r="R71">
        <v>266.61</v>
      </c>
      <c r="S71">
        <v>359.12</v>
      </c>
      <c r="T71">
        <v>271.76</v>
      </c>
      <c r="U71">
        <v>211.1</v>
      </c>
    </row>
    <row r="72" spans="1:21" x14ac:dyDescent="0.2">
      <c r="A72" t="s">
        <v>88</v>
      </c>
      <c r="B72">
        <v>0.21</v>
      </c>
      <c r="C72">
        <v>0.21</v>
      </c>
      <c r="D72">
        <v>0.22</v>
      </c>
      <c r="E72">
        <v>0.22</v>
      </c>
      <c r="F72">
        <v>0.22</v>
      </c>
      <c r="G72">
        <v>0.22</v>
      </c>
      <c r="H72">
        <v>0.28000000000000003</v>
      </c>
      <c r="I72">
        <v>0.28999999999999998</v>
      </c>
      <c r="J72">
        <v>0.28999999999999998</v>
      </c>
      <c r="K72">
        <v>0.38</v>
      </c>
      <c r="L72">
        <v>0.38</v>
      </c>
      <c r="M72">
        <v>0.38</v>
      </c>
      <c r="N72">
        <v>0.39</v>
      </c>
      <c r="O72">
        <v>0.4</v>
      </c>
      <c r="P72">
        <v>0.4</v>
      </c>
      <c r="Q72">
        <v>0.41</v>
      </c>
      <c r="R72">
        <v>0.41</v>
      </c>
      <c r="S72">
        <v>0.41</v>
      </c>
      <c r="T72">
        <v>0.42</v>
      </c>
      <c r="U72">
        <v>0.42</v>
      </c>
    </row>
    <row r="73" spans="1:21" x14ac:dyDescent="0.2">
      <c r="A73" t="s">
        <v>89</v>
      </c>
      <c r="B73">
        <v>242</v>
      </c>
      <c r="C73">
        <v>243.21</v>
      </c>
      <c r="D73">
        <v>245.86</v>
      </c>
      <c r="E73">
        <v>246.89</v>
      </c>
      <c r="F73">
        <v>248.2</v>
      </c>
      <c r="G73">
        <v>251.93</v>
      </c>
      <c r="H73">
        <v>315.29000000000002</v>
      </c>
      <c r="I73">
        <v>318.69</v>
      </c>
      <c r="J73">
        <v>321.5</v>
      </c>
      <c r="K73">
        <v>496.15</v>
      </c>
      <c r="L73">
        <v>499.53</v>
      </c>
      <c r="M73">
        <v>502.57</v>
      </c>
      <c r="N73">
        <v>508.95</v>
      </c>
      <c r="O73">
        <v>513.53</v>
      </c>
      <c r="P73">
        <v>518.99</v>
      </c>
      <c r="Q73">
        <v>522.22</v>
      </c>
      <c r="R73">
        <v>526.4</v>
      </c>
      <c r="S73">
        <v>530.62</v>
      </c>
      <c r="T73">
        <v>535.77</v>
      </c>
      <c r="U73">
        <v>553.54999999999995</v>
      </c>
    </row>
    <row r="74" spans="1:21" x14ac:dyDescent="0.2">
      <c r="A74" t="s">
        <v>90</v>
      </c>
      <c r="B74">
        <v>-83.26</v>
      </c>
      <c r="C74">
        <v>-77.37</v>
      </c>
      <c r="D74">
        <v>-76.040000000000006</v>
      </c>
      <c r="E74">
        <v>-78.28</v>
      </c>
      <c r="F74">
        <v>-76.150000000000006</v>
      </c>
      <c r="G74">
        <v>-67.150000000000006</v>
      </c>
      <c r="H74">
        <v>-63.84</v>
      </c>
      <c r="I74">
        <v>-56.76</v>
      </c>
      <c r="J74">
        <v>-46.13</v>
      </c>
      <c r="K74">
        <v>-28.44</v>
      </c>
      <c r="L74">
        <v>-12.97</v>
      </c>
      <c r="M74">
        <v>6.53</v>
      </c>
      <c r="N74">
        <v>32.11</v>
      </c>
      <c r="O74">
        <v>70.790000000000006</v>
      </c>
      <c r="P74">
        <v>94.57</v>
      </c>
      <c r="Q74">
        <v>115.98</v>
      </c>
      <c r="R74">
        <v>148.80000000000001</v>
      </c>
      <c r="S74">
        <v>188.2</v>
      </c>
      <c r="T74">
        <v>199.97</v>
      </c>
      <c r="U74">
        <v>193.76</v>
      </c>
    </row>
    <row r="75" spans="1:21" x14ac:dyDescent="0.2">
      <c r="A75" t="s">
        <v>91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-21.05</v>
      </c>
    </row>
    <row r="76" spans="1:21" x14ac:dyDescent="0.2">
      <c r="A76" t="s">
        <v>92</v>
      </c>
      <c r="B76">
        <v>0.04</v>
      </c>
      <c r="C76">
        <v>0.13</v>
      </c>
      <c r="D76">
        <v>0.14000000000000001</v>
      </c>
      <c r="E76">
        <v>0.5</v>
      </c>
      <c r="F76">
        <v>0.28000000000000003</v>
      </c>
      <c r="G76">
        <v>0.11</v>
      </c>
      <c r="H76">
        <v>-0.08</v>
      </c>
      <c r="I76">
        <v>0.02</v>
      </c>
      <c r="J76">
        <v>-0.1</v>
      </c>
      <c r="K76">
        <v>-0.13</v>
      </c>
      <c r="L76">
        <v>-0.12</v>
      </c>
      <c r="M76">
        <v>-1.28</v>
      </c>
      <c r="N76">
        <v>-1.41</v>
      </c>
      <c r="O76">
        <v>-0.57999999999999996</v>
      </c>
      <c r="P76">
        <v>-0.64</v>
      </c>
      <c r="Q76">
        <v>-1.1100000000000001</v>
      </c>
      <c r="R76">
        <v>-1.1599999999999999</v>
      </c>
      <c r="S76">
        <v>-0.08</v>
      </c>
      <c r="T76">
        <v>-0.45</v>
      </c>
      <c r="U76">
        <v>-0.67</v>
      </c>
    </row>
    <row r="77" spans="1:21" x14ac:dyDescent="0.2">
      <c r="A77" t="s">
        <v>93</v>
      </c>
      <c r="B77">
        <v>157.99</v>
      </c>
      <c r="C77">
        <v>165.18</v>
      </c>
      <c r="D77">
        <v>169.18</v>
      </c>
      <c r="E77">
        <v>168.33</v>
      </c>
      <c r="F77">
        <v>171.56</v>
      </c>
      <c r="G77">
        <v>184.12</v>
      </c>
      <c r="H77">
        <v>250.65</v>
      </c>
      <c r="I77">
        <v>261.24</v>
      </c>
      <c r="J77">
        <v>274.55</v>
      </c>
      <c r="K77">
        <v>466.96</v>
      </c>
      <c r="L77">
        <v>485.81</v>
      </c>
      <c r="M77">
        <v>507.2</v>
      </c>
      <c r="N77">
        <v>539.04</v>
      </c>
      <c r="O77">
        <v>583.13</v>
      </c>
      <c r="P77">
        <v>612.33000000000004</v>
      </c>
      <c r="Q77">
        <v>636.49</v>
      </c>
      <c r="R77">
        <v>673.44</v>
      </c>
      <c r="S77">
        <v>718.15</v>
      </c>
      <c r="T77">
        <v>734.69</v>
      </c>
      <c r="U77">
        <v>726.01</v>
      </c>
    </row>
    <row r="78" spans="1:21" x14ac:dyDescent="0.2">
      <c r="A78" t="s">
        <v>94</v>
      </c>
      <c r="B78">
        <v>267.33</v>
      </c>
      <c r="C78">
        <v>283.77999999999997</v>
      </c>
      <c r="D78">
        <v>303.10000000000002</v>
      </c>
      <c r="E78">
        <v>290.47000000000003</v>
      </c>
      <c r="F78">
        <v>328.92</v>
      </c>
      <c r="G78">
        <v>358.68</v>
      </c>
      <c r="H78">
        <v>398.19</v>
      </c>
      <c r="I78">
        <v>416.96</v>
      </c>
      <c r="J78">
        <v>436.87</v>
      </c>
      <c r="K78">
        <v>713.23</v>
      </c>
      <c r="L78">
        <v>700.16</v>
      </c>
      <c r="M78">
        <v>711.83</v>
      </c>
      <c r="N78">
        <v>767.99</v>
      </c>
      <c r="O78">
        <v>870.22</v>
      </c>
      <c r="P78">
        <v>846.83</v>
      </c>
      <c r="Q78">
        <v>903.51</v>
      </c>
      <c r="R78">
        <v>940.05</v>
      </c>
      <c r="U78">
        <v>937.11</v>
      </c>
    </row>
    <row r="79" spans="1:21" x14ac:dyDescent="0.2">
      <c r="A79" t="s">
        <v>95</v>
      </c>
      <c r="B79">
        <v>43.39</v>
      </c>
      <c r="C79">
        <v>40.700000000000003</v>
      </c>
      <c r="D79">
        <v>37.35</v>
      </c>
      <c r="E79">
        <v>34.69</v>
      </c>
      <c r="F79">
        <v>44.45</v>
      </c>
      <c r="G79">
        <v>30.55</v>
      </c>
      <c r="H79">
        <v>20.6</v>
      </c>
      <c r="I79">
        <v>15.67</v>
      </c>
      <c r="J79">
        <v>14.5</v>
      </c>
      <c r="K79">
        <v>13.39</v>
      </c>
      <c r="L79">
        <v>12.34</v>
      </c>
      <c r="M79">
        <v>10.91</v>
      </c>
      <c r="N79">
        <v>10.01</v>
      </c>
      <c r="O79">
        <v>11.48</v>
      </c>
      <c r="P79">
        <v>10.43</v>
      </c>
      <c r="Q79">
        <v>9.4</v>
      </c>
      <c r="R79">
        <v>8.36</v>
      </c>
      <c r="S79">
        <v>7.65</v>
      </c>
      <c r="T79">
        <v>6.64</v>
      </c>
      <c r="U79">
        <v>24.12</v>
      </c>
    </row>
    <row r="80" spans="1:21" x14ac:dyDescent="0.2">
      <c r="A80" t="s">
        <v>96</v>
      </c>
      <c r="B80">
        <v>8.65</v>
      </c>
      <c r="C80">
        <v>20.93</v>
      </c>
      <c r="D80">
        <v>16.77</v>
      </c>
      <c r="E80">
        <v>13.17</v>
      </c>
      <c r="F80">
        <v>15.51</v>
      </c>
      <c r="G80">
        <v>29.81</v>
      </c>
      <c r="H80">
        <v>107.4</v>
      </c>
      <c r="I80">
        <v>125.49</v>
      </c>
      <c r="J80">
        <v>141.71</v>
      </c>
      <c r="K80">
        <v>308.26</v>
      </c>
      <c r="L80">
        <v>330.15</v>
      </c>
      <c r="M80">
        <v>342.08</v>
      </c>
      <c r="N80">
        <v>380.35</v>
      </c>
      <c r="O80">
        <v>418.15</v>
      </c>
      <c r="P80">
        <v>425.9</v>
      </c>
      <c r="Q80">
        <v>473.92</v>
      </c>
      <c r="R80">
        <v>515.27</v>
      </c>
      <c r="S80">
        <v>465.03</v>
      </c>
      <c r="T80">
        <v>473.06</v>
      </c>
      <c r="U80">
        <v>382.93</v>
      </c>
    </row>
    <row r="81" spans="1:21" x14ac:dyDescent="0.2">
      <c r="A81" t="s">
        <v>97</v>
      </c>
    </row>
    <row r="82" spans="1:21" x14ac:dyDescent="0.2">
      <c r="A82" t="s">
        <v>98</v>
      </c>
      <c r="B82">
        <v>0.32</v>
      </c>
      <c r="C82">
        <v>0.77</v>
      </c>
      <c r="D82">
        <v>0.59</v>
      </c>
      <c r="E82">
        <v>0.49</v>
      </c>
      <c r="F82">
        <v>0.55000000000000004</v>
      </c>
      <c r="G82">
        <v>0.99</v>
      </c>
      <c r="H82">
        <v>3</v>
      </c>
      <c r="I82">
        <v>3.38</v>
      </c>
      <c r="J82">
        <v>3.74</v>
      </c>
      <c r="K82">
        <v>7.64</v>
      </c>
      <c r="L82">
        <v>7.02</v>
      </c>
      <c r="M82">
        <v>7.23</v>
      </c>
      <c r="N82">
        <v>7.92</v>
      </c>
      <c r="O82">
        <v>8.56</v>
      </c>
      <c r="P82">
        <v>8.61</v>
      </c>
      <c r="Q82">
        <v>9.5500000000000007</v>
      </c>
      <c r="R82">
        <v>10.25</v>
      </c>
      <c r="S82">
        <v>9.19</v>
      </c>
      <c r="T82">
        <v>9.5500000000000007</v>
      </c>
      <c r="U82">
        <v>7.86</v>
      </c>
    </row>
    <row r="83" spans="1:21" x14ac:dyDescent="0.2">
      <c r="A83" t="s">
        <v>99</v>
      </c>
      <c r="B83">
        <v>25.97</v>
      </c>
      <c r="C83">
        <v>26.71</v>
      </c>
      <c r="D83">
        <v>26.29</v>
      </c>
      <c r="E83">
        <v>26.67</v>
      </c>
      <c r="F83">
        <v>26.71</v>
      </c>
      <c r="G83">
        <v>33.85</v>
      </c>
      <c r="H83">
        <v>32.15</v>
      </c>
      <c r="I83">
        <v>34.43</v>
      </c>
      <c r="J83">
        <v>34.57</v>
      </c>
      <c r="K83">
        <v>44.29</v>
      </c>
      <c r="L83">
        <v>44.04</v>
      </c>
      <c r="M83">
        <v>44.66</v>
      </c>
      <c r="N83">
        <v>45.15</v>
      </c>
      <c r="O83">
        <v>46.52</v>
      </c>
      <c r="P83">
        <v>46.38</v>
      </c>
      <c r="Q83">
        <v>47.04</v>
      </c>
      <c r="R83">
        <v>47.39</v>
      </c>
      <c r="S83">
        <v>48.42</v>
      </c>
      <c r="T83">
        <v>48.26</v>
      </c>
      <c r="U83">
        <v>48.73</v>
      </c>
    </row>
    <row r="84" spans="1:21" x14ac:dyDescent="0.2">
      <c r="A84" t="s">
        <v>100</v>
      </c>
      <c r="B84">
        <v>25.97</v>
      </c>
      <c r="C84">
        <v>26.24</v>
      </c>
      <c r="D84">
        <v>26.29</v>
      </c>
      <c r="E84">
        <v>26.67</v>
      </c>
      <c r="F84">
        <v>26.71</v>
      </c>
      <c r="G84">
        <v>27.35</v>
      </c>
      <c r="H84">
        <v>32.15</v>
      </c>
      <c r="I84">
        <v>34.43</v>
      </c>
      <c r="J84">
        <v>34.57</v>
      </c>
      <c r="K84">
        <v>43.7</v>
      </c>
      <c r="L84">
        <v>44.04</v>
      </c>
      <c r="M84">
        <v>44.66</v>
      </c>
      <c r="N84">
        <v>45.15</v>
      </c>
      <c r="O84">
        <v>46.17</v>
      </c>
      <c r="P84">
        <v>46.38</v>
      </c>
      <c r="Q84">
        <v>47.04</v>
      </c>
      <c r="R84">
        <v>47.39</v>
      </c>
      <c r="S84">
        <v>47.99</v>
      </c>
      <c r="T84">
        <v>48.26</v>
      </c>
      <c r="U84">
        <v>48.73</v>
      </c>
    </row>
    <row r="85" spans="1:21" x14ac:dyDescent="0.2">
      <c r="A85" t="s">
        <v>101</v>
      </c>
      <c r="B85">
        <v>24.32</v>
      </c>
      <c r="C85">
        <v>31.8</v>
      </c>
      <c r="D85">
        <v>8.4499999999999993</v>
      </c>
      <c r="E85">
        <v>6.81</v>
      </c>
      <c r="F85">
        <v>3.78</v>
      </c>
      <c r="G85">
        <v>27.25</v>
      </c>
      <c r="H85">
        <v>73.02</v>
      </c>
      <c r="I85">
        <v>84.5</v>
      </c>
      <c r="J85">
        <v>99.7</v>
      </c>
      <c r="K85">
        <v>252.46</v>
      </c>
      <c r="L85">
        <v>274.16000000000003</v>
      </c>
      <c r="M85">
        <v>286.56</v>
      </c>
      <c r="N85">
        <v>321.93</v>
      </c>
      <c r="O85">
        <v>368.85</v>
      </c>
      <c r="P85">
        <v>369.88</v>
      </c>
      <c r="Q85">
        <v>393.58</v>
      </c>
      <c r="R85">
        <v>433.53</v>
      </c>
      <c r="S85">
        <v>386.56</v>
      </c>
      <c r="T85">
        <v>409.02</v>
      </c>
      <c r="U85">
        <v>403.28</v>
      </c>
    </row>
    <row r="86" spans="1:21" x14ac:dyDescent="0.2">
      <c r="A86" t="s">
        <v>102</v>
      </c>
      <c r="B86">
        <v>6.08</v>
      </c>
      <c r="C86">
        <v>6.29</v>
      </c>
      <c r="D86">
        <v>6.44</v>
      </c>
      <c r="E86">
        <v>6.31</v>
      </c>
      <c r="F86">
        <v>6.42</v>
      </c>
      <c r="G86">
        <v>6.73</v>
      </c>
      <c r="H86">
        <v>7.8</v>
      </c>
      <c r="I86">
        <v>7.59</v>
      </c>
      <c r="J86">
        <v>7.94</v>
      </c>
      <c r="K86">
        <v>10.69</v>
      </c>
      <c r="L86">
        <v>11.03</v>
      </c>
      <c r="M86">
        <v>11.36</v>
      </c>
      <c r="N86">
        <v>11.94</v>
      </c>
      <c r="O86">
        <v>12.63</v>
      </c>
      <c r="P86">
        <v>13.2</v>
      </c>
      <c r="Q86">
        <v>13.53</v>
      </c>
      <c r="R86">
        <v>14.21</v>
      </c>
      <c r="S86">
        <v>14.96</v>
      </c>
      <c r="T86">
        <v>15.22</v>
      </c>
      <c r="U86">
        <v>14.9</v>
      </c>
    </row>
    <row r="87" spans="1:21" x14ac:dyDescent="0.2">
      <c r="A87" t="s">
        <v>103</v>
      </c>
      <c r="B87">
        <v>28.5</v>
      </c>
      <c r="C87">
        <v>36.74</v>
      </c>
      <c r="D87">
        <v>1.72</v>
      </c>
      <c r="E87">
        <v>1.96</v>
      </c>
      <c r="F87">
        <v>-6.73</v>
      </c>
      <c r="G87">
        <v>7.44</v>
      </c>
      <c r="H87">
        <v>75.319999999999993</v>
      </c>
      <c r="I87">
        <v>87.26</v>
      </c>
      <c r="J87">
        <v>101.94</v>
      </c>
      <c r="K87">
        <v>221</v>
      </c>
      <c r="L87">
        <v>242.63</v>
      </c>
      <c r="M87">
        <v>266.83999999999997</v>
      </c>
      <c r="N87">
        <v>288.86</v>
      </c>
      <c r="O87">
        <v>335.94</v>
      </c>
      <c r="P87">
        <v>368.1</v>
      </c>
      <c r="Q87">
        <v>395.26</v>
      </c>
      <c r="R87">
        <v>435.23</v>
      </c>
      <c r="S87">
        <v>381.52</v>
      </c>
      <c r="T87">
        <v>402.16</v>
      </c>
      <c r="U87">
        <v>403.1</v>
      </c>
    </row>
    <row r="88" spans="1:21" x14ac:dyDescent="0.2">
      <c r="A88" t="s">
        <v>104</v>
      </c>
      <c r="B88">
        <v>1.1000000000000001</v>
      </c>
      <c r="C88">
        <v>1.4</v>
      </c>
      <c r="D88">
        <v>7.0000000000000007E-2</v>
      </c>
      <c r="E88">
        <v>7.0000000000000007E-2</v>
      </c>
      <c r="F88">
        <v>-0.25</v>
      </c>
      <c r="G88">
        <v>0.27</v>
      </c>
      <c r="H88">
        <v>2.34</v>
      </c>
      <c r="I88">
        <v>2.5299999999999998</v>
      </c>
      <c r="J88">
        <v>2.95</v>
      </c>
      <c r="K88">
        <v>5.0599999999999996</v>
      </c>
      <c r="L88">
        <v>5.51</v>
      </c>
      <c r="M88">
        <v>5.97</v>
      </c>
      <c r="N88">
        <v>6.4</v>
      </c>
      <c r="O88">
        <v>7.28</v>
      </c>
      <c r="P88">
        <v>7.94</v>
      </c>
      <c r="Q88">
        <v>8.4</v>
      </c>
      <c r="R88">
        <v>9.18</v>
      </c>
      <c r="S88">
        <v>7.95</v>
      </c>
      <c r="T88">
        <v>8.33</v>
      </c>
      <c r="U88">
        <v>8.27</v>
      </c>
    </row>
    <row r="89" spans="1:21" x14ac:dyDescent="0.2">
      <c r="A89" t="s">
        <v>105</v>
      </c>
      <c r="C89">
        <v>9.92</v>
      </c>
      <c r="G89">
        <v>9.4600000000000009</v>
      </c>
      <c r="K89">
        <v>9.91</v>
      </c>
      <c r="O89">
        <v>8.7200000000000006</v>
      </c>
      <c r="S89">
        <v>8.86</v>
      </c>
    </row>
    <row r="90" spans="1:21" x14ac:dyDescent="0.2">
      <c r="A90" t="s">
        <v>106</v>
      </c>
      <c r="C90">
        <v>8.68</v>
      </c>
      <c r="G90">
        <v>8.66</v>
      </c>
      <c r="K90">
        <v>8.39</v>
      </c>
      <c r="O90">
        <v>8.4</v>
      </c>
      <c r="S90">
        <v>7.08</v>
      </c>
    </row>
    <row r="94" spans="1:21" x14ac:dyDescent="0.2">
      <c r="A94" t="s">
        <v>40</v>
      </c>
      <c r="B94">
        <v>2.87</v>
      </c>
      <c r="C94">
        <v>5.89</v>
      </c>
      <c r="D94">
        <v>1.33</v>
      </c>
      <c r="E94">
        <v>-2.2400000000000002</v>
      </c>
      <c r="F94">
        <v>2.13</v>
      </c>
      <c r="G94">
        <v>9</v>
      </c>
      <c r="H94">
        <v>3.31</v>
      </c>
      <c r="I94">
        <v>7.08</v>
      </c>
      <c r="J94">
        <v>10.62</v>
      </c>
      <c r="K94">
        <v>17.7</v>
      </c>
      <c r="L94">
        <v>15.47</v>
      </c>
      <c r="M94">
        <v>19.5</v>
      </c>
      <c r="N94">
        <v>25.58</v>
      </c>
      <c r="O94">
        <v>38.68</v>
      </c>
      <c r="P94">
        <v>23.79</v>
      </c>
      <c r="Q94">
        <v>21.41</v>
      </c>
      <c r="R94">
        <v>32.82</v>
      </c>
      <c r="S94">
        <v>39.4</v>
      </c>
      <c r="T94">
        <v>11.77</v>
      </c>
      <c r="U94">
        <v>-6.21</v>
      </c>
    </row>
    <row r="95" spans="1:21" x14ac:dyDescent="0.2">
      <c r="A95" t="s">
        <v>107</v>
      </c>
      <c r="B95">
        <v>2.63</v>
      </c>
      <c r="C95">
        <v>-1.85</v>
      </c>
      <c r="D95">
        <v>2.2999999999999998</v>
      </c>
      <c r="E95">
        <v>2.25</v>
      </c>
      <c r="F95">
        <v>2.7</v>
      </c>
      <c r="G95">
        <v>-3.96</v>
      </c>
      <c r="H95">
        <v>2.38</v>
      </c>
      <c r="I95">
        <v>2</v>
      </c>
      <c r="J95">
        <v>1.92</v>
      </c>
      <c r="K95">
        <v>-3.38</v>
      </c>
      <c r="L95">
        <v>3.19</v>
      </c>
      <c r="M95">
        <v>3.21</v>
      </c>
      <c r="N95">
        <v>3.7</v>
      </c>
      <c r="O95">
        <v>-6.15</v>
      </c>
      <c r="P95">
        <v>3.36</v>
      </c>
      <c r="Q95">
        <v>-1.41</v>
      </c>
      <c r="R95">
        <v>3.43</v>
      </c>
      <c r="S95">
        <v>-6.18</v>
      </c>
      <c r="T95">
        <v>4.5599999999999996</v>
      </c>
      <c r="U95">
        <v>4.7699999999999996</v>
      </c>
    </row>
    <row r="96" spans="1:21" x14ac:dyDescent="0.2">
      <c r="A96" t="s">
        <v>108</v>
      </c>
      <c r="C96">
        <v>4.26</v>
      </c>
      <c r="G96">
        <v>6.64</v>
      </c>
      <c r="K96">
        <v>6.98</v>
      </c>
      <c r="O96">
        <v>9.89</v>
      </c>
      <c r="Q96">
        <v>4.8099999999999996</v>
      </c>
      <c r="S96">
        <v>10.08</v>
      </c>
    </row>
    <row r="97" spans="1:21" x14ac:dyDescent="0.2">
      <c r="A97" t="s">
        <v>109</v>
      </c>
      <c r="E97">
        <v>0.08</v>
      </c>
      <c r="F97">
        <v>0</v>
      </c>
      <c r="G97">
        <v>-0.08</v>
      </c>
      <c r="I97">
        <v>-0.01</v>
      </c>
      <c r="K97">
        <v>0.13</v>
      </c>
      <c r="M97">
        <v>-0.01</v>
      </c>
      <c r="N97">
        <v>-0.01</v>
      </c>
      <c r="O97">
        <v>0</v>
      </c>
      <c r="P97">
        <v>-0.01</v>
      </c>
      <c r="Q97">
        <v>-0.01</v>
      </c>
      <c r="R97">
        <v>-0.01</v>
      </c>
      <c r="S97">
        <v>-0.01</v>
      </c>
      <c r="T97">
        <v>-0.01</v>
      </c>
    </row>
    <row r="98" spans="1:21" x14ac:dyDescent="0.2">
      <c r="A98" t="s">
        <v>110</v>
      </c>
      <c r="U98">
        <v>6.9</v>
      </c>
    </row>
    <row r="99" spans="1:21" x14ac:dyDescent="0.2">
      <c r="A99" t="s">
        <v>111</v>
      </c>
      <c r="Q99">
        <v>-0.52</v>
      </c>
    </row>
    <row r="100" spans="1:21" x14ac:dyDescent="0.2">
      <c r="A100" t="s">
        <v>112</v>
      </c>
      <c r="B100">
        <v>0.68</v>
      </c>
      <c r="C100">
        <v>0.69</v>
      </c>
      <c r="D100">
        <v>1.1000000000000001</v>
      </c>
      <c r="E100">
        <v>0.84</v>
      </c>
      <c r="F100">
        <v>0.97</v>
      </c>
      <c r="G100">
        <v>1.53</v>
      </c>
      <c r="H100">
        <v>0.76</v>
      </c>
      <c r="I100">
        <v>1.23</v>
      </c>
      <c r="J100">
        <v>1.74</v>
      </c>
      <c r="K100">
        <v>3.25</v>
      </c>
      <c r="L100">
        <v>2.4300000000000002</v>
      </c>
      <c r="M100">
        <v>2.7</v>
      </c>
      <c r="N100">
        <v>3.24</v>
      </c>
      <c r="O100">
        <v>3.21</v>
      </c>
      <c r="P100">
        <v>3.4</v>
      </c>
      <c r="Q100">
        <v>3.1</v>
      </c>
      <c r="R100">
        <v>4.43</v>
      </c>
      <c r="S100">
        <v>4.66</v>
      </c>
      <c r="T100">
        <v>5.42</v>
      </c>
      <c r="U100">
        <v>5.69</v>
      </c>
    </row>
    <row r="101" spans="1:21" x14ac:dyDescent="0.2">
      <c r="A101" t="s">
        <v>113</v>
      </c>
      <c r="B101">
        <v>-0.28999999999999998</v>
      </c>
      <c r="C101">
        <v>0.65</v>
      </c>
      <c r="D101">
        <v>-0.32</v>
      </c>
      <c r="E101">
        <v>-1.65</v>
      </c>
      <c r="F101">
        <v>-0.24</v>
      </c>
      <c r="G101">
        <v>3.63</v>
      </c>
      <c r="H101">
        <v>0.15</v>
      </c>
      <c r="I101">
        <v>0.09</v>
      </c>
      <c r="J101">
        <v>-0.41</v>
      </c>
      <c r="K101">
        <v>-2.09</v>
      </c>
      <c r="L101">
        <v>-0.7</v>
      </c>
      <c r="M101">
        <v>-0.4</v>
      </c>
      <c r="N101">
        <v>-0.15</v>
      </c>
      <c r="O101">
        <v>-10.82</v>
      </c>
      <c r="P101">
        <v>-2.5099999999999998</v>
      </c>
      <c r="Q101">
        <v>-0.28999999999999998</v>
      </c>
      <c r="R101">
        <v>-3.63</v>
      </c>
      <c r="S101">
        <v>18.03</v>
      </c>
      <c r="T101">
        <v>1.17</v>
      </c>
      <c r="U101">
        <v>-0.6</v>
      </c>
    </row>
    <row r="102" spans="1:21" x14ac:dyDescent="0.2">
      <c r="A102" t="s">
        <v>114</v>
      </c>
      <c r="C102">
        <v>6.42</v>
      </c>
      <c r="E102">
        <v>5.51</v>
      </c>
      <c r="G102">
        <v>-32.049999999999997</v>
      </c>
      <c r="I102">
        <v>13.55</v>
      </c>
      <c r="K102">
        <v>-34.24</v>
      </c>
      <c r="M102">
        <v>29.01</v>
      </c>
      <c r="O102">
        <v>-45.24</v>
      </c>
      <c r="Q102">
        <v>19.78</v>
      </c>
      <c r="S102">
        <v>-5.33</v>
      </c>
    </row>
    <row r="103" spans="1:21" x14ac:dyDescent="0.2">
      <c r="A103" t="s">
        <v>115</v>
      </c>
      <c r="C103">
        <v>9.4600000000000009</v>
      </c>
      <c r="E103">
        <v>-9.27</v>
      </c>
      <c r="G103">
        <v>24.74</v>
      </c>
      <c r="I103">
        <v>2.65</v>
      </c>
      <c r="K103">
        <v>35.22</v>
      </c>
      <c r="M103">
        <v>-11.1</v>
      </c>
      <c r="O103">
        <v>48.19</v>
      </c>
      <c r="Q103">
        <v>-10.23</v>
      </c>
      <c r="S103">
        <v>6.88</v>
      </c>
    </row>
    <row r="104" spans="1:21" x14ac:dyDescent="0.2">
      <c r="A104" t="s">
        <v>116</v>
      </c>
      <c r="C104">
        <v>0.39</v>
      </c>
      <c r="E104">
        <v>-0.25</v>
      </c>
      <c r="G104">
        <v>1.51</v>
      </c>
      <c r="I104">
        <v>-1.39</v>
      </c>
      <c r="K104">
        <v>-1.85</v>
      </c>
      <c r="M104">
        <v>-1.29</v>
      </c>
      <c r="O104">
        <v>-1.47</v>
      </c>
      <c r="Q104">
        <v>-0.4</v>
      </c>
      <c r="S104">
        <v>-1.0900000000000001</v>
      </c>
    </row>
    <row r="105" spans="1:21" x14ac:dyDescent="0.2">
      <c r="A105" t="s">
        <v>117</v>
      </c>
      <c r="B105">
        <v>5.25</v>
      </c>
      <c r="C105">
        <v>-14.7</v>
      </c>
      <c r="D105">
        <v>-1.92</v>
      </c>
      <c r="E105">
        <v>4.87</v>
      </c>
      <c r="F105">
        <v>1.04</v>
      </c>
      <c r="G105">
        <v>1.95</v>
      </c>
      <c r="H105">
        <v>6.88</v>
      </c>
      <c r="I105">
        <v>-10.57</v>
      </c>
      <c r="J105">
        <v>0.3</v>
      </c>
      <c r="K105">
        <v>7.12</v>
      </c>
      <c r="L105">
        <v>3.17</v>
      </c>
      <c r="M105">
        <v>-15.9</v>
      </c>
      <c r="N105">
        <v>2.2999999999999998</v>
      </c>
      <c r="O105">
        <v>1.89</v>
      </c>
      <c r="P105">
        <v>-10.25</v>
      </c>
      <c r="Q105">
        <v>11.12</v>
      </c>
      <c r="R105">
        <v>3.06</v>
      </c>
      <c r="S105">
        <v>-16.23</v>
      </c>
      <c r="T105">
        <v>-16.010000000000002</v>
      </c>
      <c r="U105">
        <v>-31.08</v>
      </c>
    </row>
    <row r="106" spans="1:21" x14ac:dyDescent="0.2">
      <c r="A106" t="s">
        <v>118</v>
      </c>
      <c r="B106">
        <v>11.15</v>
      </c>
      <c r="C106">
        <v>11.2</v>
      </c>
      <c r="D106">
        <v>2.5</v>
      </c>
      <c r="E106">
        <v>0.15</v>
      </c>
      <c r="F106">
        <v>6.59</v>
      </c>
      <c r="G106">
        <v>12.92</v>
      </c>
      <c r="H106">
        <v>13.47</v>
      </c>
      <c r="I106">
        <v>14.63</v>
      </c>
      <c r="J106">
        <v>14.18</v>
      </c>
      <c r="K106">
        <v>28.84</v>
      </c>
      <c r="L106">
        <v>23.55</v>
      </c>
      <c r="M106">
        <v>25.72</v>
      </c>
      <c r="N106">
        <v>34.67</v>
      </c>
      <c r="O106">
        <v>38.17</v>
      </c>
      <c r="P106">
        <v>17.78</v>
      </c>
      <c r="Q106">
        <v>47.37</v>
      </c>
      <c r="R106">
        <v>40.1</v>
      </c>
      <c r="S106">
        <v>50.22</v>
      </c>
      <c r="T106">
        <v>6.9</v>
      </c>
      <c r="U106">
        <v>-20.53</v>
      </c>
    </row>
    <row r="107" spans="1:21" x14ac:dyDescent="0.2">
      <c r="A107" t="s">
        <v>119</v>
      </c>
    </row>
    <row r="108" spans="1:21" x14ac:dyDescent="0.2">
      <c r="A108" t="s">
        <v>120</v>
      </c>
      <c r="B108">
        <v>-0.25</v>
      </c>
      <c r="C108">
        <v>-0.62</v>
      </c>
      <c r="D108">
        <v>-7.0000000000000007E-2</v>
      </c>
      <c r="E108">
        <v>-0.04</v>
      </c>
      <c r="F108">
        <v>-0.27</v>
      </c>
      <c r="G108">
        <v>-7.0000000000000007E-2</v>
      </c>
      <c r="H108">
        <v>-0.14000000000000001</v>
      </c>
      <c r="I108">
        <v>-0.21</v>
      </c>
      <c r="J108">
        <v>-0.14000000000000001</v>
      </c>
      <c r="K108">
        <v>-0.13</v>
      </c>
      <c r="L108">
        <v>-0.25</v>
      </c>
      <c r="M108">
        <v>-0.18</v>
      </c>
      <c r="N108">
        <v>-0.35</v>
      </c>
      <c r="O108">
        <v>-0.28000000000000003</v>
      </c>
      <c r="P108">
        <v>-0.13</v>
      </c>
      <c r="Q108">
        <v>-0.23</v>
      </c>
      <c r="R108">
        <v>-0.15</v>
      </c>
      <c r="S108">
        <v>-0.31</v>
      </c>
      <c r="T108">
        <v>-0.44</v>
      </c>
      <c r="U108">
        <v>-0.69</v>
      </c>
    </row>
    <row r="109" spans="1:21" x14ac:dyDescent="0.2">
      <c r="A109" t="s">
        <v>121</v>
      </c>
      <c r="C109">
        <v>0.49</v>
      </c>
      <c r="G109">
        <v>0.01</v>
      </c>
      <c r="I109">
        <v>0</v>
      </c>
      <c r="K109">
        <v>0.1</v>
      </c>
      <c r="M109">
        <v>0.01</v>
      </c>
      <c r="O109">
        <v>0.01</v>
      </c>
      <c r="Q109">
        <v>0.02</v>
      </c>
      <c r="S109">
        <v>0.03</v>
      </c>
    </row>
    <row r="110" spans="1:21" x14ac:dyDescent="0.2">
      <c r="A110" t="s">
        <v>122</v>
      </c>
      <c r="D110">
        <v>-15.1</v>
      </c>
      <c r="E110">
        <v>-1.05</v>
      </c>
      <c r="F110">
        <v>-4.04</v>
      </c>
      <c r="G110">
        <v>1.19</v>
      </c>
      <c r="I110">
        <v>-3.44</v>
      </c>
      <c r="K110">
        <v>-35</v>
      </c>
      <c r="L110">
        <v>-3.4</v>
      </c>
      <c r="M110">
        <v>-6.17</v>
      </c>
      <c r="S110">
        <v>-101.92</v>
      </c>
    </row>
    <row r="111" spans="1:21" x14ac:dyDescent="0.2">
      <c r="A111" t="s">
        <v>123</v>
      </c>
      <c r="B111">
        <v>-10.55</v>
      </c>
      <c r="C111">
        <v>-6.68</v>
      </c>
      <c r="D111">
        <v>15.49</v>
      </c>
      <c r="E111">
        <v>-9.1199999999999992</v>
      </c>
      <c r="F111">
        <v>8.57</v>
      </c>
      <c r="G111">
        <v>-4.4000000000000004</v>
      </c>
      <c r="H111">
        <v>-43.3</v>
      </c>
      <c r="I111">
        <v>-27</v>
      </c>
      <c r="J111">
        <v>23</v>
      </c>
      <c r="K111">
        <v>-157.19999999999999</v>
      </c>
      <c r="L111">
        <v>-32.4</v>
      </c>
      <c r="M111">
        <v>-1</v>
      </c>
      <c r="N111">
        <v>31.6</v>
      </c>
      <c r="O111">
        <v>-34.4</v>
      </c>
      <c r="P111">
        <v>-49.31</v>
      </c>
      <c r="Q111">
        <v>5.21</v>
      </c>
      <c r="R111">
        <v>-28.05</v>
      </c>
      <c r="S111">
        <v>41.5</v>
      </c>
      <c r="T111">
        <v>-19.62</v>
      </c>
      <c r="U111">
        <v>44.05</v>
      </c>
    </row>
    <row r="112" spans="1:21" x14ac:dyDescent="0.2">
      <c r="A112" t="s">
        <v>124</v>
      </c>
      <c r="D112">
        <v>5.78</v>
      </c>
      <c r="E112">
        <v>-3.43</v>
      </c>
      <c r="F112">
        <v>-1</v>
      </c>
      <c r="G112">
        <v>-1.35</v>
      </c>
    </row>
    <row r="113" spans="1:21" x14ac:dyDescent="0.2">
      <c r="A113" t="s">
        <v>125</v>
      </c>
      <c r="B113">
        <v>-10.8</v>
      </c>
      <c r="C113">
        <v>-6.81</v>
      </c>
      <c r="D113">
        <v>6.09</v>
      </c>
      <c r="E113">
        <v>-13.64</v>
      </c>
      <c r="F113">
        <v>3.26</v>
      </c>
      <c r="G113">
        <v>-4.63</v>
      </c>
      <c r="H113">
        <v>-43.44</v>
      </c>
      <c r="I113">
        <v>-30.65</v>
      </c>
      <c r="J113">
        <v>22.86</v>
      </c>
      <c r="K113">
        <v>-192.24</v>
      </c>
      <c r="L113">
        <v>-36.049999999999997</v>
      </c>
      <c r="M113">
        <v>-7.35</v>
      </c>
      <c r="N113">
        <v>31.25</v>
      </c>
      <c r="O113">
        <v>-34.67</v>
      </c>
      <c r="P113">
        <v>-49.44</v>
      </c>
      <c r="Q113">
        <v>4.99</v>
      </c>
      <c r="R113">
        <v>-28.21</v>
      </c>
      <c r="S113">
        <v>-60.7</v>
      </c>
      <c r="T113">
        <v>-20.059999999999999</v>
      </c>
      <c r="U113">
        <v>43.35</v>
      </c>
    </row>
    <row r="114" spans="1:21" x14ac:dyDescent="0.2">
      <c r="A114" t="s">
        <v>126</v>
      </c>
      <c r="F114">
        <v>12.5</v>
      </c>
    </row>
    <row r="115" spans="1:21" x14ac:dyDescent="0.2">
      <c r="A115" t="s">
        <v>127</v>
      </c>
      <c r="F115">
        <v>12.5</v>
      </c>
      <c r="G115">
        <v>-12.5</v>
      </c>
    </row>
    <row r="116" spans="1:21" x14ac:dyDescent="0.2">
      <c r="A116" t="s">
        <v>128</v>
      </c>
      <c r="H116">
        <v>-8.33</v>
      </c>
    </row>
    <row r="117" spans="1:21" x14ac:dyDescent="0.2">
      <c r="A117" t="s">
        <v>129</v>
      </c>
      <c r="B117">
        <v>-2.08</v>
      </c>
      <c r="D117">
        <v>-2.08</v>
      </c>
      <c r="F117">
        <v>-2.08</v>
      </c>
    </row>
    <row r="118" spans="1:21" x14ac:dyDescent="0.2">
      <c r="A118" t="s">
        <v>130</v>
      </c>
      <c r="B118">
        <v>-2.08</v>
      </c>
      <c r="C118">
        <v>-2.08</v>
      </c>
      <c r="D118">
        <v>-2.08</v>
      </c>
      <c r="E118">
        <v>-2.08</v>
      </c>
      <c r="F118">
        <v>-2.08</v>
      </c>
      <c r="G118">
        <v>-2.08</v>
      </c>
      <c r="H118">
        <v>-8.33</v>
      </c>
    </row>
    <row r="119" spans="1:21" x14ac:dyDescent="0.2">
      <c r="A119" t="s">
        <v>131</v>
      </c>
      <c r="B119">
        <v>-2.08</v>
      </c>
      <c r="C119">
        <v>-2.08</v>
      </c>
      <c r="D119">
        <v>-2.08</v>
      </c>
      <c r="E119">
        <v>-2.08</v>
      </c>
      <c r="F119">
        <v>10.42</v>
      </c>
      <c r="G119">
        <v>-14.58</v>
      </c>
      <c r="H119">
        <v>-8.33</v>
      </c>
    </row>
    <row r="120" spans="1:21" x14ac:dyDescent="0.2">
      <c r="A120" t="s">
        <v>132</v>
      </c>
      <c r="B120">
        <v>0.56999999999999995</v>
      </c>
      <c r="C120">
        <v>0.52</v>
      </c>
      <c r="D120">
        <v>1.56</v>
      </c>
      <c r="E120">
        <v>0.18</v>
      </c>
      <c r="F120">
        <v>0.35</v>
      </c>
      <c r="G120">
        <v>2.2000000000000002</v>
      </c>
      <c r="H120">
        <v>62.66</v>
      </c>
      <c r="I120">
        <v>2.17</v>
      </c>
      <c r="J120">
        <v>1.07</v>
      </c>
      <c r="K120">
        <v>171.49</v>
      </c>
      <c r="L120">
        <v>0.95</v>
      </c>
      <c r="M120">
        <v>0.35</v>
      </c>
      <c r="N120">
        <v>3.15</v>
      </c>
      <c r="O120">
        <v>1.39</v>
      </c>
      <c r="P120">
        <v>2.06</v>
      </c>
      <c r="Q120">
        <v>0.13</v>
      </c>
      <c r="R120">
        <v>0.15</v>
      </c>
      <c r="S120">
        <v>0.1</v>
      </c>
      <c r="T120">
        <v>0.26</v>
      </c>
      <c r="U120">
        <v>0.11</v>
      </c>
    </row>
    <row r="121" spans="1:21" x14ac:dyDescent="0.2">
      <c r="A121" t="s">
        <v>133</v>
      </c>
      <c r="U121">
        <v>-20.05</v>
      </c>
    </row>
    <row r="122" spans="1:21" x14ac:dyDescent="0.2">
      <c r="A122" t="s">
        <v>134</v>
      </c>
      <c r="M122">
        <v>-9.09</v>
      </c>
      <c r="P122">
        <v>-13.26</v>
      </c>
      <c r="U122">
        <v>-31.7</v>
      </c>
    </row>
    <row r="123" spans="1:21" x14ac:dyDescent="0.2">
      <c r="A123" t="s">
        <v>135</v>
      </c>
      <c r="B123">
        <v>-1.51</v>
      </c>
      <c r="C123">
        <v>-1.56</v>
      </c>
      <c r="D123">
        <v>-0.53</v>
      </c>
      <c r="E123">
        <v>-1.9</v>
      </c>
      <c r="F123">
        <v>10.76</v>
      </c>
      <c r="G123">
        <v>-12.38</v>
      </c>
      <c r="H123">
        <v>54.33</v>
      </c>
      <c r="I123">
        <v>2.17</v>
      </c>
      <c r="J123">
        <v>1.07</v>
      </c>
      <c r="K123">
        <v>171.49</v>
      </c>
      <c r="L123">
        <v>0.95</v>
      </c>
      <c r="M123">
        <v>-8.75</v>
      </c>
      <c r="N123">
        <v>3.15</v>
      </c>
      <c r="O123">
        <v>1.39</v>
      </c>
      <c r="P123">
        <v>-11.19</v>
      </c>
      <c r="Q123">
        <v>0.13</v>
      </c>
      <c r="R123">
        <v>0.15</v>
      </c>
      <c r="S123">
        <v>0.1</v>
      </c>
      <c r="T123">
        <v>0.26</v>
      </c>
      <c r="U123">
        <v>-51.65</v>
      </c>
    </row>
    <row r="124" spans="1:21" x14ac:dyDescent="0.2">
      <c r="A124" t="s">
        <v>136</v>
      </c>
      <c r="B124">
        <v>0.01</v>
      </c>
      <c r="C124">
        <v>0.08</v>
      </c>
      <c r="D124">
        <v>-7.0000000000000007E-2</v>
      </c>
      <c r="F124">
        <v>7.0000000000000007E-2</v>
      </c>
      <c r="G124">
        <v>0.09</v>
      </c>
      <c r="H124">
        <v>-0.01</v>
      </c>
      <c r="I124">
        <v>0.01</v>
      </c>
      <c r="J124">
        <v>-0.05</v>
      </c>
      <c r="K124">
        <v>0.02</v>
      </c>
      <c r="L124">
        <v>-0.03</v>
      </c>
      <c r="M124">
        <v>-0.15</v>
      </c>
      <c r="N124">
        <v>-0.11</v>
      </c>
      <c r="O124">
        <v>0.23</v>
      </c>
      <c r="P124">
        <v>0.08</v>
      </c>
      <c r="Q124">
        <v>0.01</v>
      </c>
      <c r="R124">
        <v>-0.1</v>
      </c>
      <c r="S124">
        <v>0.16</v>
      </c>
      <c r="T124">
        <v>-0.08</v>
      </c>
      <c r="U124">
        <v>-0.04</v>
      </c>
    </row>
    <row r="125" spans="1:21" x14ac:dyDescent="0.2">
      <c r="A125" t="s">
        <v>137</v>
      </c>
      <c r="B125">
        <v>-1.1599999999999999</v>
      </c>
      <c r="C125">
        <v>2.91</v>
      </c>
      <c r="D125">
        <v>7.99</v>
      </c>
      <c r="E125">
        <v>-15.39</v>
      </c>
      <c r="F125">
        <v>20.67</v>
      </c>
      <c r="G125">
        <v>-4</v>
      </c>
      <c r="H125">
        <v>24.34</v>
      </c>
      <c r="I125">
        <v>-13.85</v>
      </c>
      <c r="J125">
        <v>38.06</v>
      </c>
      <c r="K125">
        <v>8.1</v>
      </c>
      <c r="L125">
        <v>-11.58</v>
      </c>
      <c r="M125">
        <v>9.48</v>
      </c>
      <c r="N125">
        <v>68.959999999999994</v>
      </c>
      <c r="O125">
        <v>5.12</v>
      </c>
      <c r="P125">
        <v>-42.78</v>
      </c>
      <c r="Q125">
        <v>52.5</v>
      </c>
      <c r="R125">
        <v>11.94</v>
      </c>
      <c r="S125">
        <v>-10.23</v>
      </c>
      <c r="T125">
        <v>-12.99</v>
      </c>
      <c r="U125">
        <v>-28.86</v>
      </c>
    </row>
    <row r="126" spans="1:21" x14ac:dyDescent="0.2">
      <c r="A126" t="s">
        <v>49</v>
      </c>
      <c r="B126">
        <v>10.9</v>
      </c>
      <c r="C126">
        <v>10.58</v>
      </c>
      <c r="D126">
        <v>2.4300000000000002</v>
      </c>
      <c r="E126">
        <v>0.11</v>
      </c>
      <c r="F126">
        <v>6.32</v>
      </c>
      <c r="G126">
        <v>12.85</v>
      </c>
      <c r="H126">
        <v>13.33</v>
      </c>
      <c r="I126">
        <v>14.41</v>
      </c>
      <c r="J126">
        <v>14.03</v>
      </c>
      <c r="K126">
        <v>28.7</v>
      </c>
      <c r="L126">
        <v>23.3</v>
      </c>
      <c r="M126">
        <v>25.54</v>
      </c>
      <c r="N126">
        <v>34.32</v>
      </c>
      <c r="O126">
        <v>37.89</v>
      </c>
      <c r="P126">
        <v>17.649999999999999</v>
      </c>
      <c r="Q126">
        <v>47.14</v>
      </c>
      <c r="R126">
        <v>39.94</v>
      </c>
      <c r="S126">
        <v>49.91</v>
      </c>
      <c r="T126">
        <v>6.46</v>
      </c>
      <c r="U126">
        <v>-21.23</v>
      </c>
    </row>
    <row r="127" spans="1:21" x14ac:dyDescent="0.2">
      <c r="A127" t="s">
        <v>138</v>
      </c>
    </row>
    <row r="128" spans="1:21" x14ac:dyDescent="0.2">
      <c r="A128" t="s">
        <v>54</v>
      </c>
    </row>
    <row r="129" spans="1:21" x14ac:dyDescent="0.2">
      <c r="A129" t="s">
        <v>50</v>
      </c>
      <c r="B129">
        <v>0.41</v>
      </c>
      <c r="C129">
        <v>0.39</v>
      </c>
      <c r="D129">
        <v>0.09</v>
      </c>
      <c r="E129">
        <v>0</v>
      </c>
      <c r="F129">
        <v>0.22</v>
      </c>
      <c r="G129">
        <v>0.43</v>
      </c>
      <c r="H129">
        <v>0.37</v>
      </c>
      <c r="I129">
        <v>0.39</v>
      </c>
      <c r="J129">
        <v>0.37</v>
      </c>
      <c r="K129">
        <v>0.71</v>
      </c>
      <c r="L129">
        <v>0.5</v>
      </c>
      <c r="M129">
        <v>0.54</v>
      </c>
      <c r="N129">
        <v>0.72</v>
      </c>
      <c r="O129">
        <v>0.78</v>
      </c>
      <c r="P129">
        <v>0.36</v>
      </c>
      <c r="Q129">
        <v>0.95</v>
      </c>
      <c r="R129">
        <v>0.79</v>
      </c>
      <c r="S129">
        <v>0.99</v>
      </c>
      <c r="T129">
        <v>0.13</v>
      </c>
      <c r="U129">
        <v>-0.44</v>
      </c>
    </row>
    <row r="130" spans="1:21" x14ac:dyDescent="0.2">
      <c r="A130" t="s">
        <v>139</v>
      </c>
      <c r="C130">
        <v>2.3199999999999998</v>
      </c>
      <c r="E130">
        <v>0.57999999999999996</v>
      </c>
      <c r="G130">
        <v>1.1000000000000001</v>
      </c>
      <c r="I130">
        <v>0.2</v>
      </c>
      <c r="K130">
        <v>0.2</v>
      </c>
      <c r="M130">
        <v>0</v>
      </c>
      <c r="O130">
        <v>0.01</v>
      </c>
      <c r="S130">
        <v>0.01</v>
      </c>
    </row>
    <row r="131" spans="1:21" x14ac:dyDescent="0.2">
      <c r="A131" t="s">
        <v>140</v>
      </c>
      <c r="C131">
        <v>4.01</v>
      </c>
      <c r="E131">
        <v>0.61</v>
      </c>
      <c r="G131">
        <v>3.18</v>
      </c>
      <c r="I131">
        <v>1.0900000000000001</v>
      </c>
      <c r="K131">
        <v>4.37</v>
      </c>
      <c r="M131">
        <v>4.16</v>
      </c>
      <c r="O131">
        <v>7.69</v>
      </c>
      <c r="Q131">
        <v>12.35</v>
      </c>
      <c r="S131">
        <v>18.03</v>
      </c>
    </row>
    <row r="132" spans="1:21" x14ac:dyDescent="0.2">
      <c r="A132" t="s">
        <v>141</v>
      </c>
      <c r="B132">
        <v>11.1</v>
      </c>
      <c r="C132">
        <v>8.81</v>
      </c>
      <c r="D132">
        <v>19.79</v>
      </c>
      <c r="E132">
        <v>-3.74</v>
      </c>
      <c r="F132">
        <v>8</v>
      </c>
      <c r="G132">
        <v>-0.8</v>
      </c>
      <c r="H132">
        <v>35.76</v>
      </c>
      <c r="I132">
        <v>10</v>
      </c>
      <c r="J132">
        <v>11.44</v>
      </c>
      <c r="K132">
        <v>32.840000000000003</v>
      </c>
      <c r="L132">
        <v>14.94</v>
      </c>
      <c r="M132">
        <v>17.75</v>
      </c>
      <c r="N132">
        <v>27.13</v>
      </c>
      <c r="O132">
        <v>21.67</v>
      </c>
      <c r="P132">
        <v>27.62</v>
      </c>
      <c r="Q132">
        <v>51.09</v>
      </c>
      <c r="R132">
        <v>29.57</v>
      </c>
      <c r="S132">
        <v>30.27</v>
      </c>
      <c r="T132">
        <v>-0.36</v>
      </c>
      <c r="U132">
        <v>-60.57</v>
      </c>
    </row>
    <row r="133" spans="1:21" x14ac:dyDescent="0.2">
      <c r="A133" t="s">
        <v>142</v>
      </c>
      <c r="B133">
        <v>11.37</v>
      </c>
      <c r="C133">
        <v>8.81</v>
      </c>
      <c r="D133">
        <v>19.79</v>
      </c>
      <c r="E133">
        <v>-3.28</v>
      </c>
      <c r="F133">
        <v>8.2899999999999991</v>
      </c>
      <c r="G133">
        <v>-0.8</v>
      </c>
      <c r="H133">
        <v>35.76</v>
      </c>
      <c r="I133">
        <v>10.19</v>
      </c>
      <c r="J133">
        <v>11.45</v>
      </c>
      <c r="K133">
        <v>32.840000000000003</v>
      </c>
      <c r="L133">
        <v>14.94</v>
      </c>
      <c r="M133">
        <v>17.75</v>
      </c>
      <c r="N133">
        <v>27.13</v>
      </c>
      <c r="O133">
        <v>21.67</v>
      </c>
      <c r="P133">
        <v>27.62</v>
      </c>
      <c r="Q133">
        <v>51.09</v>
      </c>
      <c r="R133">
        <v>29.57</v>
      </c>
      <c r="S133">
        <v>30.27</v>
      </c>
      <c r="T133">
        <v>-0.36</v>
      </c>
      <c r="U133">
        <v>-60.57</v>
      </c>
    </row>
    <row r="134" spans="1:21" x14ac:dyDescent="0.2">
      <c r="A134" t="s">
        <v>143</v>
      </c>
      <c r="B134">
        <v>-5.83</v>
      </c>
      <c r="C134">
        <v>-1.53</v>
      </c>
      <c r="D134">
        <v>-15.84</v>
      </c>
      <c r="E134">
        <v>4.76</v>
      </c>
      <c r="F134">
        <v>-2.5299999999999998</v>
      </c>
      <c r="G134">
        <v>11.17</v>
      </c>
      <c r="H134">
        <v>-30.36</v>
      </c>
      <c r="I134">
        <v>-1.63</v>
      </c>
      <c r="J134">
        <v>-0.19</v>
      </c>
      <c r="K134">
        <v>-13.13</v>
      </c>
      <c r="L134">
        <v>0.74</v>
      </c>
      <c r="M134">
        <v>1.64</v>
      </c>
      <c r="N134">
        <v>-2.04</v>
      </c>
      <c r="O134">
        <v>8.35</v>
      </c>
      <c r="P134">
        <v>-5.68</v>
      </c>
      <c r="Q134">
        <v>-23.26</v>
      </c>
      <c r="R134">
        <v>-0.34</v>
      </c>
      <c r="S134">
        <v>4.24</v>
      </c>
      <c r="T134">
        <v>15.22</v>
      </c>
      <c r="U134">
        <v>67.55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7"/>
  <sheetViews>
    <sheetView tabSelected="1" workbookViewId="0"/>
  </sheetViews>
  <sheetFormatPr baseColWidth="10" defaultColWidth="8.83203125" defaultRowHeight="15" x14ac:dyDescent="0.2"/>
  <sheetData>
    <row r="1" spans="1:34" x14ac:dyDescent="0.2">
      <c r="C1" t="s">
        <v>161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</row>
    <row r="2" spans="1:34" x14ac:dyDescent="0.2">
      <c r="C2" s="2">
        <v>0.1</v>
      </c>
      <c r="D2" s="3">
        <v>3.7499999999999999E-2</v>
      </c>
      <c r="E2" s="3">
        <v>5.0000000000000001E-3</v>
      </c>
      <c r="F2" s="4">
        <f>NPV(wacc,W5:AH5)</f>
        <v>146.54770502265723</v>
      </c>
      <c r="G2">
        <f>AH5*(1+tgr)/(wacc-tgr)</f>
        <v>794.04432636199886</v>
      </c>
      <c r="H2" cm="1">
        <f t="array" ref="H2">tv/(1+wacc)^12</f>
        <v>510.4902859226753</v>
      </c>
      <c r="I2" s="4">
        <f>H2+F2</f>
        <v>657.03799094533247</v>
      </c>
      <c r="J2">
        <f>financials!U80</f>
        <v>382.93</v>
      </c>
      <c r="K2" s="4">
        <f>I2+J2</f>
        <v>1039.9679909453325</v>
      </c>
      <c r="L2">
        <f>financials!U84</f>
        <v>48.73</v>
      </c>
      <c r="M2">
        <f>K2/L2</f>
        <v>21.341432196702907</v>
      </c>
      <c r="N2">
        <v>7.85</v>
      </c>
      <c r="O2" s="2">
        <f>M2/N2-1</f>
        <v>1.7186537830194788</v>
      </c>
    </row>
    <row r="4" spans="1:34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>
        <v>1</v>
      </c>
      <c r="X4">
        <f>W4+1</f>
        <v>2</v>
      </c>
      <c r="Y4">
        <f t="shared" ref="Y4:AL4" si="0">X4+1</f>
        <v>3</v>
      </c>
      <c r="Z4">
        <f t="shared" si="0"/>
        <v>4</v>
      </c>
      <c r="AA4">
        <f t="shared" si="0"/>
        <v>5</v>
      </c>
      <c r="AB4">
        <f t="shared" si="0"/>
        <v>6</v>
      </c>
      <c r="AC4">
        <f t="shared" si="0"/>
        <v>7</v>
      </c>
      <c r="AD4">
        <f t="shared" si="0"/>
        <v>8</v>
      </c>
      <c r="AE4">
        <f t="shared" si="0"/>
        <v>9</v>
      </c>
      <c r="AF4">
        <f t="shared" si="0"/>
        <v>10</v>
      </c>
      <c r="AG4">
        <f t="shared" si="0"/>
        <v>11</v>
      </c>
      <c r="AH4">
        <f t="shared" si="0"/>
        <v>12</v>
      </c>
    </row>
    <row r="5" spans="1:34" x14ac:dyDescent="0.2">
      <c r="B5" t="s">
        <v>49</v>
      </c>
      <c r="C5">
        <v>10.9</v>
      </c>
      <c r="D5">
        <v>10.58</v>
      </c>
      <c r="E5">
        <v>2.4300000000000002</v>
      </c>
      <c r="F5">
        <v>0.11</v>
      </c>
      <c r="G5">
        <v>6.32</v>
      </c>
      <c r="H5">
        <v>12.85</v>
      </c>
      <c r="I5">
        <v>13.33</v>
      </c>
      <c r="J5">
        <v>14.41</v>
      </c>
      <c r="K5">
        <v>14.03</v>
      </c>
      <c r="L5">
        <v>28.7</v>
      </c>
      <c r="M5">
        <v>23.3</v>
      </c>
      <c r="N5">
        <v>25.54</v>
      </c>
      <c r="O5">
        <v>34.32</v>
      </c>
      <c r="P5">
        <v>37.89</v>
      </c>
      <c r="Q5">
        <v>17.649999999999999</v>
      </c>
      <c r="R5">
        <v>47.14</v>
      </c>
      <c r="S5">
        <v>39.94</v>
      </c>
      <c r="T5">
        <v>49.91</v>
      </c>
      <c r="U5">
        <v>6.46</v>
      </c>
      <c r="V5">
        <v>-21.23</v>
      </c>
      <c r="W5">
        <v>9</v>
      </c>
      <c r="X5">
        <f>W5*(1+fgr)</f>
        <v>9.9</v>
      </c>
      <c r="Y5">
        <f>X5*(1+fgr)</f>
        <v>10.89</v>
      </c>
      <c r="Z5">
        <f>Y5*(1+fgr)</f>
        <v>11.979000000000001</v>
      </c>
      <c r="AA5">
        <f>Z5*(1+fgr)</f>
        <v>13.176900000000002</v>
      </c>
      <c r="AB5">
        <f>AA5*(1+fgr)</f>
        <v>14.494590000000002</v>
      </c>
      <c r="AC5">
        <f>AB5*(1+fgr)</f>
        <v>15.944049000000003</v>
      </c>
      <c r="AD5">
        <f>AC5*(1+fgr)</f>
        <v>17.538453900000004</v>
      </c>
      <c r="AE5">
        <f>AD5*(1+fgr)</f>
        <v>19.292299290000006</v>
      </c>
      <c r="AF5">
        <f>AE5*(1+fgr)</f>
        <v>21.221529219000008</v>
      </c>
      <c r="AG5">
        <f>AF5*(1+fgr)</f>
        <v>23.343682140900011</v>
      </c>
      <c r="AH5">
        <f>AG5*(1+fgr)</f>
        <v>25.678050354990013</v>
      </c>
    </row>
    <row r="6" spans="1:34" x14ac:dyDescent="0.2">
      <c r="B6" t="s">
        <v>160</v>
      </c>
      <c r="D6" s="2">
        <f>D5/C5-1</f>
        <v>-2.9357798165137616E-2</v>
      </c>
      <c r="E6" s="2">
        <f t="shared" ref="E6:V6" si="1">E5/D5-1</f>
        <v>-0.77032136105860116</v>
      </c>
      <c r="F6" s="2">
        <f t="shared" si="1"/>
        <v>-0.95473251028806583</v>
      </c>
      <c r="G6" s="2">
        <f t="shared" si="1"/>
        <v>56.45454545454546</v>
      </c>
      <c r="H6" s="2">
        <f t="shared" si="1"/>
        <v>1.0332278481012658</v>
      </c>
      <c r="I6" s="2">
        <f t="shared" si="1"/>
        <v>3.735408560311293E-2</v>
      </c>
      <c r="J6" s="2">
        <f t="shared" si="1"/>
        <v>8.1020255063765978E-2</v>
      </c>
      <c r="K6" s="2">
        <f t="shared" si="1"/>
        <v>-2.6370575988896694E-2</v>
      </c>
      <c r="L6" s="2">
        <f t="shared" si="1"/>
        <v>1.0456165359942982</v>
      </c>
      <c r="M6" s="2">
        <f t="shared" si="1"/>
        <v>-0.18815331010452963</v>
      </c>
      <c r="N6" s="2">
        <f t="shared" si="1"/>
        <v>9.6137339055794024E-2</v>
      </c>
      <c r="O6" s="2">
        <f t="shared" si="1"/>
        <v>0.34377447141738449</v>
      </c>
      <c r="P6" s="2">
        <f t="shared" si="1"/>
        <v>0.10402097902097895</v>
      </c>
      <c r="Q6" s="2">
        <f t="shared" si="1"/>
        <v>-0.53417788334652949</v>
      </c>
      <c r="R6" s="2">
        <f t="shared" si="1"/>
        <v>1.6708215297450426</v>
      </c>
      <c r="S6" s="2">
        <f t="shared" si="1"/>
        <v>-0.15273652948663563</v>
      </c>
      <c r="T6" s="2">
        <f t="shared" si="1"/>
        <v>0.24962443665498246</v>
      </c>
      <c r="U6" s="2">
        <f t="shared" si="1"/>
        <v>-0.87056702063714686</v>
      </c>
      <c r="V6" s="2">
        <f t="shared" si="1"/>
        <v>-4.2863777089783284</v>
      </c>
    </row>
    <row r="10" spans="1:34" x14ac:dyDescent="0.2">
      <c r="F10">
        <f>AVERAGE(C5:V5)</f>
        <v>18.728999999999999</v>
      </c>
    </row>
    <row r="12" spans="1:34" x14ac:dyDescent="0.2">
      <c r="A12" t="s">
        <v>156</v>
      </c>
      <c r="B12">
        <v>7.85</v>
      </c>
    </row>
    <row r="13" spans="1:34" x14ac:dyDescent="0.2">
      <c r="A13" t="s">
        <v>152</v>
      </c>
      <c r="B13">
        <v>48</v>
      </c>
    </row>
    <row r="14" spans="1:34" x14ac:dyDescent="0.2">
      <c r="A14" t="s">
        <v>157</v>
      </c>
      <c r="B14">
        <f>B12*B13</f>
        <v>376.79999999999995</v>
      </c>
    </row>
    <row r="15" spans="1:34" x14ac:dyDescent="0.2">
      <c r="A15" t="s">
        <v>158</v>
      </c>
      <c r="B15">
        <v>382.93</v>
      </c>
    </row>
    <row r="16" spans="1:34" x14ac:dyDescent="0.2">
      <c r="A16" t="s">
        <v>159</v>
      </c>
    </row>
    <row r="17" spans="1:2" x14ac:dyDescent="0.2">
      <c r="A17" t="s">
        <v>149</v>
      </c>
      <c r="B17">
        <f>B14-B15</f>
        <v>-6.1300000000000523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0616-64FB-A140-B7FE-09B89FAB48D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financials</vt:lpstr>
      <vt:lpstr>main</vt:lpstr>
      <vt:lpstr>model</vt:lpstr>
      <vt:lpstr>fgr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Raja</cp:lastModifiedBy>
  <dcterms:created xsi:type="dcterms:W3CDTF">2024-10-15T19:43:46Z</dcterms:created>
  <dcterms:modified xsi:type="dcterms:W3CDTF">2024-10-15T20:13:47Z</dcterms:modified>
</cp:coreProperties>
</file>