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78cbeecc215388/Dokumente/Unigis/Masterarbeit/masterarbeit_dol/excel/"/>
    </mc:Choice>
  </mc:AlternateContent>
  <xr:revisionPtr revIDLastSave="31" documentId="8_{60ED6F8B-0762-4787-B038-AB50DE707618}" xr6:coauthVersionLast="47" xr6:coauthVersionMax="47" xr10:uidLastSave="{811B4674-F96F-463D-BA68-04A7D08544D5}"/>
  <bookViews>
    <workbookView xWindow="-28920" yWindow="-15" windowWidth="29040" windowHeight="15720" activeTab="1" xr2:uid="{746A3D5A-B66C-41C2-91CE-866D0B07D1BF}"/>
  </bookViews>
  <sheets>
    <sheet name="Rohdaten" sheetId="2" r:id="rId1"/>
    <sheet name="Tabelle1" sheetId="1" r:id="rId2"/>
    <sheet name="Tabelle2" sheetId="3" r:id="rId3"/>
  </sheets>
  <definedNames>
    <definedName name="_xlchart.v1.0" hidden="1">Tabelle1!$B$2:$B$10</definedName>
    <definedName name="_xlchart.v1.1" hidden="1">Tabelle1!$L$1</definedName>
    <definedName name="_xlchart.v1.10" hidden="1">Tabelle1!$A$3</definedName>
    <definedName name="_xlchart.v1.11" hidden="1">Tabelle1!$A$4</definedName>
    <definedName name="_xlchart.v1.12" hidden="1">Tabelle1!$A$5</definedName>
    <definedName name="_xlchart.v1.13" hidden="1">Tabelle1!$A$6</definedName>
    <definedName name="_xlchart.v1.14" hidden="1">Tabelle1!$A$7</definedName>
    <definedName name="_xlchart.v1.15" hidden="1">Tabelle1!$A$8</definedName>
    <definedName name="_xlchart.v1.16" hidden="1">Tabelle1!$A$9</definedName>
    <definedName name="_xlchart.v1.17" hidden="1">Tabelle1!$B$10:$L$10</definedName>
    <definedName name="_xlchart.v1.18" hidden="1">Tabelle1!$B$1:$L$1</definedName>
    <definedName name="_xlchart.v1.19" hidden="1">Tabelle1!$B$2:$B$10</definedName>
    <definedName name="_xlchart.v1.2" hidden="1">Tabelle1!$L$2:$L$10</definedName>
    <definedName name="_xlchart.v1.20" hidden="1">Tabelle1!$B$2:$L$2</definedName>
    <definedName name="_xlchart.v1.21" hidden="1">Tabelle1!$B$3:$L$3</definedName>
    <definedName name="_xlchart.v1.22" hidden="1">Tabelle1!$B$4:$L$4</definedName>
    <definedName name="_xlchart.v1.23" hidden="1">Tabelle1!$B$5:$L$5</definedName>
    <definedName name="_xlchart.v1.24" hidden="1">Tabelle1!$B$6:$L$6</definedName>
    <definedName name="_xlchart.v1.25" hidden="1">Tabelle1!$B$7:$L$7</definedName>
    <definedName name="_xlchart.v1.26" hidden="1">Tabelle1!$B$8:$L$8</definedName>
    <definedName name="_xlchart.v1.27" hidden="1">Tabelle1!$B$9:$L$9</definedName>
    <definedName name="_xlchart.v1.28" hidden="1">Tabelle1!$F$1</definedName>
    <definedName name="_xlchart.v1.29" hidden="1">Tabelle1!$F$2:$F$10</definedName>
    <definedName name="_xlchart.v1.3" hidden="1">Tabelle1!$Q$28</definedName>
    <definedName name="_xlchart.v1.30" hidden="1">Tabelle1!$B$2:$B$10</definedName>
    <definedName name="_xlchart.v1.31" hidden="1">Tabelle1!$F$1</definedName>
    <definedName name="_xlchart.v1.32" hidden="1">Tabelle1!$F$1:$F$10</definedName>
    <definedName name="_xlchart.v1.33" hidden="1">Tabelle1!$F$2:$F$10</definedName>
    <definedName name="_xlchart.v1.34" hidden="1">Tabelle1!$L$1</definedName>
    <definedName name="_xlchart.v1.35" hidden="1">Tabelle1!$L$2:$L$10</definedName>
    <definedName name="_xlchart.v1.36" hidden="1">(Tabelle1!$B$4,Tabelle1!$B$7,Tabelle1!$B$10)</definedName>
    <definedName name="_xlchart.v1.37" hidden="1">Tabelle1!$A$10</definedName>
    <definedName name="_xlchart.v1.38" hidden="1">Tabelle1!$A$2</definedName>
    <definedName name="_xlchart.v1.39" hidden="1">Tabelle1!$A$3</definedName>
    <definedName name="_xlchart.v1.4" hidden="1">Tabelle1!#REF!</definedName>
    <definedName name="_xlchart.v1.40" hidden="1">Tabelle1!$A$4</definedName>
    <definedName name="_xlchart.v1.41" hidden="1">Tabelle1!$A$5</definedName>
    <definedName name="_xlchart.v1.42" hidden="1">Tabelle1!$A$6</definedName>
    <definedName name="_xlchart.v1.43" hidden="1">Tabelle1!$A$7</definedName>
    <definedName name="_xlchart.v1.44" hidden="1">Tabelle1!$A$8</definedName>
    <definedName name="_xlchart.v1.45" hidden="1">Tabelle1!$A$9</definedName>
    <definedName name="_xlchart.v1.46" hidden="1">Tabelle1!$B$10:$L$10</definedName>
    <definedName name="_xlchart.v1.47" hidden="1">Tabelle1!$B$1:$L$1</definedName>
    <definedName name="_xlchart.v1.48" hidden="1">Tabelle1!$B$2</definedName>
    <definedName name="_xlchart.v1.49" hidden="1">Tabelle1!$B$2:$B$10</definedName>
    <definedName name="_xlchart.v1.5" hidden="1">Tabelle1!$B$2:$B$10</definedName>
    <definedName name="_xlchart.v1.50" hidden="1">Tabelle1!$B$2:$L$2</definedName>
    <definedName name="_xlchart.v1.51" hidden="1">Tabelle1!$B$3:$L$3</definedName>
    <definedName name="_xlchart.v1.52" hidden="1">Tabelle1!$B$4:$L$4</definedName>
    <definedName name="_xlchart.v1.53" hidden="1">Tabelle1!$B$5:$L$5</definedName>
    <definedName name="_xlchart.v1.54" hidden="1">Tabelle1!$B$6:$L$6</definedName>
    <definedName name="_xlchart.v1.55" hidden="1">Tabelle1!$B$7:$L$7</definedName>
    <definedName name="_xlchart.v1.56" hidden="1">Tabelle1!$B$8:$L$8</definedName>
    <definedName name="_xlchart.v1.57" hidden="1">Tabelle1!$B$9:$L$9</definedName>
    <definedName name="_xlchart.v1.58" hidden="1">Tabelle1!$E$2:$E$10</definedName>
    <definedName name="_xlchart.v1.59" hidden="1">Tabelle1!$F$1</definedName>
    <definedName name="_xlchart.v1.6" hidden="1">Tabelle1!$K$1</definedName>
    <definedName name="_xlchart.v1.60" hidden="1">Tabelle1!$F$2:$F$10</definedName>
    <definedName name="_xlchart.v1.61" hidden="1">Tabelle1!#REF!</definedName>
    <definedName name="_xlchart.v1.62" hidden="1">Tabelle1!$B$2:$B$10</definedName>
    <definedName name="_xlchart.v1.63" hidden="1">Tabelle1!$K$1</definedName>
    <definedName name="_xlchart.v1.64" hidden="1">Tabelle1!$K$2:$K$10</definedName>
    <definedName name="_xlchart.v1.65" hidden="1">Tabelle1!$B$2:$B$10</definedName>
    <definedName name="_xlchart.v1.66" hidden="1">Tabelle1!$L$1</definedName>
    <definedName name="_xlchart.v1.67" hidden="1">Tabelle1!$L$2:$L$10</definedName>
    <definedName name="_xlchart.v1.7" hidden="1">Tabelle1!$K$2:$K$10</definedName>
    <definedName name="_xlchart.v1.8" hidden="1">Tabelle1!$A$10</definedName>
    <definedName name="_xlchart.v1.9" hidden="1">Tabelle1!$A$2</definedName>
    <definedName name="ExterneDaten_1" localSheetId="0" hidden="1">Rohdaten!$A$1:$J$10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F16" i="1"/>
  <c r="F15" i="1"/>
  <c r="F14" i="1"/>
  <c r="E15" i="1"/>
  <c r="E16" i="1"/>
  <c r="E14" i="1"/>
  <c r="D16" i="1"/>
  <c r="D15" i="1"/>
  <c r="D14" i="1"/>
  <c r="L10" i="1"/>
  <c r="L9" i="1"/>
  <c r="L8" i="1"/>
  <c r="L7" i="1"/>
  <c r="L6" i="1"/>
  <c r="L5" i="1"/>
  <c r="L4" i="1"/>
  <c r="L3" i="1"/>
  <c r="L2" i="1"/>
  <c r="K3" i="1"/>
  <c r="K4" i="1"/>
  <c r="K5" i="1"/>
  <c r="K6" i="1"/>
  <c r="K7" i="1"/>
  <c r="K8" i="1"/>
  <c r="K9" i="1"/>
  <c r="K10" i="1"/>
  <c r="K2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FB79E4-631B-40A4-B6FB-AE590484BEF5}" keepAlive="1" name="Abfrage - kalibration" description="Verbindung mit der Abfrage 'kalibration' in der Arbeitsmappe." type="5" refreshedVersion="8" background="1" saveData="1">
    <dbPr connection="Provider=Microsoft.Mashup.OleDb.1;Data Source=$Workbook$;Location=kalibration;Extended Properties=&quot;&quot;" command="SELECT * FROM [kalibration]"/>
  </connection>
</connections>
</file>

<file path=xl/sharedStrings.xml><?xml version="1.0" encoding="utf-8"?>
<sst xmlns="http://schemas.openxmlformats.org/spreadsheetml/2006/main" count="60" uniqueCount="34">
  <si>
    <t>current_date</t>
  </si>
  <si>
    <t>self.name</t>
  </si>
  <si>
    <t>dichtekoeffizient</t>
  </si>
  <si>
    <t>self.anz_gelegte_eier</t>
  </si>
  <si>
    <t>self.anz_geschluepfte_larven</t>
  </si>
  <si>
    <t>self.anz_entw_juvenil</t>
  </si>
  <si>
    <t>self.anz_entw_adult</t>
  </si>
  <si>
    <t>self.anz_wanderer_juvenil</t>
  </si>
  <si>
    <t>self.anz_wanderer_adult</t>
  </si>
  <si>
    <t>self.anz_bewohnte_gewaesser</t>
  </si>
  <si>
    <t>date ('2020-01-01 00:00:00')</t>
  </si>
  <si>
    <t>Simulation 0</t>
  </si>
  <si>
    <t>Simulation 1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</si>
  <si>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</si>
  <si>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</si>
  <si>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</si>
  <si>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</si>
  <si>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</si>
  <si>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</si>
  <si>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</si>
  <si>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Gesamtergebnis</t>
  </si>
  <si>
    <t>Zeilenbeschriftungen</t>
  </si>
  <si>
    <t>sterblichkeit eier</t>
  </si>
  <si>
    <t>überlebenswahrscheinlichkeit larven</t>
  </si>
  <si>
    <t>überlebenswahrscheinlichkeit juvenil</t>
  </si>
  <si>
    <t>Mittelwert von überlebenswahrscheinlichkeit juvenil</t>
  </si>
  <si>
    <t>Mittelwert von überlebenswahrscheinlichkeit larven</t>
  </si>
  <si>
    <t>STABW von überlebenswahrscheinlichkeit larven</t>
  </si>
  <si>
    <t>STABW von überlebenswahrscheinlichkeit juvenil</t>
  </si>
  <si>
    <t>dichtekoeff</t>
  </si>
  <si>
    <t>mw ü L</t>
  </si>
  <si>
    <t>stab ü L</t>
  </si>
  <si>
    <t>mw ü juv</t>
  </si>
  <si>
    <t>stab ü 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</si>
</sst>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Überlebenswahrscheinlichkeit Larven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Überlebenswahrscheinlichkeit Larven</a:t>
          </a:r>
        </a:p>
      </cx:txPr>
    </cx:title>
    <cx:plotArea>
      <cx:plotAreaRegion>
        <cx:series layoutId="boxWhisker" uniqueId="{4B5D8E7C-F69C-4BD2-A291-EC43AEE33AB0}" formatIdx="0">
          <cx:tx>
            <cx:txData>
              <cx:f>_xlchart.v1.6</cx:f>
              <cx:v>überlebenswahrscheinlichkeit larven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meanLine="1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Überlebenswahrscheinlichkeit Juvenile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Überlebenswahrscheinlichkeit Juvenile</a:t>
          </a:r>
        </a:p>
      </cx:txPr>
    </cx:title>
    <cx:plotArea>
      <cx:plotAreaRegion>
        <cx:series layoutId="boxWhisker" uniqueId="{9321BF9D-FE0F-433E-8D4E-856F2DE6096F}">
          <cx:tx>
            <cx:txData>
              <cx:f>_xlchart.v1.1</cx:f>
              <cx:v>überlebenswahrscheinlichkeit juvenil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_xlchart.v1.33</cx:f>
      </cx:numDim>
    </cx:data>
  </cx:chartData>
  <cx:chart>
    <cx:title pos="t" align="ctr" overlay="0">
      <cx:tx>
        <cx:txData>
          <cx:v>Anz Adulte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Anz Adulte</a:t>
          </a:r>
        </a:p>
      </cx:txPr>
    </cx:title>
    <cx:plotArea>
      <cx:plotAreaRegion>
        <cx:series layoutId="boxWhisker" uniqueId="{9321BF9D-FE0F-433E-8D4E-856F2DE6096F}">
          <cx:tx>
            <cx:txData>
              <cx:f>_xlchart.v1.31</cx:f>
              <cx:v>self.anz_entw_adult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524267</xdr:colOff>
      <xdr:row>18</xdr:row>
      <xdr:rowOff>53507</xdr:rowOff>
    </xdr:from>
    <xdr:to>
      <xdr:col>5</xdr:col>
      <xdr:colOff>382906</xdr:colOff>
      <xdr:row>39</xdr:row>
      <xdr:rowOff>156882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C75CCC03-75B3-FB51-2C40-B2C2228E2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267" y="3280801"/>
              <a:ext cx="4688374" cy="38685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676163</xdr:colOff>
      <xdr:row>18</xdr:row>
      <xdr:rowOff>115645</xdr:rowOff>
    </xdr:from>
    <xdr:to>
      <xdr:col>9</xdr:col>
      <xdr:colOff>328780</xdr:colOff>
      <xdr:row>39</xdr:row>
      <xdr:rowOff>173803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4F4B9AE0-781A-B7E3-02FF-1BA3FA402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898" y="3342939"/>
              <a:ext cx="4986617" cy="3823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728383</xdr:colOff>
      <xdr:row>18</xdr:row>
      <xdr:rowOff>123264</xdr:rowOff>
    </xdr:from>
    <xdr:to>
      <xdr:col>16</xdr:col>
      <xdr:colOff>139961</xdr:colOff>
      <xdr:row>40</xdr:row>
      <xdr:rowOff>2128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D09A7946-7715-4A74-A49F-6C96122329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2118" y="3350558"/>
              <a:ext cx="4980902" cy="3823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 Franke" refreshedDate="45157.558428472221" createdVersion="8" refreshedVersion="8" minRefreshableVersion="3" recordCount="9" xr:uid="{512420FF-1731-44E1-9E41-5BE7A8E823F0}">
  <cacheSource type="worksheet">
    <worksheetSource ref="A1:L10" sheet="Tabelle1"/>
  </cacheSource>
  <cacheFields count="12">
    <cacheField name="self.name" numFmtId="0">
      <sharedItems count="9">
        <s v="Simulation 0"/>
        <s v="Simulation 1"/>
        <s v="Simulation 2"/>
        <s v="Simulation 3"/>
        <s v="Simulation 4"/>
        <s v="Simulation 5"/>
        <s v="Simulation 6"/>
        <s v="Simulation 7"/>
        <s v="Simulation 8"/>
      </sharedItems>
    </cacheField>
    <cacheField name="dichtekoeffizient" numFmtId="0">
      <sharedItems containsSemiMixedTypes="0" containsString="0" containsNumber="1" minValue="5.0000000000000001E-3" maxValue="0.1" count="3">
        <n v="5.0000000000000001E-3"/>
        <n v="0.01"/>
        <n v="0.1"/>
      </sharedItems>
    </cacheField>
    <cacheField name="self.anz_gelegte_eier" numFmtId="0">
      <sharedItems containsSemiMixedTypes="0" containsString="0" containsNumber="1" containsInteger="1" minValue="332400" maxValue="2411100"/>
    </cacheField>
    <cacheField name="self.anz_geschluepfte_larven" numFmtId="0">
      <sharedItems containsSemiMixedTypes="0" containsString="0" containsNumber="1" containsInteger="1" minValue="166200" maxValue="1205550"/>
    </cacheField>
    <cacheField name="self.anz_entw_juvenil" numFmtId="0">
      <sharedItems containsSemiMixedTypes="0" containsString="0" containsNumber="1" containsInteger="1" minValue="14455" maxValue="119553"/>
    </cacheField>
    <cacheField name="self.anz_entw_adult" numFmtId="0">
      <sharedItems containsSemiMixedTypes="0" containsString="0" containsNumber="1" containsInteger="1" minValue="4900" maxValue="37159"/>
    </cacheField>
    <cacheField name="self.anz_wanderer_juvenil" numFmtId="0">
      <sharedItems containsSemiMixedTypes="0" containsString="0" containsNumber="1" containsInteger="1" minValue="5382" maxValue="44742"/>
    </cacheField>
    <cacheField name="self.anz_wanderer_adult" numFmtId="0">
      <sharedItems containsSemiMixedTypes="0" containsString="0" containsNumber="1" containsInteger="1" minValue="0" maxValue="1"/>
    </cacheField>
    <cacheField name="self.anz_bewohnte_gewaesser" numFmtId="0">
      <sharedItems containsSemiMixedTypes="0" containsString="0" containsNumber="1" containsInteger="1" minValue="3" maxValue="8"/>
    </cacheField>
    <cacheField name="sterblichkeit eier" numFmtId="0">
      <sharedItems containsSemiMixedTypes="0" containsString="0" containsNumber="1" minValue="0.5" maxValue="0.5" count="1">
        <n v="0.5"/>
      </sharedItems>
    </cacheField>
    <cacheField name="überlebenswahrscheinlichkeit larven" numFmtId="0">
      <sharedItems containsSemiMixedTypes="0" containsString="0" containsNumber="1" minValue="8.3797101449275366E-2" maxValue="0.12291497975708501" count="9">
        <n v="0.11890537634408602"/>
        <n v="9.9168844096055739E-2"/>
        <n v="0.12291497975708501"/>
        <n v="9.8148901152096041E-2"/>
        <n v="0.110537029596893"/>
        <n v="9.5491913214990135E-2"/>
        <n v="8.8400455062571104E-2"/>
        <n v="9.7262334536702771E-2"/>
        <n v="8.3797101449275366E-2"/>
      </sharedItems>
    </cacheField>
    <cacheField name="überlebenswahrscheinlichkeit juvenil" numFmtId="0">
      <sharedItems containsSemiMixedTypes="0" containsString="0" containsNumber="1" minValue="0.20737747286311733" maxValue="0.26158189242324947" count="9">
        <n v="0.21022366751269037"/>
        <n v="0.22617243373200646"/>
        <n v="0.20737747286311733"/>
        <n v="0.22721199844847648"/>
        <n v="0.222837980938934"/>
        <n v="0.22586042928168149"/>
        <n v="0.24171467045709583"/>
        <n v="0.22172457473760404"/>
        <n v="0.261581892423249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930000"/>
    <n v="465000"/>
    <n v="55291"/>
    <n v="15902"/>
    <n v="20357"/>
    <n v="1"/>
    <n v="5"/>
    <x v="0"/>
    <x v="0"/>
    <x v="0"/>
  </r>
  <r>
    <x v="1"/>
    <x v="0"/>
    <n v="2411100"/>
    <n v="1205550"/>
    <n v="119553"/>
    <n v="37159"/>
    <n v="44742"/>
    <n v="0"/>
    <n v="6"/>
    <x v="0"/>
    <x v="1"/>
    <x v="1"/>
  </r>
  <r>
    <x v="2"/>
    <x v="0"/>
    <n v="1259700"/>
    <n v="629850"/>
    <n v="77418"/>
    <n v="22065"/>
    <n v="28987"/>
    <n v="1"/>
    <n v="6"/>
    <x v="0"/>
    <x v="2"/>
    <x v="2"/>
  </r>
  <r>
    <x v="3"/>
    <x v="1"/>
    <n v="1032900"/>
    <n v="516450"/>
    <n v="50689"/>
    <n v="15815"/>
    <n v="18920"/>
    <n v="1"/>
    <n v="3"/>
    <x v="0"/>
    <x v="3"/>
    <x v="3"/>
  </r>
  <r>
    <x v="4"/>
    <x v="1"/>
    <n v="746700"/>
    <n v="373350"/>
    <n v="41269"/>
    <n v="12625"/>
    <n v="15391"/>
    <n v="1"/>
    <n v="7"/>
    <x v="0"/>
    <x v="4"/>
    <x v="4"/>
  </r>
  <r>
    <x v="5"/>
    <x v="1"/>
    <n v="1267500"/>
    <n v="633750"/>
    <n v="60518"/>
    <n v="18762"/>
    <n v="22551"/>
    <n v="0"/>
    <n v="4"/>
    <x v="0"/>
    <x v="5"/>
    <x v="5"/>
  </r>
  <r>
    <x v="6"/>
    <x v="2"/>
    <n v="439500"/>
    <n v="219750"/>
    <n v="19426"/>
    <n v="6461"/>
    <n v="7308"/>
    <n v="1"/>
    <n v="4"/>
    <x v="0"/>
    <x v="6"/>
    <x v="6"/>
  </r>
  <r>
    <x v="7"/>
    <x v="2"/>
    <n v="332400"/>
    <n v="166200"/>
    <n v="16165"/>
    <n v="4900"/>
    <n v="5939"/>
    <n v="1"/>
    <n v="7"/>
    <x v="0"/>
    <x v="7"/>
    <x v="7"/>
  </r>
  <r>
    <x v="8"/>
    <x v="2"/>
    <n v="345000"/>
    <n v="172500"/>
    <n v="14455"/>
    <n v="5189"/>
    <n v="5382"/>
    <n v="0"/>
    <n v="8"/>
    <x v="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45356-52F4-489D-ACB0-36276883C7CC}" name="PivotTable2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0">
  <location ref="A2:E6" firstHeaderRow="0" firstDataRow="1" firstDataCol="1"/>
  <pivotFields count="12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dataField="1" showAll="0">
      <items count="10">
        <item x="8"/>
        <item x="6"/>
        <item x="5"/>
        <item x="7"/>
        <item x="3"/>
        <item x="1"/>
        <item x="4"/>
        <item x="0"/>
        <item x="2"/>
        <item t="default"/>
      </items>
    </pivotField>
    <pivotField dataField="1" showAll="0">
      <items count="10">
        <item x="2"/>
        <item x="0"/>
        <item x="7"/>
        <item x="4"/>
        <item x="5"/>
        <item x="1"/>
        <item x="3"/>
        <item x="6"/>
        <item x="8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überlebenswahrscheinlichkeit larven" fld="10" subtotal="average" baseField="1" baseItem="0"/>
    <dataField name="STABW von überlebenswahrscheinlichkeit larven" fld="10" subtotal="stdDev" baseField="1" baseItem="0"/>
    <dataField name="Mittelwert von überlebenswahrscheinlichkeit juvenil" fld="11" subtotal="average" baseField="1" baseItem="0"/>
    <dataField name="STABW von überlebenswahrscheinlichkeit juvenil" fld="11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7B33A3C-46B8-42B1-AE2D-2531C496F65E}" autoFormatId="16" applyNumberFormats="0" applyBorderFormats="0" applyFontFormats="0" applyPatternFormats="0" applyAlignmentFormats="0" applyWidthHeightFormats="0">
  <queryTableRefresh nextId="11">
    <queryTableFields count="10">
      <queryTableField id="1" name="current_date" tableColumnId="1"/>
      <queryTableField id="2" name="self.name" tableColumnId="2"/>
      <queryTableField id="3" name="dichtekoeffizient" tableColumnId="3"/>
      <queryTableField id="4" name="self.anz_gelegte_eier" tableColumnId="4"/>
      <queryTableField id="5" name="self.anz_geschluepfte_larven" tableColumnId="5"/>
      <queryTableField id="6" name="self.anz_entw_juvenil" tableColumnId="6"/>
      <queryTableField id="7" name="self.anz_entw_adult" tableColumnId="7"/>
      <queryTableField id="8" name="self.anz_wanderer_juvenil" tableColumnId="8"/>
      <queryTableField id="9" name="self.anz_wanderer_adult" tableColumnId="9"/>
      <queryTableField id="10" name="self.anz_bewohnte_gewaesser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1CB8A-B6BC-468D-929B-944EFEBCDAB7}" name="kalibration" displayName="kalibration" ref="A1:J10" tableType="queryTable" totalsRowShown="0">
  <autoFilter ref="A1:J10" xr:uid="{8481CB8A-B6BC-468D-929B-944EFEBCDAB7}"/>
  <tableColumns count="10">
    <tableColumn id="1" xr3:uid="{9139221C-CCC9-4BA8-A0C5-7B742C2F63B5}" uniqueName="1" name="current_date" queryTableFieldId="1" dataDxfId="1"/>
    <tableColumn id="2" xr3:uid="{14250D26-295D-4187-8DAE-2D503156F260}" uniqueName="2" name="self.name" queryTableFieldId="2" dataDxfId="0"/>
    <tableColumn id="3" xr3:uid="{D137DD1A-413C-4453-905A-82406B51247F}" uniqueName="3" name="dichtekoeffizient" queryTableFieldId="3"/>
    <tableColumn id="4" xr3:uid="{41CBD1A8-3516-4127-86CB-261284A92499}" uniqueName="4" name="self.anz_gelegte_eier" queryTableFieldId="4"/>
    <tableColumn id="5" xr3:uid="{5C72F8D3-ACFD-42DF-9DC0-8C79E53676D3}" uniqueName="5" name="self.anz_geschluepfte_larven" queryTableFieldId="5"/>
    <tableColumn id="6" xr3:uid="{D72C4515-F9C9-4C6A-A2D9-81CC16BCEEB2}" uniqueName="6" name="self.anz_entw_juvenil" queryTableFieldId="6"/>
    <tableColumn id="7" xr3:uid="{DE072526-3FE3-4420-B076-752DB44F4672}" uniqueName="7" name="self.anz_entw_adult" queryTableFieldId="7"/>
    <tableColumn id="8" xr3:uid="{A26A360B-AA2D-4C75-8D99-1D3561F3F995}" uniqueName="8" name="self.anz_wanderer_juvenil" queryTableFieldId="8"/>
    <tableColumn id="9" xr3:uid="{E5D0659F-CC19-4207-B5E8-DE1AB7982E88}" uniqueName="9" name="self.anz_wanderer_adult" queryTableFieldId="9"/>
    <tableColumn id="10" xr3:uid="{0BAC0FCF-44EA-4471-8CE1-3B65CFDCC0C9}" uniqueName="10" name="self.anz_bewohnte_gewaesser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249B-79CB-489A-953A-EBFCDA305197}">
  <dimension ref="A1:J10"/>
  <sheetViews>
    <sheetView workbookViewId="0">
      <selection activeCell="B1" sqref="B1:J1048576"/>
    </sheetView>
  </sheetViews>
  <sheetFormatPr baseColWidth="10" defaultRowHeight="14.4" x14ac:dyDescent="0.3"/>
  <cols>
    <col min="1" max="1" width="24.33203125" bestFit="1" customWidth="1"/>
    <col min="2" max="2" width="11.77734375" bestFit="1" customWidth="1"/>
    <col min="3" max="3" width="12.21875" customWidth="1"/>
    <col min="4" max="4" width="19.21875" customWidth="1"/>
    <col min="5" max="5" width="28.88671875" bestFit="1" customWidth="1"/>
    <col min="6" max="6" width="22.33203125" bestFit="1" customWidth="1"/>
    <col min="7" max="7" width="20.77734375" bestFit="1" customWidth="1"/>
    <col min="8" max="8" width="26.33203125" bestFit="1" customWidth="1"/>
    <col min="9" max="9" width="13.109375" customWidth="1"/>
    <col min="10" max="10" width="17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 s="1" t="s">
        <v>11</v>
      </c>
      <c r="C2">
        <v>5.0000000000000001E-3</v>
      </c>
      <c r="D2">
        <v>930000</v>
      </c>
      <c r="E2">
        <v>465000</v>
      </c>
      <c r="F2">
        <v>55291</v>
      </c>
      <c r="G2">
        <v>15902</v>
      </c>
      <c r="H2">
        <v>20357</v>
      </c>
      <c r="I2">
        <v>1</v>
      </c>
      <c r="J2">
        <v>5</v>
      </c>
    </row>
    <row r="3" spans="1:10" x14ac:dyDescent="0.3">
      <c r="A3" s="1" t="s">
        <v>10</v>
      </c>
      <c r="B3" s="1" t="s">
        <v>12</v>
      </c>
      <c r="C3">
        <v>5.0000000000000001E-3</v>
      </c>
      <c r="D3">
        <v>2411100</v>
      </c>
      <c r="E3">
        <v>1205550</v>
      </c>
      <c r="F3">
        <v>119553</v>
      </c>
      <c r="G3">
        <v>37159</v>
      </c>
      <c r="H3">
        <v>44742</v>
      </c>
      <c r="I3">
        <v>0</v>
      </c>
      <c r="J3">
        <v>6</v>
      </c>
    </row>
    <row r="4" spans="1:10" x14ac:dyDescent="0.3">
      <c r="A4" s="1" t="s">
        <v>10</v>
      </c>
      <c r="B4" s="1" t="s">
        <v>13</v>
      </c>
      <c r="C4">
        <v>5.0000000000000001E-3</v>
      </c>
      <c r="D4">
        <v>1259700</v>
      </c>
      <c r="E4">
        <v>629850</v>
      </c>
      <c r="F4">
        <v>77418</v>
      </c>
      <c r="G4">
        <v>22065</v>
      </c>
      <c r="H4">
        <v>28987</v>
      </c>
      <c r="I4">
        <v>1</v>
      </c>
      <c r="J4">
        <v>6</v>
      </c>
    </row>
    <row r="5" spans="1:10" x14ac:dyDescent="0.3">
      <c r="A5" s="1" t="s">
        <v>10</v>
      </c>
      <c r="B5" s="1" t="s">
        <v>14</v>
      </c>
      <c r="C5">
        <v>0.01</v>
      </c>
      <c r="D5">
        <v>1032900</v>
      </c>
      <c r="E5">
        <v>516450</v>
      </c>
      <c r="F5">
        <v>50689</v>
      </c>
      <c r="G5">
        <v>15815</v>
      </c>
      <c r="H5">
        <v>18920</v>
      </c>
      <c r="I5">
        <v>1</v>
      </c>
      <c r="J5">
        <v>3</v>
      </c>
    </row>
    <row r="6" spans="1:10" x14ac:dyDescent="0.3">
      <c r="A6" s="1" t="s">
        <v>10</v>
      </c>
      <c r="B6" s="1" t="s">
        <v>15</v>
      </c>
      <c r="C6">
        <v>0.01</v>
      </c>
      <c r="D6">
        <v>746700</v>
      </c>
      <c r="E6">
        <v>373350</v>
      </c>
      <c r="F6">
        <v>41269</v>
      </c>
      <c r="G6">
        <v>12625</v>
      </c>
      <c r="H6">
        <v>15391</v>
      </c>
      <c r="I6">
        <v>1</v>
      </c>
      <c r="J6">
        <v>7</v>
      </c>
    </row>
    <row r="7" spans="1:10" x14ac:dyDescent="0.3">
      <c r="A7" s="1" t="s">
        <v>10</v>
      </c>
      <c r="B7" s="1" t="s">
        <v>16</v>
      </c>
      <c r="C7">
        <v>0.01</v>
      </c>
      <c r="D7">
        <v>1267500</v>
      </c>
      <c r="E7">
        <v>633750</v>
      </c>
      <c r="F7">
        <v>60518</v>
      </c>
      <c r="G7">
        <v>18762</v>
      </c>
      <c r="H7">
        <v>22551</v>
      </c>
      <c r="I7">
        <v>0</v>
      </c>
      <c r="J7">
        <v>4</v>
      </c>
    </row>
    <row r="8" spans="1:10" x14ac:dyDescent="0.3">
      <c r="A8" s="1" t="s">
        <v>10</v>
      </c>
      <c r="B8" s="1" t="s">
        <v>17</v>
      </c>
      <c r="C8">
        <v>0.1</v>
      </c>
      <c r="D8">
        <v>439500</v>
      </c>
      <c r="E8">
        <v>219750</v>
      </c>
      <c r="F8">
        <v>19426</v>
      </c>
      <c r="G8">
        <v>6461</v>
      </c>
      <c r="H8">
        <v>7308</v>
      </c>
      <c r="I8">
        <v>1</v>
      </c>
      <c r="J8">
        <v>4</v>
      </c>
    </row>
    <row r="9" spans="1:10" x14ac:dyDescent="0.3">
      <c r="A9" s="1" t="s">
        <v>10</v>
      </c>
      <c r="B9" s="1" t="s">
        <v>18</v>
      </c>
      <c r="C9">
        <v>0.1</v>
      </c>
      <c r="D9">
        <v>332400</v>
      </c>
      <c r="E9">
        <v>166200</v>
      </c>
      <c r="F9">
        <v>16165</v>
      </c>
      <c r="G9">
        <v>4900</v>
      </c>
      <c r="H9">
        <v>5939</v>
      </c>
      <c r="I9">
        <v>1</v>
      </c>
      <c r="J9">
        <v>7</v>
      </c>
    </row>
    <row r="10" spans="1:10" x14ac:dyDescent="0.3">
      <c r="A10" s="1" t="s">
        <v>10</v>
      </c>
      <c r="B10" s="1" t="s">
        <v>19</v>
      </c>
      <c r="C10">
        <v>0.1</v>
      </c>
      <c r="D10">
        <v>345000</v>
      </c>
      <c r="E10">
        <v>172500</v>
      </c>
      <c r="F10">
        <v>14455</v>
      </c>
      <c r="G10">
        <v>5189</v>
      </c>
      <c r="H10">
        <v>5382</v>
      </c>
      <c r="I10">
        <v>0</v>
      </c>
      <c r="J10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365F-7652-4BA7-95F8-CAA448BD333C}">
  <dimension ref="A1:L16"/>
  <sheetViews>
    <sheetView tabSelected="1" topLeftCell="A7" zoomScaleNormal="100" workbookViewId="0">
      <selection activeCell="K18" sqref="K18"/>
    </sheetView>
  </sheetViews>
  <sheetFormatPr baseColWidth="10" defaultRowHeight="14.4" x14ac:dyDescent="0.3"/>
  <cols>
    <col min="1" max="1" width="11.77734375" bestFit="1" customWidth="1"/>
    <col min="2" max="2" width="12.21875" customWidth="1"/>
    <col min="3" max="3" width="19.21875" customWidth="1"/>
    <col min="4" max="4" width="13.77734375" customWidth="1"/>
    <col min="5" max="5" width="13.5546875" customWidth="1"/>
    <col min="6" max="6" width="20.77734375" bestFit="1" customWidth="1"/>
    <col min="7" max="7" width="26.33203125" bestFit="1" customWidth="1"/>
    <col min="8" max="8" width="13.109375" customWidth="1"/>
    <col min="9" max="9" width="17.3320312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22</v>
      </c>
      <c r="K1" t="s">
        <v>23</v>
      </c>
      <c r="L1" t="s">
        <v>24</v>
      </c>
    </row>
    <row r="2" spans="1:12" x14ac:dyDescent="0.3">
      <c r="A2" s="1" t="s">
        <v>11</v>
      </c>
      <c r="B2">
        <v>5.0000000000000001E-3</v>
      </c>
      <c r="C2">
        <v>930000</v>
      </c>
      <c r="D2">
        <v>465000</v>
      </c>
      <c r="E2">
        <v>55291</v>
      </c>
      <c r="F2">
        <v>15902</v>
      </c>
      <c r="G2">
        <v>20357</v>
      </c>
      <c r="H2">
        <v>1</v>
      </c>
      <c r="I2">
        <v>5</v>
      </c>
      <c r="J2">
        <f>D2/C2</f>
        <v>0.5</v>
      </c>
      <c r="K2">
        <f>E2/D2</f>
        <v>0.11890537634408602</v>
      </c>
      <c r="L2">
        <f>(F2+H2)/(E2+G2)</f>
        <v>0.21022366751269037</v>
      </c>
    </row>
    <row r="3" spans="1:12" x14ac:dyDescent="0.3">
      <c r="A3" s="1" t="s">
        <v>12</v>
      </c>
      <c r="B3">
        <v>5.0000000000000001E-3</v>
      </c>
      <c r="C3">
        <v>2411100</v>
      </c>
      <c r="D3">
        <v>1205550</v>
      </c>
      <c r="E3">
        <v>119553</v>
      </c>
      <c r="F3">
        <v>37159</v>
      </c>
      <c r="G3">
        <v>44742</v>
      </c>
      <c r="H3">
        <v>0</v>
      </c>
      <c r="I3">
        <v>6</v>
      </c>
      <c r="J3">
        <f t="shared" ref="J3:J10" si="0">D3/C3</f>
        <v>0.5</v>
      </c>
      <c r="K3">
        <f t="shared" ref="K3:K10" si="1">E3/D3</f>
        <v>9.9168844096055739E-2</v>
      </c>
      <c r="L3">
        <f t="shared" ref="L3:L10" si="2">(F3+H3)/(E3+G3)</f>
        <v>0.22617243373200646</v>
      </c>
    </row>
    <row r="4" spans="1:12" x14ac:dyDescent="0.3">
      <c r="A4" s="1" t="s">
        <v>13</v>
      </c>
      <c r="B4">
        <v>5.0000000000000001E-3</v>
      </c>
      <c r="C4">
        <v>1259700</v>
      </c>
      <c r="D4">
        <v>629850</v>
      </c>
      <c r="E4">
        <v>77418</v>
      </c>
      <c r="F4">
        <v>22065</v>
      </c>
      <c r="G4">
        <v>28987</v>
      </c>
      <c r="H4">
        <v>1</v>
      </c>
      <c r="I4">
        <v>6</v>
      </c>
      <c r="J4">
        <f t="shared" si="0"/>
        <v>0.5</v>
      </c>
      <c r="K4">
        <f t="shared" si="1"/>
        <v>0.12291497975708501</v>
      </c>
      <c r="L4">
        <f t="shared" si="2"/>
        <v>0.20737747286311733</v>
      </c>
    </row>
    <row r="5" spans="1:12" x14ac:dyDescent="0.3">
      <c r="A5" s="1" t="s">
        <v>14</v>
      </c>
      <c r="B5">
        <v>0.01</v>
      </c>
      <c r="C5">
        <v>1032900</v>
      </c>
      <c r="D5">
        <v>516450</v>
      </c>
      <c r="E5">
        <v>50689</v>
      </c>
      <c r="F5">
        <v>15815</v>
      </c>
      <c r="G5">
        <v>18920</v>
      </c>
      <c r="H5">
        <v>1</v>
      </c>
      <c r="I5">
        <v>3</v>
      </c>
      <c r="J5">
        <f t="shared" si="0"/>
        <v>0.5</v>
      </c>
      <c r="K5">
        <f t="shared" si="1"/>
        <v>9.8148901152096041E-2</v>
      </c>
      <c r="L5">
        <f t="shared" si="2"/>
        <v>0.22721199844847648</v>
      </c>
    </row>
    <row r="6" spans="1:12" x14ac:dyDescent="0.3">
      <c r="A6" s="1" t="s">
        <v>15</v>
      </c>
      <c r="B6">
        <v>0.01</v>
      </c>
      <c r="C6">
        <v>746700</v>
      </c>
      <c r="D6">
        <v>373350</v>
      </c>
      <c r="E6">
        <v>41269</v>
      </c>
      <c r="F6">
        <v>12625</v>
      </c>
      <c r="G6">
        <v>15391</v>
      </c>
      <c r="H6">
        <v>1</v>
      </c>
      <c r="I6">
        <v>7</v>
      </c>
      <c r="J6">
        <f t="shared" si="0"/>
        <v>0.5</v>
      </c>
      <c r="K6">
        <f t="shared" si="1"/>
        <v>0.110537029596893</v>
      </c>
      <c r="L6">
        <f t="shared" si="2"/>
        <v>0.222837980938934</v>
      </c>
    </row>
    <row r="7" spans="1:12" x14ac:dyDescent="0.3">
      <c r="A7" s="1" t="s">
        <v>16</v>
      </c>
      <c r="B7">
        <v>0.01</v>
      </c>
      <c r="C7">
        <v>1267500</v>
      </c>
      <c r="D7">
        <v>633750</v>
      </c>
      <c r="E7">
        <v>60518</v>
      </c>
      <c r="F7">
        <v>18762</v>
      </c>
      <c r="G7">
        <v>22551</v>
      </c>
      <c r="H7">
        <v>0</v>
      </c>
      <c r="I7">
        <v>4</v>
      </c>
      <c r="J7">
        <f t="shared" si="0"/>
        <v>0.5</v>
      </c>
      <c r="K7">
        <f t="shared" si="1"/>
        <v>9.5491913214990135E-2</v>
      </c>
      <c r="L7">
        <f t="shared" si="2"/>
        <v>0.22586042928168149</v>
      </c>
    </row>
    <row r="8" spans="1:12" x14ac:dyDescent="0.3">
      <c r="A8" s="1" t="s">
        <v>17</v>
      </c>
      <c r="B8">
        <v>0.1</v>
      </c>
      <c r="C8">
        <v>439500</v>
      </c>
      <c r="D8">
        <v>219750</v>
      </c>
      <c r="E8">
        <v>19426</v>
      </c>
      <c r="F8">
        <v>6461</v>
      </c>
      <c r="G8">
        <v>7308</v>
      </c>
      <c r="H8">
        <v>1</v>
      </c>
      <c r="I8">
        <v>4</v>
      </c>
      <c r="J8">
        <f t="shared" si="0"/>
        <v>0.5</v>
      </c>
      <c r="K8">
        <f t="shared" si="1"/>
        <v>8.8400455062571104E-2</v>
      </c>
      <c r="L8">
        <f t="shared" si="2"/>
        <v>0.24171467045709583</v>
      </c>
    </row>
    <row r="9" spans="1:12" x14ac:dyDescent="0.3">
      <c r="A9" s="1" t="s">
        <v>18</v>
      </c>
      <c r="B9">
        <v>0.1</v>
      </c>
      <c r="C9">
        <v>332400</v>
      </c>
      <c r="D9">
        <v>166200</v>
      </c>
      <c r="E9">
        <v>16165</v>
      </c>
      <c r="F9">
        <v>4900</v>
      </c>
      <c r="G9">
        <v>5939</v>
      </c>
      <c r="H9">
        <v>1</v>
      </c>
      <c r="I9">
        <v>7</v>
      </c>
      <c r="J9">
        <f t="shared" si="0"/>
        <v>0.5</v>
      </c>
      <c r="K9">
        <f t="shared" si="1"/>
        <v>9.7262334536702771E-2</v>
      </c>
      <c r="L9">
        <f t="shared" si="2"/>
        <v>0.22172457473760404</v>
      </c>
    </row>
    <row r="10" spans="1:12" x14ac:dyDescent="0.3">
      <c r="A10" s="1" t="s">
        <v>19</v>
      </c>
      <c r="B10">
        <v>0.1</v>
      </c>
      <c r="C10">
        <v>345000</v>
      </c>
      <c r="D10">
        <v>172500</v>
      </c>
      <c r="E10">
        <v>14455</v>
      </c>
      <c r="F10">
        <v>5189</v>
      </c>
      <c r="G10">
        <v>5382</v>
      </c>
      <c r="H10">
        <v>0</v>
      </c>
      <c r="I10">
        <v>8</v>
      </c>
      <c r="J10">
        <f t="shared" si="0"/>
        <v>0.5</v>
      </c>
      <c r="K10">
        <f t="shared" si="1"/>
        <v>8.3797101449275366E-2</v>
      </c>
      <c r="L10">
        <f t="shared" si="2"/>
        <v>0.26158189242324947</v>
      </c>
    </row>
    <row r="13" spans="1:12" x14ac:dyDescent="0.3">
      <c r="C13" t="s">
        <v>29</v>
      </c>
      <c r="D13" t="s">
        <v>30</v>
      </c>
      <c r="E13" t="s">
        <v>31</v>
      </c>
      <c r="F13" t="s">
        <v>32</v>
      </c>
      <c r="G13" t="s">
        <v>33</v>
      </c>
    </row>
    <row r="14" spans="1:12" x14ac:dyDescent="0.3">
      <c r="C14">
        <v>5.0000000000000001E-3</v>
      </c>
      <c r="D14">
        <f>AVERAGE(K2:K4)</f>
        <v>0.11366306673240893</v>
      </c>
      <c r="E14">
        <f>STDEV(K2:K4)</f>
        <v>1.2711455355564645E-2</v>
      </c>
      <c r="F14">
        <f>AVERAGE(L2:L4)</f>
        <v>0.21459119136927141</v>
      </c>
      <c r="G14">
        <f>STDEV(L2:L4)</f>
        <v>1.0130107945827707E-2</v>
      </c>
    </row>
    <row r="15" spans="1:12" x14ac:dyDescent="0.3">
      <c r="C15">
        <v>0.01</v>
      </c>
      <c r="D15">
        <f>AVERAGE(K5:K7)</f>
        <v>0.10139261465465972</v>
      </c>
      <c r="E15">
        <f>STDEV(K5:K7)</f>
        <v>8.0299526587200992E-3</v>
      </c>
      <c r="F15">
        <f>AVERAGE(L5:L7)</f>
        <v>0.22530346955636396</v>
      </c>
      <c r="G15">
        <f>STDEV(L5:L7)</f>
        <v>2.2395670106440972E-3</v>
      </c>
    </row>
    <row r="16" spans="1:12" x14ac:dyDescent="0.3">
      <c r="C16">
        <v>0.1</v>
      </c>
      <c r="D16">
        <f>AVERAGE(K8:K10)</f>
        <v>8.9819963682849738E-2</v>
      </c>
      <c r="E16">
        <f>STDEV(K8:K10)</f>
        <v>6.8439300892814119E-3</v>
      </c>
      <c r="F16">
        <f>AVERAGE(L8:L10)</f>
        <v>0.24167371253931647</v>
      </c>
      <c r="G16">
        <f>STDEV(L8:L10)</f>
        <v>1.9928690409479685E-2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9A2D-FF2C-4ED7-969E-CDE9257EA9C1}">
  <dimension ref="A2:E6"/>
  <sheetViews>
    <sheetView workbookViewId="0">
      <selection activeCell="A3" sqref="A3:B5"/>
    </sheetView>
  </sheetViews>
  <sheetFormatPr baseColWidth="10" defaultRowHeight="14.4" x14ac:dyDescent="0.3"/>
  <cols>
    <col min="1" max="1" width="21.77734375" bestFit="1" customWidth="1"/>
    <col min="2" max="2" width="47.33203125" bestFit="1" customWidth="1"/>
    <col min="3" max="3" width="44" bestFit="1" customWidth="1"/>
    <col min="4" max="4" width="47.88671875" bestFit="1" customWidth="1"/>
    <col min="5" max="5" width="44.5546875" bestFit="1" customWidth="1"/>
    <col min="6" max="6" width="47.33203125" bestFit="1" customWidth="1"/>
    <col min="7" max="7" width="44.88671875" bestFit="1" customWidth="1"/>
    <col min="8" max="8" width="26.6640625" bestFit="1" customWidth="1"/>
    <col min="9" max="9" width="44.88671875" bestFit="1" customWidth="1"/>
    <col min="10" max="10" width="26.6640625" bestFit="1" customWidth="1"/>
    <col min="11" max="11" width="44.88671875" bestFit="1" customWidth="1"/>
    <col min="12" max="12" width="26.6640625" bestFit="1" customWidth="1"/>
    <col min="13" max="13" width="44.88671875" bestFit="1" customWidth="1"/>
    <col min="14" max="14" width="26.6640625" bestFit="1" customWidth="1"/>
    <col min="15" max="15" width="44.88671875" bestFit="1" customWidth="1"/>
    <col min="16" max="16" width="26.6640625" bestFit="1" customWidth="1"/>
    <col min="17" max="17" width="44.88671875" bestFit="1" customWidth="1"/>
    <col min="18" max="18" width="26.6640625" bestFit="1" customWidth="1"/>
    <col min="19" max="19" width="44.88671875" bestFit="1" customWidth="1"/>
    <col min="20" max="20" width="34.44140625" bestFit="1" customWidth="1"/>
    <col min="21" max="21" width="52.77734375" bestFit="1" customWidth="1"/>
    <col min="22" max="22" width="25.33203125" bestFit="1" customWidth="1"/>
    <col min="23" max="23" width="14" bestFit="1" customWidth="1"/>
    <col min="24" max="24" width="24.33203125" bestFit="1" customWidth="1"/>
    <col min="25" max="25" width="25.33203125" bestFit="1" customWidth="1"/>
    <col min="26" max="26" width="14" bestFit="1" customWidth="1"/>
    <col min="27" max="28" width="25.33203125" bestFit="1" customWidth="1"/>
    <col min="29" max="29" width="15.109375" bestFit="1" customWidth="1"/>
  </cols>
  <sheetData>
    <row r="2" spans="1:5" x14ac:dyDescent="0.3">
      <c r="A2" s="2" t="s">
        <v>21</v>
      </c>
      <c r="B2" t="s">
        <v>26</v>
      </c>
      <c r="C2" t="s">
        <v>27</v>
      </c>
      <c r="D2" t="s">
        <v>25</v>
      </c>
      <c r="E2" t="s">
        <v>28</v>
      </c>
    </row>
    <row r="3" spans="1:5" x14ac:dyDescent="0.3">
      <c r="A3" s="3">
        <v>5.0000000000000001E-3</v>
      </c>
      <c r="B3" s="1">
        <v>0.11366306673240893</v>
      </c>
      <c r="C3" s="1">
        <v>1.2711455355564633E-2</v>
      </c>
      <c r="D3" s="1">
        <v>0.21459119136927141</v>
      </c>
      <c r="E3" s="1">
        <v>1.0130107945826866E-2</v>
      </c>
    </row>
    <row r="4" spans="1:5" x14ac:dyDescent="0.3">
      <c r="A4" s="3">
        <v>0.01</v>
      </c>
      <c r="B4" s="1">
        <v>0.10139261465465972</v>
      </c>
      <c r="C4" s="1">
        <v>8.0299526587200819E-3</v>
      </c>
      <c r="D4" s="1">
        <v>0.22530346955636396</v>
      </c>
      <c r="E4" s="1">
        <v>2.2395670106473906E-3</v>
      </c>
    </row>
    <row r="5" spans="1:5" x14ac:dyDescent="0.3">
      <c r="A5" s="3">
        <v>0.1</v>
      </c>
      <c r="B5" s="1">
        <v>8.9819963682849738E-2</v>
      </c>
      <c r="C5" s="1">
        <v>6.8439300892814622E-3</v>
      </c>
      <c r="D5" s="1">
        <v>0.24167371253931647</v>
      </c>
      <c r="E5" s="1">
        <v>1.9928690409479113E-2</v>
      </c>
    </row>
    <row r="6" spans="1:5" x14ac:dyDescent="0.3">
      <c r="A6" s="3" t="s">
        <v>20</v>
      </c>
      <c r="B6" s="1">
        <v>0.10162521502330614</v>
      </c>
      <c r="C6" s="1">
        <v>1.3223015161968082E-2</v>
      </c>
      <c r="D6" s="1">
        <v>0.22718945782165059</v>
      </c>
      <c r="E6" s="1">
        <v>1.6300980069679966E-2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c G g T V 4 9 W e t y l A A A A 9 g A A A B I A H A B D b 2 5 m a W c v U G F j a 2 F n Z S 5 4 b W w g o h g A K K A U A A A A A A A A A A A A A A A A A A A A A A A A A A A A h Y + 9 D o I w G E V f h X S n P 8 i g 5 K M M L A 6 S m J g Y 1 6 Z U a I R i a L G 8 m 4 O P 5 C u I U d T N 8 Z 5 7 h n v v 1 x t k Y 9 s E F 9 V b 3 Z k U M U x R o I z s S m 2 q F A 3 u G C 5 R x m E r 5 E l U K p h k Y 5 P R l i m q n T s n h H j v s V / g r q 9 I R C k j h 2 K z k 7 V q B f r I + r 8 c a m O d M F I h D v v X G B 5 h x l Y 4 p j G m Q G Y I h T Z f I Z r 2 P t s f C P n Q u K F X v F R h v g Y y R y D v D / w B U E s D B B Q A A g A I A H B o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a B N X n b 5 A 2 J s B A A A k A w A A E w A c A E Z v c m 1 1 b G F z L 1 N l Y 3 R p b 2 4 x L m 0 g o h g A K K A U A A A A A A A A A A A A A A A A A A A A A A A A A A A A j V J B b t s w E L w b 8 B 8 I 9 W I D g l A H b Q 8 N d D C c 1 v E h Q Q s 7 p 6 g Q K G k k s a H I g E v a T Y z 8 J m / I B / K x r q s 2 D h I k K S 8 k d 2 d n Z 5 Y k l F 5 Z I 5 b 9 P j k c D o Y D a q V D J S 6 k V o W T f / K p 0 P D D g e D 1 P U B r c G R G 6 + T I l q G D 8 a O v S i O Z W e P 5 Q q N o 9 j l r F G X z 6 c k 0 O z t d z B d L 0 d k K m r I T S R 5 O u g L K Z w 4 U t M 8 e d U p K W k f j + P w I W n W K k W k U R 7 G Y W R 0 6 Q + n k f S y + m N J W y j T p 5 O D j Q c x 6 r M f S X 2 m k + 2 N y a g 1 + j O N e 8 r v o + P 6 u h R M N y I f a Q x x D V n A R u 1 j J g u H f n O 2 4 t g / T q P c Y i / O / 8 a n W y 1 J q 6 S j 1 L j w m n u P + 1 n A N K x W r q 8 s 9 4 8 p J Q 7 V 1 X S + d c 6 D R i 0 L i 7 T Y q g 3 M 8 v b y S H m z Z c 4 X w + O V v Y r G N C L p O j O y e Z y p V t h 4 X F n W t r h U T / E O Y 0 B V w + 2 p p r v M G G o 1 H D r V r K h b G f / q Q 7 L Q 9 h V H Z 6 o B L l p i z 7 T X M K 2 j u u c l / B g Y p / R Z M V v z g r 4 A 2 c j d N u P / g e 4 C + x V l g Y 1 v + m W x r I 0 H 0 1 P r N e D h Q 5 q U X P f w N U E s B A i 0 A F A A C A A g A c G g T V 4 9 W e t y l A A A A 9 g A A A B I A A A A A A A A A A A A A A A A A A A A A A E N v b m Z p Z y 9 Q Y W N r Y W d l L n h t b F B L A Q I t A B Q A A g A I A H B o E 1 c P y u m r p A A A A O k A A A A T A A A A A A A A A A A A A A A A A P E A A A B b Q 2 9 u d G V u d F 9 U e X B l c 1 0 u e G 1 s U E s B A i 0 A F A A C A A g A c G g T V 5 2 + Q N i b A Q A A J A M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8 A A A A A A A A w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b G l i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F s a W J y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V Q x M T o w M z o z M i 4 y N D Q 4 N z E z W i I g L z 4 8 R W 5 0 c n k g V H l w Z T 0 i R m l s b E N v b H V t b l R 5 c G V z I i B W Y W x 1 Z T 0 i c 0 J n W U Z B d 0 1 E Q X d N R E F 3 P T 0 i I C 8 + P E V u d H J 5 I F R 5 c G U 9 I k Z p b G x D b 2 x 1 b W 5 O Y W 1 l c y I g V m F s d W U 9 I n N b J n F 1 b 3 Q 7 Y 3 V y c m V u d F 9 k Y X R l J n F 1 b 3 Q 7 L C Z x d W 9 0 O 3 N l b G Y u b m F t Z S Z x d W 9 0 O y w m c X V v d D t k a W N o d G V r b 2 V m Z m l 6 a W V u d C Z x d W 9 0 O y w m c X V v d D t z Z W x m L m F u e l 9 n Z W x l Z 3 R l X 2 V p Z X I m c X V v d D s s J n F 1 b 3 Q 7 c 2 V s Z i 5 h b n p f Z 2 V z Y 2 h s d W V w Z n R l X 2 x h c n Z l b i Z x d W 9 0 O y w m c X V v d D t z Z W x m L m F u e l 9 l b n R 3 X 2 p 1 d m V u a W w m c X V v d D s s J n F 1 b 3 Q 7 c 2 V s Z i 5 h b n p f Z W 5 0 d 1 9 h Z H V s d C Z x d W 9 0 O y w m c X V v d D t z Z W x m L m F u e l 9 3 Y W 5 k Z X J l c l 9 q d X Z l b m l s J n F 1 b 3 Q 7 L C Z x d W 9 0 O 3 N l b G Y u Y W 5 6 X 3 d h b m R l c m V y X 2 F k d W x 0 J n F 1 b 3 Q 7 L C Z x d W 9 0 O 3 N l b G Y u Y W 5 6 X 2 J l d 2 9 o b n R l X 2 d l d 2 F l c 3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Y W x p Y n J h d G l v b i 9 B d X R v U m V t b 3 Z l Z E N v b H V t b n M x L n t j d X J y Z W 5 0 X 2 R h d G U s M H 0 m c X V v d D s s J n F 1 b 3 Q 7 U 2 V j d G l v b j E v a 2 F s a W J y Y X R p b 2 4 v Q X V 0 b 1 J l b W 9 2 Z W R D b 2 x 1 b W 5 z M S 5 7 c 2 V s Z i 5 u Y W 1 l L D F 9 J n F 1 b 3 Q 7 L C Z x d W 9 0 O 1 N l Y 3 R p b 2 4 x L 2 t h b G l i c m F 0 a W 9 u L 0 F 1 d G 9 S Z W 1 v d m V k Q 2 9 s d W 1 u c z E u e 2 R p Y 2 h 0 Z W t v Z W Z m a X p p Z W 5 0 L D J 9 J n F 1 b 3 Q 7 L C Z x d W 9 0 O 1 N l Y 3 R p b 2 4 x L 2 t h b G l i c m F 0 a W 9 u L 0 F 1 d G 9 S Z W 1 v d m V k Q 2 9 s d W 1 u c z E u e 3 N l b G Y u Y W 5 6 X 2 d l b G V n d G V f Z W l l c i w z f S Z x d W 9 0 O y w m c X V v d D t T Z W N 0 a W 9 u M S 9 r Y W x p Y n J h d G l v b i 9 B d X R v U m V t b 3 Z l Z E N v b H V t b n M x L n t z Z W x m L m F u e l 9 n Z X N j a G x 1 Z X B m d G V f b G F y d m V u L D R 9 J n F 1 b 3 Q 7 L C Z x d W 9 0 O 1 N l Y 3 R p b 2 4 x L 2 t h b G l i c m F 0 a W 9 u L 0 F 1 d G 9 S Z W 1 v d m V k Q 2 9 s d W 1 u c z E u e 3 N l b G Y u Y W 5 6 X 2 V u d H d f a n V 2 Z W 5 p b C w 1 f S Z x d W 9 0 O y w m c X V v d D t T Z W N 0 a W 9 u M S 9 r Y W x p Y n J h d G l v b i 9 B d X R v U m V t b 3 Z l Z E N v b H V t b n M x L n t z Z W x m L m F u e l 9 l b n R 3 X 2 F k d W x 0 L D Z 9 J n F 1 b 3 Q 7 L C Z x d W 9 0 O 1 N l Y 3 R p b 2 4 x L 2 t h b G l i c m F 0 a W 9 u L 0 F 1 d G 9 S Z W 1 v d m V k Q 2 9 s d W 1 u c z E u e 3 N l b G Y u Y W 5 6 X 3 d h b m R l c m V y X 2 p 1 d m V u a W w s N 3 0 m c X V v d D s s J n F 1 b 3 Q 7 U 2 V j d G l v b j E v a 2 F s a W J y Y X R p b 2 4 v Q X V 0 b 1 J l b W 9 2 Z W R D b 2 x 1 b W 5 z M S 5 7 c 2 V s Z i 5 h b n p f d 2 F u Z G V y Z X J f Y W R 1 b H Q s O H 0 m c X V v d D s s J n F 1 b 3 Q 7 U 2 V j d G l v b j E v a 2 F s a W J y Y X R p b 2 4 v Q X V 0 b 1 J l b W 9 2 Z W R D b 2 x 1 b W 5 z M S 5 7 c 2 V s Z i 5 h b n p f Y m V 3 b 2 h u d G V f Z 2 V 3 Y W V z c 2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r Y W x p Y n J h d G l v b i 9 B d X R v U m V t b 3 Z l Z E N v b H V t b n M x L n t j d X J y Z W 5 0 X 2 R h d G U s M H 0 m c X V v d D s s J n F 1 b 3 Q 7 U 2 V j d G l v b j E v a 2 F s a W J y Y X R p b 2 4 v Q X V 0 b 1 J l b W 9 2 Z W R D b 2 x 1 b W 5 z M S 5 7 c 2 V s Z i 5 u Y W 1 l L D F 9 J n F 1 b 3 Q 7 L C Z x d W 9 0 O 1 N l Y 3 R p b 2 4 x L 2 t h b G l i c m F 0 a W 9 u L 0 F 1 d G 9 S Z W 1 v d m V k Q 2 9 s d W 1 u c z E u e 2 R p Y 2 h 0 Z W t v Z W Z m a X p p Z W 5 0 L D J 9 J n F 1 b 3 Q 7 L C Z x d W 9 0 O 1 N l Y 3 R p b 2 4 x L 2 t h b G l i c m F 0 a W 9 u L 0 F 1 d G 9 S Z W 1 v d m V k Q 2 9 s d W 1 u c z E u e 3 N l b G Y u Y W 5 6 X 2 d l b G V n d G V f Z W l l c i w z f S Z x d W 9 0 O y w m c X V v d D t T Z W N 0 a W 9 u M S 9 r Y W x p Y n J h d G l v b i 9 B d X R v U m V t b 3 Z l Z E N v b H V t b n M x L n t z Z W x m L m F u e l 9 n Z X N j a G x 1 Z X B m d G V f b G F y d m V u L D R 9 J n F 1 b 3 Q 7 L C Z x d W 9 0 O 1 N l Y 3 R p b 2 4 x L 2 t h b G l i c m F 0 a W 9 u L 0 F 1 d G 9 S Z W 1 v d m V k Q 2 9 s d W 1 u c z E u e 3 N l b G Y u Y W 5 6 X 2 V u d H d f a n V 2 Z W 5 p b C w 1 f S Z x d W 9 0 O y w m c X V v d D t T Z W N 0 a W 9 u M S 9 r Y W x p Y n J h d G l v b i 9 B d X R v U m V t b 3 Z l Z E N v b H V t b n M x L n t z Z W x m L m F u e l 9 l b n R 3 X 2 F k d W x 0 L D Z 9 J n F 1 b 3 Q 7 L C Z x d W 9 0 O 1 N l Y 3 R p b 2 4 x L 2 t h b G l i c m F 0 a W 9 u L 0 F 1 d G 9 S Z W 1 v d m V k Q 2 9 s d W 1 u c z E u e 3 N l b G Y u Y W 5 6 X 3 d h b m R l c m V y X 2 p 1 d m V u a W w s N 3 0 m c X V v d D s s J n F 1 b 3 Q 7 U 2 V j d G l v b j E v a 2 F s a W J y Y X R p b 2 4 v Q X V 0 b 1 J l b W 9 2 Z W R D b 2 x 1 b W 5 z M S 5 7 c 2 V s Z i 5 h b n p f d 2 F u Z G V y Z X J f Y W R 1 b H Q s O H 0 m c X V v d D s s J n F 1 b 3 Q 7 U 2 V j d G l v b j E v a 2 F s a W J y Y X R p b 2 4 v Q X V 0 b 1 J l b W 9 2 Z W R D b 2 x 1 b W 5 z M S 5 7 c 2 V s Z i 5 h b n p f Y m V 3 b 2 h u d G V f Z 2 V 3 Y W V z c 2 V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Y W x p Y n J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W x p Y n J h d G l v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W x p Y n J h d G l v b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l s o + K n h f k O Y g / B k n k X 7 u A A A A A A C A A A A A A A Q Z g A A A A E A A C A A A A D y m p l n L S 2 i + P o V I 9 h n J A 0 2 p r M O j U M X G F r A 7 + w y 8 H b g S A A A A A A O g A A A A A I A A C A A A A C Z z m 5 Y c + 2 + d s x J E r P W F n N g L B Z 2 Q 3 k 0 n 7 V u k 9 b q g y 1 a K 1 A A A A A k f i + m S o b Q D W s M B N t 2 m P r i x k i k 2 O 0 8 c c i u p H u q y a J g 2 C i L o A 2 P v 6 5 6 M f W 9 h N j T T / y j m D D J e K q P Q u i R w 3 Z 3 4 8 X 4 4 c 1 H O K 9 m a P k O 4 r t 2 L X h P t E A A A A C 7 F J n r N W w x w Q l 1 J t L m Q Z + h e g b w l x J B o 4 W d 0 l G S H s 4 I m t v T f R V t D R D g O l u C i O L b C o U n K B B x 0 E + 5 T 1 f V w A 9 Q i / 5 7 < / D a t a M a s h u p > 
</file>

<file path=customXml/itemProps1.xml><?xml version="1.0" encoding="utf-8"?>
<ds:datastoreItem xmlns:ds="http://schemas.openxmlformats.org/officeDocument/2006/customXml" ds:itemID="{AE29BB0C-C248-4FE7-A6B4-AA3F00CD79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Rohdaten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Franke</dc:creator>
  <cp:lastModifiedBy>Philipp Franke</cp:lastModifiedBy>
  <dcterms:created xsi:type="dcterms:W3CDTF">2023-08-19T11:02:20Z</dcterms:created>
  <dcterms:modified xsi:type="dcterms:W3CDTF">2023-08-19T11:57:27Z</dcterms:modified>
</cp:coreProperties>
</file>