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0280" yWindow="-135" windowWidth="11355" windowHeight="8805" tabRatio="732"/>
  </bookViews>
  <sheets>
    <sheet name="Coding" sheetId="13" r:id="rId1"/>
    <sheet name="RECEIPT and Copy" sheetId="20" r:id="rId2"/>
    <sheet name="Invoice" sheetId="14" r:id="rId3"/>
    <sheet name="quotation" sheetId="17" r:id="rId4"/>
  </sheets>
  <definedNames>
    <definedName name="_xlnm.Print_Area" localSheetId="1">'RECEIPT and Copy'!$A$1:$M$65</definedName>
  </definedNames>
  <calcPr calcId="125725"/>
</workbook>
</file>

<file path=xl/calcChain.xml><?xml version="1.0" encoding="utf-8"?>
<calcChain xmlns="http://schemas.openxmlformats.org/spreadsheetml/2006/main">
  <c r="D25" i="17"/>
  <c r="H52" i="20"/>
  <c r="H53"/>
  <c r="H54"/>
  <c r="H55"/>
  <c r="H56"/>
  <c r="H57"/>
  <c r="I52"/>
  <c r="I53"/>
  <c r="I54"/>
  <c r="I55"/>
  <c r="I56"/>
  <c r="I57"/>
  <c r="L52"/>
  <c r="M52"/>
  <c r="L53"/>
  <c r="M53"/>
  <c r="L54"/>
  <c r="M54"/>
  <c r="L55"/>
  <c r="M55"/>
  <c r="L56"/>
  <c r="M56"/>
  <c r="L57"/>
  <c r="M57"/>
  <c r="I51"/>
  <c r="H51"/>
  <c r="D52"/>
  <c r="D53"/>
  <c r="D54"/>
  <c r="D55"/>
  <c r="D56"/>
  <c r="D57"/>
  <c r="D51"/>
  <c r="A52"/>
  <c r="A53"/>
  <c r="A54"/>
  <c r="A55"/>
  <c r="A56"/>
  <c r="A57"/>
  <c r="A51"/>
  <c r="I50"/>
  <c r="H50"/>
  <c r="E11"/>
  <c r="D50"/>
  <c r="A50"/>
  <c r="L16"/>
  <c r="M16"/>
  <c r="L17"/>
  <c r="M17"/>
  <c r="L18"/>
  <c r="M18"/>
  <c r="L19"/>
  <c r="M19"/>
  <c r="L20"/>
  <c r="M20"/>
  <c r="L21"/>
  <c r="M21"/>
  <c r="L22"/>
  <c r="M22"/>
  <c r="I16"/>
  <c r="I17"/>
  <c r="I18"/>
  <c r="I19"/>
  <c r="I20"/>
  <c r="I21"/>
  <c r="I22"/>
  <c r="H16"/>
  <c r="H17"/>
  <c r="H18"/>
  <c r="H19"/>
  <c r="H20"/>
  <c r="H21"/>
  <c r="H22"/>
  <c r="D16"/>
  <c r="D17"/>
  <c r="D18"/>
  <c r="D19"/>
  <c r="D20"/>
  <c r="D21"/>
  <c r="D22"/>
  <c r="A16"/>
  <c r="A17"/>
  <c r="A18"/>
  <c r="A19"/>
  <c r="A20"/>
  <c r="A21"/>
  <c r="A22"/>
  <c r="A23"/>
  <c r="I15"/>
  <c r="M15"/>
  <c r="L15"/>
  <c r="H15"/>
  <c r="D15"/>
  <c r="A15"/>
  <c r="E46"/>
  <c r="E62"/>
  <c r="E61"/>
  <c r="E27"/>
  <c r="E26"/>
  <c r="M51"/>
  <c r="L51"/>
  <c r="B51"/>
  <c r="E60"/>
  <c r="E25"/>
  <c r="I46"/>
  <c r="I43"/>
  <c r="E45"/>
  <c r="E44"/>
  <c r="E43"/>
  <c r="M58"/>
  <c r="L58"/>
  <c r="K58"/>
  <c r="I58"/>
  <c r="H58"/>
  <c r="B58"/>
  <c r="A58"/>
  <c r="B57"/>
  <c r="B56"/>
  <c r="B55"/>
  <c r="B54"/>
  <c r="B53"/>
  <c r="B52"/>
  <c r="M23"/>
  <c r="L23"/>
  <c r="I23"/>
  <c r="H23"/>
  <c r="B23"/>
  <c r="B22"/>
  <c r="B21"/>
  <c r="B20"/>
  <c r="B19"/>
  <c r="B18"/>
  <c r="B17"/>
  <c r="B16"/>
  <c r="I11"/>
  <c r="E10"/>
  <c r="E9"/>
  <c r="I8"/>
  <c r="E8"/>
  <c r="D25" i="14"/>
  <c r="D26"/>
  <c r="D27"/>
  <c r="D28"/>
  <c r="D29"/>
  <c r="D30"/>
  <c r="D31"/>
  <c r="D32"/>
  <c r="D33"/>
  <c r="D34"/>
  <c r="D35"/>
  <c r="D36"/>
  <c r="D37"/>
  <c r="D38"/>
  <c r="D26" i="17"/>
  <c r="D27"/>
  <c r="D28"/>
  <c r="D29"/>
  <c r="D30"/>
  <c r="D31"/>
  <c r="D32"/>
  <c r="D33"/>
  <c r="D34"/>
  <c r="D35"/>
  <c r="D36"/>
  <c r="D37"/>
  <c r="D38"/>
  <c r="D39"/>
  <c r="D40"/>
  <c r="D41"/>
  <c r="D42"/>
  <c r="D45" i="14"/>
  <c r="D39"/>
  <c r="D40"/>
  <c r="D41"/>
  <c r="D42"/>
  <c r="D43"/>
  <c r="D44"/>
  <c r="D43" i="17"/>
  <c r="H54" i="14"/>
  <c r="E13"/>
  <c r="G19" i="13"/>
  <c r="K50" i="20"/>
  <c r="G20" i="13"/>
  <c r="K51" i="20"/>
  <c r="K25" i="14"/>
  <c r="G21" i="13"/>
  <c r="K17" i="20"/>
  <c r="K18"/>
  <c r="I13" i="17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K25"/>
  <c r="I25"/>
  <c r="H25"/>
  <c r="B25"/>
  <c r="A25"/>
  <c r="M24"/>
  <c r="L24"/>
  <c r="I24"/>
  <c r="H24"/>
  <c r="D24"/>
  <c r="B24"/>
  <c r="A24"/>
  <c r="M45" i="14"/>
  <c r="L45"/>
  <c r="I45"/>
  <c r="H45"/>
  <c r="B45"/>
  <c r="A45"/>
  <c r="M44"/>
  <c r="L44"/>
  <c r="I44"/>
  <c r="H44"/>
  <c r="B44"/>
  <c r="A44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G26" i="13"/>
  <c r="K31" i="17"/>
  <c r="K31" i="14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I25"/>
  <c r="H25"/>
  <c r="B25"/>
  <c r="A25"/>
  <c r="M24"/>
  <c r="L24"/>
  <c r="I24"/>
  <c r="H24"/>
  <c r="D24"/>
  <c r="B24"/>
  <c r="A24"/>
  <c r="E17" i="17"/>
  <c r="E16"/>
  <c r="E15"/>
  <c r="E13"/>
  <c r="E17" i="14"/>
  <c r="E16"/>
  <c r="E15"/>
  <c r="K32"/>
  <c r="K57" i="20"/>
  <c r="G25" i="13"/>
  <c r="K56" i="20"/>
  <c r="G24" i="13"/>
  <c r="K20" i="20"/>
  <c r="K19"/>
  <c r="G28" i="13"/>
  <c r="K33" i="17"/>
  <c r="K33" i="14"/>
  <c r="G29" i="13"/>
  <c r="K34" i="17"/>
  <c r="G30" i="13"/>
  <c r="K35" i="14"/>
  <c r="G31" i="13"/>
  <c r="K36" i="17"/>
  <c r="G32" i="13"/>
  <c r="K37" i="14"/>
  <c r="K37" i="17"/>
  <c r="G33" i="13"/>
  <c r="K38" i="17"/>
  <c r="G34" i="13"/>
  <c r="K39" i="17"/>
  <c r="G35" i="13"/>
  <c r="K40" i="17"/>
  <c r="G36" i="13"/>
  <c r="K41" i="17"/>
  <c r="G37" i="13"/>
  <c r="K42" i="17"/>
  <c r="G38" i="13"/>
  <c r="K43" i="14"/>
  <c r="G39" i="13"/>
  <c r="K44" i="14"/>
  <c r="G40" i="13"/>
  <c r="K45" i="14"/>
  <c r="G41" i="13"/>
  <c r="G42"/>
  <c r="I17" i="14"/>
  <c r="I17" i="17"/>
  <c r="A54"/>
  <c r="I13" i="14"/>
  <c r="K38"/>
  <c r="K42"/>
  <c r="K43" i="17"/>
  <c r="K39" i="14"/>
  <c r="K41"/>
  <c r="K35" i="17"/>
  <c r="K22" i="20"/>
  <c r="K54"/>
  <c r="K36" i="14"/>
  <c r="K28" i="17"/>
  <c r="K40" i="14"/>
  <c r="K34"/>
  <c r="K28"/>
  <c r="K32" i="17"/>
  <c r="K27" i="14"/>
  <c r="K53" i="20"/>
  <c r="K23"/>
  <c r="K27" i="17"/>
  <c r="K16" i="20"/>
  <c r="K55"/>
  <c r="G43" i="13"/>
  <c r="K47" i="14"/>
  <c r="K24" i="17"/>
  <c r="K24" i="14"/>
  <c r="K15" i="20"/>
  <c r="K52"/>
  <c r="K30" i="17"/>
  <c r="K47"/>
  <c r="G49" s="1"/>
  <c r="K26" i="14"/>
  <c r="K26" i="17"/>
  <c r="K29" i="14"/>
  <c r="K30"/>
  <c r="K29" i="17"/>
  <c r="K21" i="20"/>
  <c r="K24"/>
  <c r="K59"/>
  <c r="G45" i="13"/>
  <c r="K45" i="17"/>
  <c r="K61" i="20"/>
  <c r="G63" s="1"/>
  <c r="K26"/>
  <c r="G28" s="1"/>
  <c r="K49" i="14"/>
  <c r="G51" s="1"/>
</calcChain>
</file>

<file path=xl/sharedStrings.xml><?xml version="1.0" encoding="utf-8"?>
<sst xmlns="http://schemas.openxmlformats.org/spreadsheetml/2006/main" count="221" uniqueCount="105">
  <si>
    <t>Date</t>
  </si>
  <si>
    <t>Description</t>
  </si>
  <si>
    <t>Total Price</t>
  </si>
  <si>
    <t>Unit Net Price</t>
  </si>
  <si>
    <t>ชี่อลูกค้า</t>
  </si>
  <si>
    <t>ที่อยู่</t>
  </si>
  <si>
    <t>เอกสารเลขที่</t>
  </si>
  <si>
    <t>วันที่</t>
  </si>
  <si>
    <t>ลำดับที่</t>
  </si>
  <si>
    <t>รหัสสินค้า</t>
  </si>
  <si>
    <t>รายการ</t>
  </si>
  <si>
    <t>No</t>
  </si>
  <si>
    <t>P.C.</t>
  </si>
  <si>
    <t>ราคาต่อหน่วย</t>
  </si>
  <si>
    <t>Quantity</t>
  </si>
  <si>
    <t>จำนวน</t>
  </si>
  <si>
    <t>จำนวนเงิน</t>
  </si>
  <si>
    <t>Document No.</t>
  </si>
  <si>
    <t>Name</t>
  </si>
  <si>
    <t>Address</t>
  </si>
  <si>
    <t>ราคาสินค้ารวมเป็นเงิน</t>
  </si>
  <si>
    <t>จำนวนเงินรวมทั้งสิ้น</t>
  </si>
  <si>
    <t>ผู้รับเงิน</t>
  </si>
  <si>
    <t>Total Amount</t>
  </si>
  <si>
    <t>Total</t>
  </si>
  <si>
    <t>วันครบกำหนด</t>
  </si>
  <si>
    <t>วันที่ใบส่งของ</t>
  </si>
  <si>
    <t>เลขที่เอกสาร</t>
  </si>
  <si>
    <t>วันที่ใบเสร็จ</t>
  </si>
  <si>
    <t>ชื่อลูกค้า</t>
  </si>
  <si>
    <t>ที่อยู่ 2</t>
  </si>
  <si>
    <t>ที่อยู่ 1</t>
  </si>
  <si>
    <t>สินค้า</t>
  </si>
  <si>
    <t>หน่วย</t>
  </si>
  <si>
    <t>ต้นทุน</t>
  </si>
  <si>
    <t>ต้นทุกรวม</t>
  </si>
  <si>
    <t>กำไรสุทธิ</t>
  </si>
  <si>
    <t>เงือนไขการชำระเงิน</t>
  </si>
  <si>
    <t>VAT7%</t>
  </si>
  <si>
    <t xml:space="preserve">Grand </t>
  </si>
  <si>
    <t>(CASH or CREDIT)</t>
  </si>
  <si>
    <t>51 ซอย อ่อนนุช 65 แยก 9 ถนน อ่อนนุช</t>
  </si>
  <si>
    <t>บริษัท สยามซอฟท์ดอทคอม จำกัด</t>
  </si>
  <si>
    <t>เลขประจำตัวผู้เสียภาษี 3032487016</t>
  </si>
  <si>
    <t>โทรศัทพ์</t>
  </si>
  <si>
    <t>Telphone</t>
  </si>
  <si>
    <t>แขวง ประเวศ เขต ประเวศ กรุงเทพฯ  10250</t>
  </si>
  <si>
    <t>tel</t>
  </si>
  <si>
    <t>CASH</t>
  </si>
  <si>
    <t>ชื่อลูกค้า 2</t>
  </si>
  <si>
    <t>invoiceNo</t>
  </si>
  <si>
    <t>ใบเสนอราคา</t>
  </si>
  <si>
    <t>Quotation</t>
  </si>
  <si>
    <t>Phichet Khoeiarsa</t>
  </si>
  <si>
    <t>Authorize Signature of purchaser</t>
  </si>
  <si>
    <t>Terms and Conditions</t>
  </si>
  <si>
    <t>Payment Term</t>
  </si>
  <si>
    <t xml:space="preserve"> </t>
  </si>
  <si>
    <t>Bank Transfer</t>
  </si>
  <si>
    <t xml:space="preserve">Bank </t>
  </si>
  <si>
    <t>KASIKORNBANK   SEACONSQUARE</t>
  </si>
  <si>
    <t xml:space="preserve">Bank Account </t>
  </si>
  <si>
    <t>SIAMSOFT.COM CO.,LTD.</t>
  </si>
  <si>
    <t>Account No.          095-2-21493-6    Saving</t>
  </si>
  <si>
    <t>** ใช้เวลาในการ ติดตั้ง 7 วัน หลังจาก สั่งสินค้า</t>
  </si>
  <si>
    <t>โทร(662)7200359,แฟกส์(662)7209361</t>
  </si>
  <si>
    <t>ชื่อผู้ติดต่อ</t>
  </si>
  <si>
    <t>ที่อยู่ ส่งไปรษณีย์ 1</t>
  </si>
  <si>
    <t>ที่อยู่ ส่งไปรษณีย์  2</t>
  </si>
  <si>
    <t>ผู้วางบิล</t>
  </si>
  <si>
    <t xml:space="preserve">วันที่   </t>
  </si>
  <si>
    <t>ผู้รับวางบิล………………………………..</t>
  </si>
  <si>
    <t>วันที่………………………………………….</t>
  </si>
  <si>
    <t>ใบแจ้งหนี้</t>
  </si>
  <si>
    <t>Invoice</t>
  </si>
  <si>
    <t xml:space="preserve">ชื่อลูกค้า </t>
  </si>
  <si>
    <t>โทร 08-9067-2333 ,แฟกส์ 02-720-9361</t>
  </si>
  <si>
    <t>xx</t>
  </si>
  <si>
    <t>รวมเป็นเงิน</t>
  </si>
  <si>
    <t>51 ซอย อ่อนนุช 65 แยก 9 ถนน อ่อนนุช แขวง ประเวศ เขต ประเวศ กรุงเทพฯ  10250</t>
  </si>
  <si>
    <t>วันที่ / Date</t>
  </si>
  <si>
    <t>ชี่อลูกค้า /Name</t>
  </si>
  <si>
    <t>ที่อยู่        /Address</t>
  </si>
  <si>
    <t>โทรศัทพ์/Telephone</t>
  </si>
  <si>
    <t>Cash / Cheque No.</t>
  </si>
  <si>
    <t>Bank</t>
  </si>
  <si>
    <t>Date.</t>
  </si>
  <si>
    <t>ธนาคาร</t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</si>
  <si>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ต้นฉบับ</t>
    </r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</si>
  <si>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สำเนา</t>
    </r>
  </si>
  <si>
    <t>THAIPANICHBANK  LADPRAW SOI 59</t>
  </si>
  <si>
    <t>Account No.          010-4-10667-7    Saving</t>
  </si>
  <si>
    <t>027200359</t>
  </si>
  <si>
    <t>ห้างหุ้นส่วนจำกัด เจพีอาร์ ออโต้ เซ็นเตอร์</t>
  </si>
  <si>
    <t>70 ซอยเพชรเกษม4  ถนนเพชรเกษม แขวงวัดท่าพระ</t>
  </si>
  <si>
    <t>เขตบางกอกใหญ่ กรุงเทพ 10600</t>
  </si>
  <si>
    <t>024662300</t>
  </si>
  <si>
    <t>Dell PowerEdge T110 ll Server</t>
  </si>
  <si>
    <t>Intel(R) Xeon(R) Processor E3-1220, 3.10 GHz 8MB Cache</t>
  </si>
  <si>
    <t>16x SATA DVD + / - RW Drive</t>
  </si>
  <si>
    <t>3 Yr Next Business Day Onsite Service</t>
  </si>
  <si>
    <t>SAS RAID</t>
  </si>
  <si>
    <t>201201011-001</t>
  </si>
  <si>
    <t>2GB Memory (1X2GB), 1333MHz</t>
  </si>
  <si>
    <t>2 X 500GB 3.5-inch 7.2K RPM SATA II Hard Drive</t>
  </si>
</sst>
</file>

<file path=xl/styles.xml><?xml version="1.0" encoding="utf-8"?>
<styleSheet xmlns="http://schemas.openxmlformats.org/spreadsheetml/2006/main">
  <numFmts count="1">
    <numFmt numFmtId="187" formatCode="0.0"/>
  </numFmts>
  <fonts count="38">
    <font>
      <sz val="10"/>
      <name val="Arial"/>
      <charset val="222"/>
    </font>
    <font>
      <sz val="10"/>
      <name val="Arial"/>
      <charset val="222"/>
    </font>
    <font>
      <sz val="8"/>
      <name val="Arial"/>
      <charset val="222"/>
    </font>
    <font>
      <b/>
      <sz val="8"/>
      <name val="Arial"/>
      <charset val="222"/>
    </font>
    <font>
      <b/>
      <sz val="8"/>
      <name val="Arial"/>
      <family val="2"/>
    </font>
    <font>
      <b/>
      <sz val="24"/>
      <name val="Arial"/>
      <family val="2"/>
    </font>
    <font>
      <sz val="8"/>
      <color indexed="9"/>
      <name val="Arial"/>
      <charset val="222"/>
    </font>
    <font>
      <sz val="8"/>
      <name val="Arial"/>
      <family val="2"/>
    </font>
    <font>
      <sz val="10"/>
      <color indexed="9"/>
      <name val="Arial"/>
      <charset val="222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b/>
      <sz val="10"/>
      <name val="Arial"/>
      <family val="2"/>
    </font>
    <font>
      <sz val="9"/>
      <name val="Arial"/>
      <charset val="222"/>
    </font>
    <font>
      <b/>
      <sz val="9"/>
      <name val="Arial"/>
      <charset val="222"/>
    </font>
    <font>
      <sz val="14"/>
      <name val="Arial"/>
      <family val="2"/>
    </font>
    <font>
      <sz val="5.5"/>
      <name val="Arial"/>
      <charset val="222"/>
    </font>
    <font>
      <sz val="9"/>
      <name val="Arial"/>
      <family val="2"/>
    </font>
    <font>
      <sz val="18"/>
      <name val="Brush Script MT"/>
      <family val="4"/>
    </font>
    <font>
      <b/>
      <u/>
      <sz val="8"/>
      <name val="Arial"/>
      <family val="2"/>
    </font>
    <font>
      <sz val="6"/>
      <name val="Arial"/>
      <charset val="222"/>
    </font>
    <font>
      <b/>
      <sz val="7"/>
      <name val="Arial"/>
      <charset val="222"/>
    </font>
    <font>
      <b/>
      <sz val="6"/>
      <name val="Arial"/>
      <charset val="222"/>
    </font>
    <font>
      <sz val="8"/>
      <color indexed="8"/>
      <name val="Arial"/>
      <charset val="222"/>
    </font>
    <font>
      <sz val="9"/>
      <color indexed="8"/>
      <name val="Arial"/>
      <charset val="222"/>
    </font>
    <font>
      <b/>
      <sz val="8"/>
      <color indexed="8"/>
      <name val="Arial"/>
      <charset val="222"/>
    </font>
    <font>
      <b/>
      <sz val="8"/>
      <color indexed="8"/>
      <name val="Arial"/>
      <family val="2"/>
    </font>
    <font>
      <sz val="16"/>
      <name val="Freestyle Script"/>
      <family val="4"/>
    </font>
    <font>
      <sz val="9"/>
      <name val="Freestyle Script"/>
      <family val="4"/>
    </font>
    <font>
      <sz val="10"/>
      <name val="Arial"/>
      <family val="2"/>
    </font>
    <font>
      <b/>
      <sz val="6"/>
      <name val="Arial"/>
      <family val="2"/>
    </font>
    <font>
      <sz val="6"/>
      <color indexed="9"/>
      <name val="Arial"/>
      <family val="2"/>
    </font>
    <font>
      <b/>
      <sz val="6"/>
      <color indexed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3" fillId="0" borderId="0" xfId="0" applyFont="1" applyBorder="1"/>
    <xf numFmtId="0" fontId="3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4" fontId="2" fillId="0" borderId="0" xfId="0" applyNumberFormat="1" applyFont="1"/>
    <xf numFmtId="187" fontId="2" fillId="0" borderId="0" xfId="0" applyNumberFormat="1" applyFont="1"/>
    <xf numFmtId="0" fontId="3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2" fillId="0" borderId="0" xfId="0" applyFont="1" applyBorder="1"/>
    <xf numFmtId="0" fontId="13" fillId="0" borderId="0" xfId="0" applyFont="1"/>
    <xf numFmtId="0" fontId="0" fillId="0" borderId="8" xfId="0" applyBorder="1"/>
    <xf numFmtId="0" fontId="0" fillId="0" borderId="9" xfId="0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0" fontId="0" fillId="0" borderId="0" xfId="0" applyProtection="1"/>
    <xf numFmtId="4" fontId="2" fillId="0" borderId="0" xfId="0" applyNumberFormat="1" applyFont="1" applyProtection="1"/>
    <xf numFmtId="187" fontId="2" fillId="0" borderId="0" xfId="0" applyNumberFormat="1" applyFont="1" applyProtection="1"/>
    <xf numFmtId="0" fontId="11" fillId="0" borderId="0" xfId="0" applyFont="1" applyProtection="1"/>
    <xf numFmtId="0" fontId="2" fillId="0" borderId="0" xfId="0" applyFont="1" applyProtection="1"/>
    <xf numFmtId="0" fontId="0" fillId="0" borderId="1" xfId="0" applyBorder="1" applyProtection="1"/>
    <xf numFmtId="0" fontId="0" fillId="0" borderId="0" xfId="0" applyBorder="1" applyProtection="1"/>
    <xf numFmtId="0" fontId="2" fillId="0" borderId="6" xfId="0" applyFont="1" applyBorder="1" applyProtection="1"/>
    <xf numFmtId="0" fontId="2" fillId="0" borderId="1" xfId="0" applyFont="1" applyBorder="1" applyProtection="1"/>
    <xf numFmtId="0" fontId="2" fillId="0" borderId="7" xfId="0" applyFont="1" applyBorder="1" applyProtection="1"/>
    <xf numFmtId="4" fontId="6" fillId="0" borderId="0" xfId="0" applyNumberFormat="1" applyFont="1" applyFill="1" applyProtection="1"/>
    <xf numFmtId="187" fontId="6" fillId="0" borderId="0" xfId="0" applyNumberFormat="1" applyFont="1" applyFill="1" applyProtection="1"/>
    <xf numFmtId="4" fontId="9" fillId="0" borderId="0" xfId="0" applyNumberFormat="1" applyFont="1" applyFill="1" applyProtection="1"/>
    <xf numFmtId="187" fontId="9" fillId="0" borderId="0" xfId="0" applyNumberFormat="1" applyFont="1" applyFill="1" applyProtection="1"/>
    <xf numFmtId="0" fontId="2" fillId="0" borderId="11" xfId="0" applyFont="1" applyBorder="1" applyAlignment="1" applyProtection="1">
      <alignment horizontal="center"/>
    </xf>
    <xf numFmtId="0" fontId="2" fillId="0" borderId="0" xfId="0" applyFont="1" applyBorder="1" applyProtection="1"/>
    <xf numFmtId="4" fontId="2" fillId="0" borderId="11" xfId="0" applyNumberFormat="1" applyFont="1" applyBorder="1" applyProtection="1"/>
    <xf numFmtId="4" fontId="10" fillId="0" borderId="0" xfId="0" applyNumberFormat="1" applyFont="1" applyFill="1" applyProtection="1"/>
    <xf numFmtId="187" fontId="10" fillId="0" borderId="0" xfId="0" applyNumberFormat="1" applyFont="1" applyFill="1" applyProtection="1"/>
    <xf numFmtId="4" fontId="10" fillId="0" borderId="0" xfId="0" applyNumberFormat="1" applyFont="1" applyProtection="1"/>
    <xf numFmtId="187" fontId="10" fillId="0" borderId="0" xfId="0" applyNumberFormat="1" applyFont="1" applyProtection="1"/>
    <xf numFmtId="0" fontId="2" fillId="0" borderId="12" xfId="0" applyFont="1" applyBorder="1" applyAlignment="1" applyProtection="1">
      <alignment horizontal="center"/>
    </xf>
    <xf numFmtId="4" fontId="2" fillId="0" borderId="12" xfId="0" applyNumberFormat="1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3" xfId="0" applyBorder="1" applyProtection="1"/>
    <xf numFmtId="0" fontId="14" fillId="0" borderId="0" xfId="0" applyFont="1" applyBorder="1" applyProtection="1"/>
    <xf numFmtId="4" fontId="9" fillId="0" borderId="0" xfId="0" applyNumberFormat="1" applyFont="1" applyFill="1" applyBorder="1" applyAlignment="1" applyProtection="1"/>
    <xf numFmtId="4" fontId="4" fillId="0" borderId="0" xfId="0" applyNumberFormat="1" applyFont="1" applyFill="1" applyBorder="1" applyProtection="1"/>
    <xf numFmtId="4" fontId="2" fillId="0" borderId="0" xfId="0" applyNumberFormat="1" applyFont="1" applyFill="1" applyBorder="1" applyProtection="1"/>
    <xf numFmtId="187" fontId="2" fillId="0" borderId="0" xfId="0" applyNumberFormat="1" applyFont="1" applyFill="1" applyBorder="1" applyProtection="1"/>
    <xf numFmtId="0" fontId="15" fillId="0" borderId="0" xfId="0" applyFont="1" applyBorder="1" applyProtection="1"/>
    <xf numFmtId="4" fontId="9" fillId="0" borderId="0" xfId="0" applyNumberFormat="1" applyFont="1" applyFill="1" applyBorder="1" applyProtection="1"/>
    <xf numFmtId="0" fontId="0" fillId="0" borderId="0" xfId="0" applyFill="1" applyBorder="1" applyProtection="1"/>
    <xf numFmtId="0" fontId="13" fillId="0" borderId="0" xfId="0" applyFont="1" applyBorder="1" applyProtection="1"/>
    <xf numFmtId="0" fontId="4" fillId="0" borderId="0" xfId="0" applyFont="1" applyBorder="1" applyProtection="1"/>
    <xf numFmtId="0" fontId="8" fillId="0" borderId="0" xfId="0" applyFont="1" applyFill="1" applyProtection="1"/>
    <xf numFmtId="0" fontId="18" fillId="0" borderId="0" xfId="0" applyFont="1" applyBorder="1" applyProtection="1"/>
    <xf numFmtId="0" fontId="18" fillId="0" borderId="0" xfId="0" applyFont="1" applyFill="1" applyBorder="1" applyProtection="1"/>
    <xf numFmtId="0" fontId="12" fillId="0" borderId="0" xfId="0" applyFont="1" applyFill="1" applyBorder="1"/>
    <xf numFmtId="2" fontId="0" fillId="0" borderId="8" xfId="0" applyNumberFormat="1" applyBorder="1"/>
    <xf numFmtId="0" fontId="4" fillId="0" borderId="1" xfId="0" applyFont="1" applyBorder="1" applyProtection="1"/>
    <xf numFmtId="0" fontId="18" fillId="0" borderId="4" xfId="0" applyFont="1" applyBorder="1" applyProtection="1"/>
    <xf numFmtId="0" fontId="1" fillId="0" borderId="0" xfId="0" applyFont="1" applyBorder="1"/>
    <xf numFmtId="0" fontId="2" fillId="0" borderId="0" xfId="0" applyFont="1" applyBorder="1"/>
    <xf numFmtId="0" fontId="21" fillId="0" borderId="0" xfId="0" applyFont="1" applyBorder="1"/>
    <xf numFmtId="0" fontId="23" fillId="0" borderId="0" xfId="0" applyFont="1" applyBorder="1"/>
    <xf numFmtId="0" fontId="18" fillId="0" borderId="0" xfId="0" applyFont="1" applyBorder="1" applyAlignment="1" applyProtection="1"/>
    <xf numFmtId="0" fontId="0" fillId="0" borderId="5" xfId="0" applyBorder="1" applyProtection="1"/>
    <xf numFmtId="0" fontId="13" fillId="0" borderId="5" xfId="0" applyFont="1" applyBorder="1" applyProtection="1"/>
    <xf numFmtId="0" fontId="20" fillId="0" borderId="2" xfId="0" applyFont="1" applyBorder="1"/>
    <xf numFmtId="0" fontId="0" fillId="0" borderId="0" xfId="0" applyFill="1" applyBorder="1"/>
    <xf numFmtId="0" fontId="22" fillId="0" borderId="0" xfId="0" applyFont="1" applyBorder="1"/>
    <xf numFmtId="0" fontId="13" fillId="0" borderId="6" xfId="0" applyFont="1" applyBorder="1" applyProtection="1"/>
    <xf numFmtId="0" fontId="4" fillId="0" borderId="7" xfId="0" applyFont="1" applyBorder="1" applyProtection="1"/>
    <xf numFmtId="0" fontId="2" fillId="2" borderId="3" xfId="0" applyFont="1" applyFill="1" applyBorder="1"/>
    <xf numFmtId="0" fontId="2" fillId="2" borderId="4" xfId="0" applyFont="1" applyFill="1" applyBorder="1"/>
    <xf numFmtId="0" fontId="14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Protection="1">
      <protection locked="0"/>
    </xf>
    <xf numFmtId="0" fontId="2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 applyAlignment="1" applyProtection="1">
      <alignment horizontal="left"/>
      <protection locked="0"/>
    </xf>
    <xf numFmtId="0" fontId="2" fillId="2" borderId="7" xfId="0" applyFont="1" applyFill="1" applyBorder="1"/>
    <xf numFmtId="4" fontId="2" fillId="0" borderId="14" xfId="0" applyNumberFormat="1" applyFont="1" applyBorder="1" applyProtection="1"/>
    <xf numFmtId="0" fontId="2" fillId="0" borderId="14" xfId="0" applyFont="1" applyBorder="1" applyAlignment="1" applyProtection="1">
      <alignment horizontal="center"/>
    </xf>
    <xf numFmtId="0" fontId="4" fillId="2" borderId="14" xfId="0" applyFont="1" applyFill="1" applyBorder="1" applyProtection="1"/>
    <xf numFmtId="0" fontId="4" fillId="2" borderId="4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4" fontId="0" fillId="0" borderId="1" xfId="0" applyNumberFormat="1" applyBorder="1"/>
    <xf numFmtId="0" fontId="28" fillId="0" borderId="0" xfId="0" applyFont="1" applyBorder="1" applyProtection="1"/>
    <xf numFmtId="0" fontId="29" fillId="0" borderId="0" xfId="0" applyFont="1" applyBorder="1" applyProtection="1"/>
    <xf numFmtId="14" fontId="18" fillId="0" borderId="0" xfId="0" applyNumberFormat="1" applyFont="1" applyBorder="1" applyProtection="1"/>
    <xf numFmtId="49" fontId="0" fillId="0" borderId="0" xfId="0" applyNumberFormat="1"/>
    <xf numFmtId="0" fontId="0" fillId="0" borderId="11" xfId="0" applyFill="1" applyBorder="1"/>
    <xf numFmtId="0" fontId="30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0" fontId="4" fillId="0" borderId="2" xfId="0" applyFont="1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24" fillId="3" borderId="3" xfId="0" applyFont="1" applyFill="1" applyBorder="1"/>
    <xf numFmtId="0" fontId="24" fillId="3" borderId="4" xfId="0" applyFont="1" applyFill="1" applyBorder="1"/>
    <xf numFmtId="0" fontId="25" fillId="3" borderId="4" xfId="0" applyFont="1" applyFill="1" applyBorder="1"/>
    <xf numFmtId="0" fontId="0" fillId="3" borderId="13" xfId="0" applyFill="1" applyBorder="1"/>
    <xf numFmtId="0" fontId="26" fillId="3" borderId="2" xfId="0" applyFont="1" applyFill="1" applyBorder="1"/>
    <xf numFmtId="0" fontId="0" fillId="3" borderId="5" xfId="0" applyFill="1" applyBorder="1"/>
    <xf numFmtId="0" fontId="26" fillId="3" borderId="0" xfId="0" applyFont="1" applyFill="1" applyBorder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/>
    <xf numFmtId="0" fontId="31" fillId="2" borderId="12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31" fillId="2" borderId="0" xfId="0" applyFont="1" applyFill="1" applyBorder="1" applyAlignment="1" applyProtection="1">
      <alignment horizontal="center"/>
    </xf>
    <xf numFmtId="0" fontId="32" fillId="0" borderId="0" xfId="0" applyFont="1" applyFill="1" applyProtection="1"/>
    <xf numFmtId="4" fontId="32" fillId="0" borderId="0" xfId="0" applyNumberFormat="1" applyFont="1" applyFill="1" applyProtection="1"/>
    <xf numFmtId="187" fontId="32" fillId="0" borderId="0" xfId="0" applyNumberFormat="1" applyFont="1" applyFill="1" applyProtection="1"/>
    <xf numFmtId="4" fontId="33" fillId="0" borderId="0" xfId="0" applyNumberFormat="1" applyFont="1" applyFill="1" applyProtection="1"/>
    <xf numFmtId="187" fontId="33" fillId="0" borderId="0" xfId="0" applyNumberFormat="1" applyFont="1" applyFill="1" applyProtection="1"/>
    <xf numFmtId="0" fontId="34" fillId="0" borderId="0" xfId="0" applyFont="1" applyProtection="1"/>
    <xf numFmtId="0" fontId="34" fillId="0" borderId="0" xfId="0" applyFont="1" applyBorder="1" applyProtection="1"/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0" xfId="0" applyFont="1" applyProtection="1"/>
    <xf numFmtId="0" fontId="35" fillId="0" borderId="0" xfId="0" applyFont="1" applyBorder="1" applyProtection="1"/>
    <xf numFmtId="0" fontId="36" fillId="0" borderId="0" xfId="0" applyFont="1" applyBorder="1" applyProtection="1"/>
    <xf numFmtId="0" fontId="30" fillId="0" borderId="0" xfId="0" applyFont="1"/>
    <xf numFmtId="0" fontId="30" fillId="0" borderId="11" xfId="0" applyFont="1" applyFill="1" applyBorder="1"/>
    <xf numFmtId="0" fontId="2" fillId="0" borderId="13" xfId="0" applyFont="1" applyBorder="1"/>
    <xf numFmtId="0" fontId="12" fillId="0" borderId="2" xfId="0" applyFont="1" applyBorder="1"/>
    <xf numFmtId="0" fontId="12" fillId="0" borderId="2" xfId="0" applyFont="1" applyFill="1" applyBorder="1"/>
    <xf numFmtId="0" fontId="37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16" xfId="0" applyFont="1" applyBorder="1" applyProtection="1"/>
    <xf numFmtId="0" fontId="30" fillId="0" borderId="8" xfId="0" applyFont="1" applyBorder="1"/>
    <xf numFmtId="0" fontId="30" fillId="0" borderId="8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4" fontId="2" fillId="0" borderId="2" xfId="0" applyNumberFormat="1" applyFont="1" applyBorder="1" applyAlignment="1" applyProtection="1">
      <alignment horizontal="right"/>
    </xf>
    <xf numFmtId="4" fontId="0" fillId="0" borderId="0" xfId="0" applyNumberFormat="1" applyBorder="1" applyProtection="1"/>
    <xf numFmtId="4" fontId="0" fillId="0" borderId="5" xfId="0" applyNumberFormat="1" applyBorder="1" applyProtection="1"/>
    <xf numFmtId="0" fontId="31" fillId="2" borderId="1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4" fontId="0" fillId="0" borderId="0" xfId="0" applyNumberFormat="1" applyProtection="1"/>
    <xf numFmtId="0" fontId="7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0" fontId="27" fillId="2" borderId="17" xfId="0" applyFont="1" applyFill="1" applyBorder="1" applyAlignment="1" applyProtection="1">
      <alignment horizontal="center"/>
    </xf>
    <xf numFmtId="0" fontId="27" fillId="2" borderId="9" xfId="0" applyFont="1" applyFill="1" applyBorder="1" applyAlignment="1" applyProtection="1">
      <alignment horizontal="center"/>
    </xf>
    <xf numFmtId="0" fontId="27" fillId="2" borderId="18" xfId="0" applyFont="1" applyFill="1" applyBorder="1" applyAlignment="1" applyProtection="1">
      <alignment horizontal="center"/>
    </xf>
    <xf numFmtId="0" fontId="26" fillId="3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center"/>
    </xf>
    <xf numFmtId="4" fontId="14" fillId="0" borderId="6" xfId="0" applyNumberFormat="1" applyFont="1" applyBorder="1" applyAlignment="1" applyProtection="1">
      <alignment horizontal="right"/>
    </xf>
    <xf numFmtId="4" fontId="14" fillId="0" borderId="1" xfId="0" applyNumberFormat="1" applyFont="1" applyBorder="1" applyAlignment="1" applyProtection="1">
      <alignment horizontal="right"/>
    </xf>
    <xf numFmtId="4" fontId="14" fillId="0" borderId="7" xfId="0" applyNumberFormat="1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30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4" fontId="2" fillId="0" borderId="6" xfId="0" applyNumberFormat="1" applyFont="1" applyBorder="1" applyAlignment="1" applyProtection="1">
      <alignment horizontal="right"/>
    </xf>
    <xf numFmtId="4" fontId="0" fillId="0" borderId="1" xfId="0" applyNumberFormat="1" applyBorder="1" applyProtection="1"/>
    <xf numFmtId="4" fontId="0" fillId="0" borderId="7" xfId="0" applyNumberFormat="1" applyBorder="1" applyProtection="1"/>
    <xf numFmtId="49" fontId="7" fillId="0" borderId="0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4" fontId="15" fillId="0" borderId="17" xfId="0" applyNumberFormat="1" applyFont="1" applyBorder="1" applyAlignment="1" applyProtection="1">
      <alignment horizontal="right"/>
    </xf>
    <xf numFmtId="4" fontId="15" fillId="0" borderId="9" xfId="0" applyNumberFormat="1" applyFont="1" applyBorder="1" applyAlignment="1" applyProtection="1">
      <alignment horizontal="right"/>
    </xf>
    <xf numFmtId="4" fontId="15" fillId="0" borderId="18" xfId="0" applyNumberFormat="1" applyFont="1" applyBorder="1" applyAlignment="1" applyProtection="1">
      <alignment horizontal="right"/>
    </xf>
    <xf numFmtId="4" fontId="14" fillId="0" borderId="3" xfId="0" applyNumberFormat="1" applyFont="1" applyBorder="1" applyAlignment="1" applyProtection="1">
      <alignment horizontal="right"/>
    </xf>
    <xf numFmtId="4" fontId="14" fillId="0" borderId="4" xfId="0" applyNumberFormat="1" applyFont="1" applyBorder="1" applyAlignment="1" applyProtection="1">
      <alignment horizontal="right"/>
    </xf>
    <xf numFmtId="4" fontId="14" fillId="0" borderId="13" xfId="0" applyNumberFormat="1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left"/>
    </xf>
    <xf numFmtId="4" fontId="15" fillId="0" borderId="19" xfId="0" applyNumberFormat="1" applyFont="1" applyBorder="1" applyAlignment="1" applyProtection="1">
      <alignment horizontal="right"/>
    </xf>
    <xf numFmtId="4" fontId="15" fillId="0" borderId="20" xfId="0" applyNumberFormat="1" applyFont="1" applyBorder="1" applyAlignment="1" applyProtection="1">
      <alignment horizontal="right"/>
    </xf>
    <xf numFmtId="4" fontId="15" fillId="0" borderId="21" xfId="0" applyNumberFormat="1" applyFont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7" fillId="0" borderId="1" xfId="0" applyFont="1" applyBorder="1" applyAlignment="1" applyProtection="1">
      <alignment horizontal="center"/>
    </xf>
    <xf numFmtId="4" fontId="14" fillId="0" borderId="2" xfId="0" applyNumberFormat="1" applyFont="1" applyBorder="1" applyAlignment="1" applyProtection="1">
      <alignment horizontal="right"/>
    </xf>
    <xf numFmtId="4" fontId="14" fillId="0" borderId="0" xfId="0" applyNumberFormat="1" applyFont="1" applyBorder="1" applyAlignment="1" applyProtection="1">
      <alignment horizontal="right"/>
    </xf>
    <xf numFmtId="4" fontId="14" fillId="0" borderId="5" xfId="0" applyNumberFormat="1" applyFont="1" applyBorder="1" applyAlignment="1" applyProtection="1">
      <alignment horizontal="right"/>
    </xf>
    <xf numFmtId="0" fontId="4" fillId="2" borderId="6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9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257175</xdr:colOff>
      <xdr:row>4</xdr:row>
      <xdr:rowOff>104775</xdr:rowOff>
    </xdr:to>
    <xdr:pic>
      <xdr:nvPicPr>
        <xdr:cNvPr id="17529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382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257175</xdr:colOff>
      <xdr:row>39</xdr:row>
      <xdr:rowOff>76200</xdr:rowOff>
    </xdr:to>
    <xdr:pic>
      <xdr:nvPicPr>
        <xdr:cNvPr id="17530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29250"/>
          <a:ext cx="12382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2542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2543" name="Picture 3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9525</xdr:rowOff>
    </xdr:to>
    <xdr:pic>
      <xdr:nvPicPr>
        <xdr:cNvPr id="12544" name="Picture 4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38100" y="0"/>
          <a:ext cx="17716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3565" name="Picture 1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3566" name="Picture 2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5</xdr:row>
      <xdr:rowOff>161925</xdr:rowOff>
    </xdr:to>
    <xdr:pic>
      <xdr:nvPicPr>
        <xdr:cNvPr id="13567" name="Picture 3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6"/>
  <sheetViews>
    <sheetView tabSelected="1" topLeftCell="A7" workbookViewId="0">
      <selection activeCell="D24" sqref="D24"/>
    </sheetView>
  </sheetViews>
  <sheetFormatPr defaultRowHeight="12.75"/>
  <cols>
    <col min="1" max="1" width="16.28515625" customWidth="1"/>
    <col min="2" max="2" width="13" customWidth="1"/>
    <col min="4" max="4" width="49.140625" customWidth="1"/>
    <col min="5" max="5" width="15.140625" customWidth="1"/>
    <col min="7" max="7" width="11.42578125" customWidth="1"/>
  </cols>
  <sheetData>
    <row r="2" spans="1:4">
      <c r="A2" t="s">
        <v>27</v>
      </c>
      <c r="B2" s="1" t="s">
        <v>102</v>
      </c>
    </row>
    <row r="4" spans="1:4">
      <c r="A4" t="s">
        <v>26</v>
      </c>
      <c r="B4" s="102">
        <v>40560</v>
      </c>
    </row>
    <row r="5" spans="1:4">
      <c r="A5" t="s">
        <v>28</v>
      </c>
      <c r="B5" s="102">
        <v>40560</v>
      </c>
    </row>
    <row r="6" spans="1:4">
      <c r="A6" t="s">
        <v>50</v>
      </c>
      <c r="B6" s="1" t="s">
        <v>102</v>
      </c>
    </row>
    <row r="7" spans="1:4">
      <c r="A7" t="s">
        <v>66</v>
      </c>
      <c r="B7" s="1"/>
    </row>
    <row r="8" spans="1:4" ht="15.75" customHeight="1">
      <c r="A8" t="s">
        <v>29</v>
      </c>
      <c r="B8" s="154" t="s">
        <v>93</v>
      </c>
      <c r="C8" s="154"/>
      <c r="D8" s="154"/>
    </row>
    <row r="9" spans="1:4">
      <c r="A9" t="s">
        <v>49</v>
      </c>
      <c r="B9" t="s">
        <v>57</v>
      </c>
    </row>
    <row r="10" spans="1:4" ht="16.5" customHeight="1">
      <c r="A10" t="s">
        <v>31</v>
      </c>
      <c r="B10" s="155" t="s">
        <v>94</v>
      </c>
      <c r="C10" s="155"/>
      <c r="D10" s="155"/>
    </row>
    <row r="11" spans="1:4">
      <c r="A11" t="s">
        <v>30</v>
      </c>
      <c r="B11" s="156" t="s">
        <v>95</v>
      </c>
      <c r="C11" s="156"/>
      <c r="D11" s="156"/>
    </row>
    <row r="12" spans="1:4">
      <c r="A12" t="s">
        <v>47</v>
      </c>
      <c r="B12" s="106" t="s">
        <v>96</v>
      </c>
    </row>
    <row r="13" spans="1:4">
      <c r="A13" t="s">
        <v>37</v>
      </c>
      <c r="B13" s="1" t="s">
        <v>48</v>
      </c>
      <c r="C13" t="s">
        <v>40</v>
      </c>
    </row>
    <row r="14" spans="1:4">
      <c r="A14" s="143" t="s">
        <v>87</v>
      </c>
      <c r="B14" s="1"/>
    </row>
    <row r="15" spans="1:4">
      <c r="A15" t="s">
        <v>25</v>
      </c>
      <c r="B15" s="20" t="s">
        <v>57</v>
      </c>
    </row>
    <row r="16" spans="1:4">
      <c r="B16" s="76" t="s">
        <v>57</v>
      </c>
    </row>
    <row r="17" spans="1:10">
      <c r="A17" t="s">
        <v>32</v>
      </c>
    </row>
    <row r="18" spans="1:10">
      <c r="B18" t="s">
        <v>8</v>
      </c>
      <c r="C18" t="s">
        <v>9</v>
      </c>
      <c r="D18" t="s">
        <v>10</v>
      </c>
      <c r="E18" t="s">
        <v>13</v>
      </c>
      <c r="F18" t="s">
        <v>33</v>
      </c>
      <c r="G18" t="s">
        <v>16</v>
      </c>
      <c r="H18" t="s">
        <v>34</v>
      </c>
      <c r="I18" t="s">
        <v>35</v>
      </c>
      <c r="J18" t="s">
        <v>36</v>
      </c>
    </row>
    <row r="19" spans="1:10">
      <c r="A19">
        <v>1</v>
      </c>
      <c r="B19" s="19">
        <v>1</v>
      </c>
      <c r="C19" s="19"/>
      <c r="D19" s="153" t="s">
        <v>97</v>
      </c>
      <c r="E19" s="65">
        <v>39000</v>
      </c>
      <c r="F19" s="19">
        <v>1</v>
      </c>
      <c r="G19" s="21">
        <f>IF(B19="","",E19*F19)</f>
        <v>39000</v>
      </c>
      <c r="H19" s="19"/>
      <c r="I19" s="19"/>
      <c r="J19" s="19"/>
    </row>
    <row r="20" spans="1:10">
      <c r="A20">
        <v>2</v>
      </c>
      <c r="B20" s="19"/>
      <c r="C20" s="19"/>
      <c r="D20" s="152" t="s">
        <v>98</v>
      </c>
      <c r="E20" s="65"/>
      <c r="F20" s="19"/>
      <c r="G20" s="21" t="str">
        <f t="shared" ref="G20:G26" si="0">IF(B20="","",E20*F20)</f>
        <v/>
      </c>
      <c r="H20" s="19"/>
      <c r="I20" s="19"/>
      <c r="J20" s="19"/>
    </row>
    <row r="21" spans="1:10">
      <c r="A21">
        <v>3</v>
      </c>
      <c r="B21" s="19"/>
      <c r="C21" s="19"/>
      <c r="D21" s="107" t="s">
        <v>103</v>
      </c>
      <c r="E21" s="65"/>
      <c r="F21" s="19" t="s">
        <v>57</v>
      </c>
      <c r="G21" s="21" t="str">
        <f t="shared" si="0"/>
        <v/>
      </c>
      <c r="H21" s="19"/>
      <c r="I21" s="19"/>
      <c r="J21" s="19"/>
    </row>
    <row r="22" spans="1:10">
      <c r="B22" s="19"/>
      <c r="C22" s="19"/>
      <c r="D22" s="152" t="s">
        <v>104</v>
      </c>
      <c r="E22" s="65" t="s">
        <v>57</v>
      </c>
      <c r="F22" s="19" t="s">
        <v>57</v>
      </c>
      <c r="G22" s="21" t="s">
        <v>57</v>
      </c>
      <c r="H22" s="19"/>
      <c r="I22" s="19"/>
      <c r="J22" s="19"/>
    </row>
    <row r="23" spans="1:10">
      <c r="A23">
        <v>5</v>
      </c>
      <c r="B23" s="19" t="s">
        <v>57</v>
      </c>
      <c r="C23" s="19"/>
      <c r="D23" s="144" t="s">
        <v>101</v>
      </c>
      <c r="E23" s="65" t="s">
        <v>57</v>
      </c>
      <c r="F23" s="19" t="s">
        <v>57</v>
      </c>
      <c r="G23" s="21" t="s">
        <v>57</v>
      </c>
      <c r="H23" s="19"/>
      <c r="I23" s="19"/>
      <c r="J23" s="19"/>
    </row>
    <row r="24" spans="1:10">
      <c r="B24" s="19"/>
      <c r="C24" s="19"/>
      <c r="D24" s="144" t="s">
        <v>99</v>
      </c>
      <c r="E24" s="65"/>
      <c r="F24" s="19"/>
      <c r="G24" s="21" t="str">
        <f t="shared" si="0"/>
        <v/>
      </c>
      <c r="H24" s="19"/>
      <c r="I24" s="19"/>
      <c r="J24" s="19"/>
    </row>
    <row r="25" spans="1:10">
      <c r="A25">
        <v>7</v>
      </c>
      <c r="B25" s="19"/>
      <c r="C25" s="19"/>
      <c r="D25" s="144" t="s">
        <v>100</v>
      </c>
      <c r="E25" s="65"/>
      <c r="F25" s="19"/>
      <c r="G25" s="21" t="str">
        <f t="shared" si="0"/>
        <v/>
      </c>
      <c r="H25" s="19"/>
      <c r="I25" s="19"/>
      <c r="J25" s="19"/>
    </row>
    <row r="26" spans="1:10">
      <c r="A26">
        <v>8</v>
      </c>
      <c r="B26" s="19"/>
      <c r="C26" s="19"/>
      <c r="D26" s="144" t="s">
        <v>57</v>
      </c>
      <c r="E26" s="65"/>
      <c r="F26" s="19"/>
      <c r="G26" s="21" t="str">
        <f t="shared" si="0"/>
        <v/>
      </c>
      <c r="H26" s="19"/>
      <c r="I26" s="19"/>
      <c r="J26" s="19"/>
    </row>
    <row r="27" spans="1:10">
      <c r="A27">
        <v>9</v>
      </c>
      <c r="B27" s="19" t="s">
        <v>57</v>
      </c>
      <c r="C27" s="19"/>
      <c r="D27" s="19" t="s">
        <v>57</v>
      </c>
      <c r="E27" s="65" t="s">
        <v>57</v>
      </c>
      <c r="F27" s="19" t="s">
        <v>57</v>
      </c>
      <c r="G27" s="21" t="s">
        <v>57</v>
      </c>
      <c r="H27" s="19"/>
      <c r="I27" s="19"/>
      <c r="J27" s="19"/>
    </row>
    <row r="28" spans="1:10">
      <c r="A28">
        <v>10</v>
      </c>
      <c r="B28" s="19"/>
      <c r="C28" s="19"/>
      <c r="D28" s="19"/>
      <c r="E28" s="65"/>
      <c r="F28" s="19"/>
      <c r="G28" s="21" t="str">
        <f t="shared" ref="G28:G39" si="1">IF(B28="","",E28*F28)</f>
        <v/>
      </c>
      <c r="H28" s="19"/>
      <c r="I28" s="19"/>
      <c r="J28" s="19"/>
    </row>
    <row r="29" spans="1:10">
      <c r="A29">
        <v>11</v>
      </c>
      <c r="B29" s="19"/>
      <c r="C29" s="19"/>
      <c r="D29" s="19"/>
      <c r="E29" s="65"/>
      <c r="F29" s="19"/>
      <c r="G29" s="21" t="str">
        <f t="shared" si="1"/>
        <v/>
      </c>
      <c r="H29" s="19"/>
      <c r="I29" s="19"/>
      <c r="J29" s="19"/>
    </row>
    <row r="30" spans="1:10">
      <c r="A30">
        <v>12</v>
      </c>
      <c r="B30" s="19"/>
      <c r="C30" s="19"/>
      <c r="D30" s="19"/>
      <c r="E30" s="65"/>
      <c r="F30" s="19"/>
      <c r="G30" s="21" t="str">
        <f t="shared" si="1"/>
        <v/>
      </c>
      <c r="H30" s="19"/>
      <c r="I30" s="19"/>
      <c r="J30" s="19"/>
    </row>
    <row r="31" spans="1:10">
      <c r="A31">
        <v>13</v>
      </c>
      <c r="B31" s="19"/>
      <c r="C31" s="19"/>
      <c r="E31" s="65"/>
      <c r="F31" s="19"/>
      <c r="G31" s="21" t="str">
        <f t="shared" si="1"/>
        <v/>
      </c>
      <c r="H31" s="19"/>
      <c r="I31" s="19"/>
      <c r="J31" s="19"/>
    </row>
    <row r="32" spans="1:10">
      <c r="A32">
        <v>14</v>
      </c>
      <c r="B32" s="19"/>
      <c r="C32" s="19"/>
      <c r="D32" s="19"/>
      <c r="E32" s="65"/>
      <c r="F32" s="19"/>
      <c r="G32" s="21" t="str">
        <f t="shared" si="1"/>
        <v/>
      </c>
      <c r="H32" s="19"/>
      <c r="I32" s="19"/>
      <c r="J32" s="19"/>
    </row>
    <row r="33" spans="1:10">
      <c r="A33">
        <v>15</v>
      </c>
      <c r="B33" s="19"/>
      <c r="C33" s="19"/>
      <c r="D33" s="19"/>
      <c r="E33" s="65"/>
      <c r="F33" s="19"/>
      <c r="G33" s="21" t="str">
        <f t="shared" si="1"/>
        <v/>
      </c>
      <c r="H33" s="19"/>
      <c r="I33" s="19"/>
      <c r="J33" s="19"/>
    </row>
    <row r="34" spans="1:10">
      <c r="A34">
        <v>16</v>
      </c>
      <c r="B34" s="19"/>
      <c r="C34" s="19"/>
      <c r="D34" s="19"/>
      <c r="E34" s="65"/>
      <c r="F34" s="19"/>
      <c r="G34" s="21" t="str">
        <f t="shared" si="1"/>
        <v/>
      </c>
      <c r="H34" s="19"/>
      <c r="I34" s="19"/>
      <c r="J34" s="19"/>
    </row>
    <row r="35" spans="1:10">
      <c r="A35">
        <v>17</v>
      </c>
      <c r="B35" s="19"/>
      <c r="C35" s="19"/>
      <c r="D35" s="19"/>
      <c r="E35" s="65"/>
      <c r="F35" s="19"/>
      <c r="G35" s="21" t="str">
        <f t="shared" si="1"/>
        <v/>
      </c>
      <c r="H35" s="19"/>
      <c r="I35" s="19"/>
      <c r="J35" s="19"/>
    </row>
    <row r="36" spans="1:10">
      <c r="A36">
        <v>18</v>
      </c>
      <c r="B36" s="19"/>
      <c r="C36" s="19"/>
      <c r="D36" s="19"/>
      <c r="E36" s="65"/>
      <c r="F36" s="19"/>
      <c r="G36" s="21" t="str">
        <f t="shared" si="1"/>
        <v/>
      </c>
      <c r="H36" s="19"/>
      <c r="I36" s="19"/>
      <c r="J36" s="19"/>
    </row>
    <row r="37" spans="1:10">
      <c r="A37">
        <v>19</v>
      </c>
      <c r="B37" s="19"/>
      <c r="C37" s="19"/>
      <c r="D37" s="19"/>
      <c r="E37" s="65"/>
      <c r="F37" s="19"/>
      <c r="G37" s="21" t="str">
        <f t="shared" si="1"/>
        <v/>
      </c>
      <c r="H37" s="19"/>
      <c r="I37" s="19"/>
      <c r="J37" s="19"/>
    </row>
    <row r="38" spans="1:10">
      <c r="A38">
        <v>20</v>
      </c>
      <c r="B38" s="19"/>
      <c r="C38" s="19"/>
      <c r="E38" s="65"/>
      <c r="F38" s="19"/>
      <c r="G38" s="21" t="str">
        <f t="shared" si="1"/>
        <v/>
      </c>
      <c r="H38" s="19"/>
      <c r="I38" s="19"/>
      <c r="J38" s="19"/>
    </row>
    <row r="39" spans="1:10">
      <c r="A39">
        <v>21</v>
      </c>
      <c r="B39" s="19"/>
      <c r="C39" s="19"/>
      <c r="D39" s="19"/>
      <c r="E39" s="65"/>
      <c r="F39" s="19"/>
      <c r="G39" s="21" t="str">
        <f t="shared" si="1"/>
        <v/>
      </c>
      <c r="H39" s="19"/>
      <c r="I39" s="19"/>
      <c r="J39" s="19"/>
    </row>
    <row r="40" spans="1:10">
      <c r="A40">
        <v>22</v>
      </c>
      <c r="B40" s="19"/>
      <c r="C40" s="19"/>
      <c r="D40" s="19"/>
      <c r="E40" s="65"/>
      <c r="F40" s="19"/>
      <c r="G40" s="21" t="str">
        <f>IF(B40="","",E40*F40)</f>
        <v/>
      </c>
      <c r="H40" s="19"/>
      <c r="I40" s="19"/>
      <c r="J40" s="19"/>
    </row>
    <row r="41" spans="1:10">
      <c r="A41">
        <v>23</v>
      </c>
      <c r="B41" s="19"/>
      <c r="C41" s="19"/>
      <c r="D41" s="19"/>
      <c r="E41" s="65"/>
      <c r="F41" s="19"/>
      <c r="G41" s="21" t="str">
        <f>IF(B41="","",E41*F41)</f>
        <v/>
      </c>
      <c r="H41" s="19"/>
      <c r="I41" s="19"/>
      <c r="J41" s="19"/>
    </row>
    <row r="42" spans="1:10">
      <c r="A42">
        <v>24</v>
      </c>
      <c r="B42" s="19"/>
      <c r="C42" s="19"/>
      <c r="D42" s="19"/>
      <c r="E42" s="65"/>
      <c r="F42" s="19"/>
      <c r="G42" s="21" t="str">
        <f>IF(B42="","",E42*F42)</f>
        <v/>
      </c>
      <c r="H42" s="19"/>
      <c r="I42" s="19"/>
      <c r="J42" s="19"/>
    </row>
    <row r="43" spans="1:10" ht="30.2" customHeight="1">
      <c r="F43" t="s">
        <v>24</v>
      </c>
      <c r="G43" s="22">
        <f>SUM(G19:G42)</f>
        <v>39000</v>
      </c>
    </row>
    <row r="44" spans="1:10">
      <c r="A44" t="s">
        <v>75</v>
      </c>
      <c r="B44" s="1" t="s">
        <v>77</v>
      </c>
      <c r="F44" t="s">
        <v>38</v>
      </c>
      <c r="G44" s="23"/>
    </row>
    <row r="45" spans="1:10" ht="13.5" thickBot="1">
      <c r="A45" t="s">
        <v>67</v>
      </c>
      <c r="B45" s="20" t="s">
        <v>77</v>
      </c>
      <c r="F45" t="s">
        <v>39</v>
      </c>
      <c r="G45" s="24">
        <f>G43+G44</f>
        <v>39000</v>
      </c>
    </row>
    <row r="46" spans="1:10" ht="13.5" thickTop="1">
      <c r="A46" t="s">
        <v>68</v>
      </c>
      <c r="B46" s="20" t="s">
        <v>77</v>
      </c>
    </row>
  </sheetData>
  <mergeCells count="3">
    <mergeCell ref="B8:D8"/>
    <mergeCell ref="B10:D10"/>
    <mergeCell ref="B11:D11"/>
  </mergeCells>
  <phoneticPr fontId="2" type="noConversion"/>
  <pageMargins left="0.74803149606299213" right="0.74803149606299213" top="0.98425196850393704" bottom="0.98425196850393704" header="0.51181102362204722" footer="0.51181102362204722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N14" sqref="N14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21" style="25" customWidth="1"/>
    <col min="6" max="6" width="8.28515625" style="25" customWidth="1"/>
    <col min="7" max="7" width="8.71093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9" ht="2.25" customHeight="1"/>
    <row r="2" spans="1:19" ht="13.5">
      <c r="E2" s="140" t="s">
        <v>42</v>
      </c>
      <c r="H2" s="28"/>
    </row>
    <row r="3" spans="1:19" ht="13.5" customHeight="1">
      <c r="E3" s="196" t="s">
        <v>79</v>
      </c>
      <c r="F3" s="196"/>
      <c r="G3" s="196"/>
      <c r="H3" s="196"/>
      <c r="I3" s="196"/>
      <c r="J3" s="196"/>
      <c r="K3" s="196"/>
      <c r="L3" s="196"/>
    </row>
    <row r="4" spans="1:19" ht="13.5">
      <c r="E4" s="139" t="s">
        <v>65</v>
      </c>
      <c r="H4" s="28"/>
    </row>
    <row r="5" spans="1:19" ht="13.5">
      <c r="E5" s="139" t="s">
        <v>43</v>
      </c>
      <c r="H5" s="28"/>
      <c r="J5" s="197" t="s">
        <v>88</v>
      </c>
      <c r="K5" s="198"/>
      <c r="L5" s="198"/>
      <c r="M5" s="198"/>
    </row>
    <row r="6" spans="1:19" ht="6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9" customFormat="1" ht="7.5" customHeight="1">
      <c r="A7" s="4"/>
      <c r="B7" s="5"/>
      <c r="C7" s="5"/>
      <c r="D7" s="5"/>
      <c r="E7" s="5"/>
      <c r="F7" s="5"/>
      <c r="G7" s="145"/>
      <c r="H7" s="116"/>
      <c r="I7" s="117"/>
      <c r="J7" s="117"/>
      <c r="K7" s="118"/>
      <c r="L7" s="117"/>
      <c r="M7" s="119"/>
      <c r="N7" s="13"/>
      <c r="O7" s="13"/>
      <c r="P7" s="14"/>
      <c r="Q7" s="13"/>
      <c r="R7" s="14"/>
    </row>
    <row r="8" spans="1:19" customFormat="1" ht="12.2" customHeight="1">
      <c r="A8" s="146" t="s">
        <v>81</v>
      </c>
      <c r="B8" s="17"/>
      <c r="C8" s="7"/>
      <c r="D8" s="15"/>
      <c r="E8" s="194" t="str">
        <f>Coding!B8</f>
        <v>ห้างหุ้นส่วนจำกัด เจพีอาร์ ออโต้ เซ็นเตอร์</v>
      </c>
      <c r="F8" s="194"/>
      <c r="G8" s="195"/>
      <c r="H8" s="120" t="s">
        <v>6</v>
      </c>
      <c r="I8" s="189" t="str">
        <f>Coding!B2</f>
        <v>201201011-001</v>
      </c>
      <c r="J8" s="189"/>
      <c r="K8" s="189"/>
      <c r="L8" s="189"/>
      <c r="M8" s="121"/>
      <c r="N8" s="13"/>
      <c r="O8" s="13"/>
      <c r="P8" s="14"/>
      <c r="Q8" s="13"/>
      <c r="R8" s="14"/>
    </row>
    <row r="9" spans="1:19" customFormat="1" ht="12.2" customHeight="1">
      <c r="A9" s="146" t="s">
        <v>82</v>
      </c>
      <c r="B9" s="17"/>
      <c r="C9" s="7"/>
      <c r="D9" s="16"/>
      <c r="E9" s="174" t="str">
        <f>Coding!B10</f>
        <v>70 ซอยเพชรเกษม4  ถนนเพชรเกษม แขวงวัดท่าพระ</v>
      </c>
      <c r="F9" s="174"/>
      <c r="G9" s="175"/>
      <c r="H9" s="120" t="s">
        <v>17</v>
      </c>
      <c r="I9" s="122"/>
      <c r="J9" s="122"/>
      <c r="K9" s="123"/>
      <c r="L9" s="124"/>
      <c r="M9" s="121"/>
      <c r="N9" s="13"/>
      <c r="O9" s="13"/>
      <c r="P9" s="14"/>
      <c r="Q9" s="13"/>
      <c r="R9" s="14"/>
    </row>
    <row r="10" spans="1:19" customFormat="1" ht="12.2" customHeight="1">
      <c r="A10" s="6"/>
      <c r="B10" s="17"/>
      <c r="C10" s="7"/>
      <c r="D10" s="3"/>
      <c r="E10" s="174" t="str">
        <f>Coding!B11</f>
        <v>เขตบางกอกใหญ่ กรุงเทพ 10600</v>
      </c>
      <c r="F10" s="174"/>
      <c r="G10" s="175"/>
      <c r="H10" s="114"/>
      <c r="I10" s="115"/>
      <c r="J10" s="115"/>
      <c r="K10" s="115"/>
      <c r="L10" s="5"/>
      <c r="M10" s="111"/>
      <c r="N10" s="13"/>
      <c r="O10" s="13"/>
      <c r="P10" s="14"/>
      <c r="Q10" s="13"/>
      <c r="R10" s="14"/>
    </row>
    <row r="11" spans="1:19" customFormat="1" ht="12.2" customHeight="1">
      <c r="A11" s="147" t="s">
        <v>83</v>
      </c>
      <c r="B11" s="64"/>
      <c r="C11" s="3"/>
      <c r="D11" s="3"/>
      <c r="E11" s="202" t="str">
        <f>Coding!B12</f>
        <v>024662300</v>
      </c>
      <c r="F11" s="202"/>
      <c r="G11" s="203"/>
      <c r="H11" s="110" t="s">
        <v>80</v>
      </c>
      <c r="I11" s="190">
        <f>Coding!B5</f>
        <v>40560</v>
      </c>
      <c r="J11" s="190"/>
      <c r="K11" s="190"/>
      <c r="L11" s="69"/>
      <c r="M11" s="112"/>
      <c r="N11" s="13"/>
      <c r="O11" s="13"/>
      <c r="P11" s="14"/>
      <c r="Q11" s="13"/>
      <c r="R11" s="14"/>
    </row>
    <row r="12" spans="1:19" customFormat="1" ht="6.75" customHeight="1">
      <c r="A12" s="10"/>
      <c r="B12" s="11"/>
      <c r="C12" s="11"/>
      <c r="D12" s="11"/>
      <c r="E12" s="11"/>
      <c r="F12" s="11"/>
      <c r="G12" s="12"/>
      <c r="H12" s="10"/>
      <c r="I12" s="11"/>
      <c r="J12" s="11"/>
      <c r="K12" s="11"/>
      <c r="L12" s="11"/>
      <c r="M12" s="113"/>
      <c r="N12" s="13"/>
      <c r="O12" s="13"/>
      <c r="P12" s="14"/>
      <c r="Q12" s="13"/>
      <c r="R12" s="14"/>
    </row>
    <row r="13" spans="1:19">
      <c r="A13" s="94" t="s">
        <v>8</v>
      </c>
      <c r="B13" s="157" t="s">
        <v>9</v>
      </c>
      <c r="C13" s="158"/>
      <c r="D13" s="159" t="s">
        <v>10</v>
      </c>
      <c r="E13" s="159"/>
      <c r="F13" s="159"/>
      <c r="G13" s="159"/>
      <c r="H13" s="96" t="s">
        <v>13</v>
      </c>
      <c r="I13" s="137"/>
      <c r="J13" s="138" t="s">
        <v>15</v>
      </c>
      <c r="K13" s="157" t="s">
        <v>16</v>
      </c>
      <c r="L13" s="159"/>
      <c r="M13" s="158"/>
      <c r="N13" s="61"/>
      <c r="O13" s="35"/>
      <c r="P13" s="35"/>
      <c r="Q13" s="36"/>
      <c r="R13" s="37"/>
      <c r="S13" s="38"/>
    </row>
    <row r="14" spans="1:19" s="135" customFormat="1" ht="8.25">
      <c r="A14" s="125" t="s">
        <v>11</v>
      </c>
      <c r="B14" s="160" t="s">
        <v>12</v>
      </c>
      <c r="C14" s="161"/>
      <c r="D14" s="160" t="s">
        <v>1</v>
      </c>
      <c r="E14" s="167"/>
      <c r="F14" s="167"/>
      <c r="G14" s="161"/>
      <c r="H14" s="125" t="s">
        <v>3</v>
      </c>
      <c r="I14" s="126"/>
      <c r="J14" s="127" t="s">
        <v>14</v>
      </c>
      <c r="K14" s="126"/>
      <c r="L14" s="128" t="s">
        <v>2</v>
      </c>
      <c r="M14" s="127"/>
      <c r="N14" s="130"/>
      <c r="O14" s="131"/>
      <c r="P14" s="131"/>
      <c r="Q14" s="132"/>
      <c r="R14" s="133"/>
      <c r="S14" s="134"/>
    </row>
    <row r="15" spans="1:19" s="29" customFormat="1" ht="12.75" customHeight="1">
      <c r="A15" s="39">
        <f>IF(ISBLANK(Coding!B19),"",Coding!B19)</f>
        <v>1</v>
      </c>
      <c r="B15" s="168"/>
      <c r="C15" s="169"/>
      <c r="D15" s="170" t="str">
        <f>IF(ISBLANK(Coding!D19),"",Coding!D19)</f>
        <v>Dell PowerEdge T110 ll Server</v>
      </c>
      <c r="E15" s="171"/>
      <c r="F15" s="171"/>
      <c r="G15" s="172"/>
      <c r="H15" s="41">
        <f>IF(ISBLANK(Coding!E19),"",Coding!E19)</f>
        <v>39000</v>
      </c>
      <c r="I15" s="162">
        <f>IF(ISBLANK(Coding!F19),"",Coding!F19)</f>
        <v>1</v>
      </c>
      <c r="J15" s="163"/>
      <c r="K15" s="164">
        <f>IF(ISBLANK(Coding!G19),"",Coding!G19)</f>
        <v>39000</v>
      </c>
      <c r="L15" s="165" t="e">
        <f>IF(ISBLANK(#REF!),"",#REF!)</f>
        <v>#REF!</v>
      </c>
      <c r="M15" s="166" t="e">
        <f>IF(ISBLANK(#REF!),"",#REF!)</f>
        <v>#REF!</v>
      </c>
      <c r="O15" s="26"/>
      <c r="P15" s="26"/>
      <c r="Q15" s="27"/>
      <c r="R15" s="42"/>
      <c r="S15" s="43"/>
    </row>
    <row r="16" spans="1:19" s="29" customFormat="1" ht="12.75" customHeight="1">
      <c r="A16" s="39" t="str">
        <f>IF(ISBLANK(Coding!B20),"",Coding!B20)</f>
        <v/>
      </c>
      <c r="B16" s="162" t="str">
        <f>IF(ISBLANK(Coding!C19),"",Coding!C19)</f>
        <v/>
      </c>
      <c r="C16" s="163"/>
      <c r="D16" s="170" t="str">
        <f>IF(ISBLANK(Coding!D20),"",Coding!D20)</f>
        <v>Intel(R) Xeon(R) Processor E3-1220, 3.10 GHz 8MB Cache</v>
      </c>
      <c r="E16" s="171"/>
      <c r="F16" s="171"/>
      <c r="G16" s="172"/>
      <c r="H16" s="41" t="str">
        <f>IF(ISBLANK(Coding!E20),"",Coding!E20)</f>
        <v/>
      </c>
      <c r="I16" s="162" t="str">
        <f>IF(ISBLANK(Coding!F20),"",Coding!F20)</f>
        <v/>
      </c>
      <c r="J16" s="163"/>
      <c r="K16" s="164" t="str">
        <f>IF(ISBLANK(Coding!G20),"",Coding!G20)</f>
        <v/>
      </c>
      <c r="L16" s="165" t="e">
        <f>IF(ISBLANK(#REF!),"",#REF!)</f>
        <v>#REF!</v>
      </c>
      <c r="M16" s="166" t="e">
        <f>IF(ISBLANK(#REF!),"",#REF!)</f>
        <v>#REF!</v>
      </c>
      <c r="O16" s="26"/>
      <c r="P16" s="26"/>
      <c r="Q16" s="27"/>
      <c r="R16" s="44"/>
      <c r="S16" s="45"/>
    </row>
    <row r="17" spans="1:19" s="29" customFormat="1" ht="12.75" customHeight="1">
      <c r="A17" s="39" t="str">
        <f>IF(ISBLANK(Coding!B21),"",Coding!B21)</f>
        <v/>
      </c>
      <c r="B17" s="162" t="str">
        <f>IF(ISBLANK(Coding!C20),"",Coding!C20)</f>
        <v/>
      </c>
      <c r="C17" s="163"/>
      <c r="D17" s="170" t="str">
        <f>IF(ISBLANK(Coding!D21),"",Coding!D21)</f>
        <v>2GB Memory (1X2GB), 1333MHz</v>
      </c>
      <c r="E17" s="171"/>
      <c r="F17" s="171"/>
      <c r="G17" s="172"/>
      <c r="H17" s="41" t="str">
        <f>IF(ISBLANK(Coding!E21),"",Coding!E21)</f>
        <v/>
      </c>
      <c r="I17" s="162" t="str">
        <f>IF(ISBLANK(Coding!F21),"",Coding!F21)</f>
        <v xml:space="preserve"> </v>
      </c>
      <c r="J17" s="163"/>
      <c r="K17" s="164" t="str">
        <f>IF(ISBLANK(Coding!G21),"",Coding!G21)</f>
        <v/>
      </c>
      <c r="L17" s="165" t="e">
        <f>IF(ISBLANK(#REF!),"",#REF!)</f>
        <v>#REF!</v>
      </c>
      <c r="M17" s="166" t="e">
        <f>IF(ISBLANK(#REF!),"",#REF!)</f>
        <v>#REF!</v>
      </c>
      <c r="O17" s="26"/>
      <c r="P17" s="26"/>
      <c r="Q17" s="27"/>
      <c r="R17" s="44"/>
      <c r="S17" s="45"/>
    </row>
    <row r="18" spans="1:19" s="29" customFormat="1" ht="12.75" customHeight="1">
      <c r="A18" s="39" t="str">
        <f>IF(ISBLANK(Coding!B22),"",Coding!B22)</f>
        <v/>
      </c>
      <c r="B18" s="162" t="str">
        <f>IF(ISBLANK(Coding!C21),"",Coding!C21)</f>
        <v/>
      </c>
      <c r="C18" s="163"/>
      <c r="D18" s="170" t="str">
        <f>IF(ISBLANK(Coding!D22),"",Coding!D22)</f>
        <v>2 X 500GB 3.5-inch 7.2K RPM SATA II Hard Drive</v>
      </c>
      <c r="E18" s="171"/>
      <c r="F18" s="171"/>
      <c r="G18" s="172"/>
      <c r="H18" s="41" t="str">
        <f>IF(ISBLANK(Coding!E22),"",Coding!E22)</f>
        <v xml:space="preserve"> </v>
      </c>
      <c r="I18" s="162" t="str">
        <f>IF(ISBLANK(Coding!F22),"",Coding!F22)</f>
        <v xml:space="preserve"> </v>
      </c>
      <c r="J18" s="163"/>
      <c r="K18" s="164" t="str">
        <f>IF(ISBLANK(Coding!G22),"",Coding!G22)</f>
        <v xml:space="preserve"> </v>
      </c>
      <c r="L18" s="165" t="e">
        <f>IF(ISBLANK(#REF!),"",#REF!)</f>
        <v>#REF!</v>
      </c>
      <c r="M18" s="166" t="e">
        <f>IF(ISBLANK(#REF!),"",#REF!)</f>
        <v>#REF!</v>
      </c>
      <c r="O18" s="26"/>
      <c r="P18" s="26"/>
      <c r="Q18" s="27"/>
      <c r="R18" s="44"/>
      <c r="S18" s="45"/>
    </row>
    <row r="19" spans="1:19" s="29" customFormat="1" ht="12.75" customHeight="1">
      <c r="A19" s="39" t="str">
        <f>IF(ISBLANK(Coding!B23),"",Coding!B23)</f>
        <v xml:space="preserve"> </v>
      </c>
      <c r="B19" s="162" t="str">
        <f>IF(ISBLANK(Coding!C22),"",Coding!C22)</f>
        <v/>
      </c>
      <c r="C19" s="163"/>
      <c r="D19" s="170" t="str">
        <f>IF(ISBLANK(Coding!D23),"",Coding!D23)</f>
        <v>SAS RAID</v>
      </c>
      <c r="E19" s="171"/>
      <c r="F19" s="171"/>
      <c r="G19" s="172"/>
      <c r="H19" s="41" t="str">
        <f>IF(ISBLANK(Coding!E23),"",Coding!E23)</f>
        <v xml:space="preserve"> </v>
      </c>
      <c r="I19" s="162" t="str">
        <f>IF(ISBLANK(Coding!F23),"",Coding!F23)</f>
        <v xml:space="preserve"> </v>
      </c>
      <c r="J19" s="163"/>
      <c r="K19" s="164" t="str">
        <f>IF(ISBLANK(Coding!G23),"",Coding!G23)</f>
        <v xml:space="preserve"> </v>
      </c>
      <c r="L19" s="165" t="e">
        <f>IF(ISBLANK(#REF!),"",#REF!)</f>
        <v>#REF!</v>
      </c>
      <c r="M19" s="166" t="e">
        <f>IF(ISBLANK(#REF!),"",#REF!)</f>
        <v>#REF!</v>
      </c>
      <c r="O19" s="26"/>
      <c r="P19" s="26"/>
      <c r="Q19" s="27"/>
      <c r="R19" s="44"/>
      <c r="S19" s="45"/>
    </row>
    <row r="20" spans="1:19" s="29" customFormat="1" ht="12.75" customHeight="1">
      <c r="A20" s="39" t="str">
        <f>IF(ISBLANK(Coding!B24),"",Coding!B24)</f>
        <v/>
      </c>
      <c r="B20" s="162" t="str">
        <f>IF(ISBLANK(Coding!C23),"",Coding!C23)</f>
        <v/>
      </c>
      <c r="C20" s="163"/>
      <c r="D20" s="170" t="str">
        <f>IF(ISBLANK(Coding!D24),"",Coding!D24)</f>
        <v>16x SATA DVD + / - RW Drive</v>
      </c>
      <c r="E20" s="171"/>
      <c r="F20" s="171"/>
      <c r="G20" s="172"/>
      <c r="H20" s="41" t="str">
        <f>IF(ISBLANK(Coding!E24),"",Coding!E24)</f>
        <v/>
      </c>
      <c r="I20" s="162" t="str">
        <f>IF(ISBLANK(Coding!F24),"",Coding!F24)</f>
        <v/>
      </c>
      <c r="J20" s="163"/>
      <c r="K20" s="164" t="str">
        <f>IF(ISBLANK(Coding!G24),"",Coding!G24)</f>
        <v/>
      </c>
      <c r="L20" s="165" t="e">
        <f>IF(ISBLANK(#REF!),"",#REF!)</f>
        <v>#REF!</v>
      </c>
      <c r="M20" s="166" t="e">
        <f>IF(ISBLANK(#REF!),"",#REF!)</f>
        <v>#REF!</v>
      </c>
      <c r="O20" s="26"/>
      <c r="P20" s="26"/>
      <c r="Q20" s="27"/>
      <c r="R20" s="44"/>
      <c r="S20" s="45"/>
    </row>
    <row r="21" spans="1:19" s="29" customFormat="1" ht="12.75" customHeight="1">
      <c r="A21" s="39" t="str">
        <f>IF(ISBLANK(Coding!B25),"",Coding!B25)</f>
        <v/>
      </c>
      <c r="B21" s="162" t="str">
        <f>IF(ISBLANK(Coding!C24),"",Coding!C24)</f>
        <v/>
      </c>
      <c r="C21" s="163"/>
      <c r="D21" s="170" t="str">
        <f>IF(ISBLANK(Coding!D25),"",Coding!D25)</f>
        <v>3 Yr Next Business Day Onsite Service</v>
      </c>
      <c r="E21" s="171"/>
      <c r="F21" s="171"/>
      <c r="G21" s="172"/>
      <c r="H21" s="41" t="str">
        <f>IF(ISBLANK(Coding!E25),"",Coding!E25)</f>
        <v/>
      </c>
      <c r="I21" s="162" t="str">
        <f>IF(ISBLANK(Coding!F25),"",Coding!F25)</f>
        <v/>
      </c>
      <c r="J21" s="163"/>
      <c r="K21" s="164" t="str">
        <f>IF(ISBLANK(Coding!G25),"",Coding!G25)</f>
        <v/>
      </c>
      <c r="L21" s="165" t="e">
        <f>IF(ISBLANK(#REF!),"",#REF!)</f>
        <v>#REF!</v>
      </c>
      <c r="M21" s="166" t="e">
        <f>IF(ISBLANK(#REF!),"",#REF!)</f>
        <v>#REF!</v>
      </c>
      <c r="O21" s="26"/>
      <c r="P21" s="26"/>
      <c r="Q21" s="27"/>
      <c r="R21" s="44"/>
      <c r="S21" s="45"/>
    </row>
    <row r="22" spans="1:19" s="29" customFormat="1" ht="12.75" customHeight="1">
      <c r="A22" s="39" t="str">
        <f>IF(ISBLANK(Coding!B26),"",Coding!B26)</f>
        <v/>
      </c>
      <c r="B22" s="162" t="str">
        <f>IF(ISBLANK(Coding!C25),"",Coding!C25)</f>
        <v/>
      </c>
      <c r="C22" s="163"/>
      <c r="D22" s="170" t="str">
        <f>IF(ISBLANK(Coding!D26),"",Coding!D26)</f>
        <v xml:space="preserve"> </v>
      </c>
      <c r="E22" s="171"/>
      <c r="F22" s="171"/>
      <c r="G22" s="172"/>
      <c r="H22" s="41" t="str">
        <f>IF(ISBLANK(Coding!E26),"",Coding!E26)</f>
        <v/>
      </c>
      <c r="I22" s="162" t="str">
        <f>IF(ISBLANK(Coding!F26),"",Coding!F26)</f>
        <v/>
      </c>
      <c r="J22" s="163"/>
      <c r="K22" s="164" t="str">
        <f>IF(ISBLANK(Coding!G26),"",Coding!G26)</f>
        <v/>
      </c>
      <c r="L22" s="165" t="e">
        <f>IF(ISBLANK(#REF!),"",#REF!)</f>
        <v>#REF!</v>
      </c>
      <c r="M22" s="166" t="e">
        <f>IF(ISBLANK(#REF!),"",#REF!)</f>
        <v>#REF!</v>
      </c>
      <c r="O22" s="26"/>
      <c r="P22" s="26"/>
      <c r="Q22" s="27"/>
      <c r="R22" s="44"/>
      <c r="S22" s="45"/>
    </row>
    <row r="23" spans="1:19" s="29" customFormat="1" ht="12.75" customHeight="1">
      <c r="A23" s="46" t="str">
        <f>IF(ISBLANK(Coding!B40),"",Coding!B40)</f>
        <v/>
      </c>
      <c r="B23" s="176" t="str">
        <f>IF(ISBLANK(Coding!C40),"",Coding!C40)</f>
        <v/>
      </c>
      <c r="C23" s="177"/>
      <c r="D23" s="178"/>
      <c r="E23" s="179"/>
      <c r="F23" s="179"/>
      <c r="G23" s="180"/>
      <c r="H23" s="47" t="str">
        <f>IF(ISBLANK(Coding!E40),"",Coding!E40)</f>
        <v/>
      </c>
      <c r="I23" s="176" t="str">
        <f>IF(ISBLANK(Coding!F40),"",Coding!F40)</f>
        <v/>
      </c>
      <c r="J23" s="177"/>
      <c r="K23" s="199" t="str">
        <f>IF(ISBLANK(Coding!G40),"",Coding!G40)</f>
        <v/>
      </c>
      <c r="L23" s="200" t="e">
        <f>IF(ISBLANK(#REF!),"",#REF!)</f>
        <v>#REF!</v>
      </c>
      <c r="M23" s="201" t="e">
        <f>IF(ISBLANK(#REF!),"",#REF!)</f>
        <v>#REF!</v>
      </c>
      <c r="O23" s="26"/>
      <c r="P23" s="26"/>
      <c r="Q23" s="27"/>
      <c r="R23" s="44"/>
      <c r="S23" s="45"/>
    </row>
    <row r="24" spans="1:19">
      <c r="A24" s="62"/>
      <c r="B24" s="31"/>
      <c r="C24" s="31"/>
      <c r="D24" s="31"/>
      <c r="E24" s="31"/>
      <c r="F24" s="108"/>
      <c r="G24" s="136" t="s">
        <v>24</v>
      </c>
      <c r="H24" s="62" t="s">
        <v>78</v>
      </c>
      <c r="I24" s="51"/>
      <c r="J24" s="40"/>
      <c r="K24" s="207">
        <f>Coding!G43</f>
        <v>39000</v>
      </c>
      <c r="L24" s="208"/>
      <c r="M24" s="209"/>
      <c r="P24" s="52"/>
      <c r="Q24" s="52"/>
      <c r="R24" s="53"/>
    </row>
    <row r="25" spans="1:19">
      <c r="A25" s="148" t="s">
        <v>84</v>
      </c>
      <c r="B25" s="31"/>
      <c r="C25" s="31"/>
      <c r="D25" s="31"/>
      <c r="E25" s="149" t="str">
        <f>Coding!B13</f>
        <v>CASH</v>
      </c>
      <c r="F25" s="31"/>
      <c r="G25" s="51"/>
      <c r="H25" s="51"/>
      <c r="I25" s="51"/>
      <c r="J25" s="40"/>
      <c r="K25" s="191"/>
      <c r="L25" s="192"/>
      <c r="M25" s="193"/>
      <c r="P25" s="54"/>
      <c r="Q25" s="55"/>
      <c r="R25" s="54"/>
    </row>
    <row r="26" spans="1:19">
      <c r="A26" s="148" t="s">
        <v>85</v>
      </c>
      <c r="B26" s="31"/>
      <c r="E26" s="151" t="str">
        <f>IF(ISBLANK(Coding!B14),"",Coding!B14)</f>
        <v/>
      </c>
      <c r="G26" s="142" t="s">
        <v>23</v>
      </c>
      <c r="H26" s="141" t="s">
        <v>21</v>
      </c>
      <c r="I26" s="56"/>
      <c r="J26" s="40"/>
      <c r="K26" s="204">
        <f>Coding!G45</f>
        <v>39000</v>
      </c>
      <c r="L26" s="205"/>
      <c r="M26" s="206"/>
      <c r="P26" s="57"/>
      <c r="Q26" s="55"/>
      <c r="R26" s="53"/>
    </row>
    <row r="27" spans="1:19" ht="15" customHeight="1">
      <c r="A27" s="148" t="s">
        <v>86</v>
      </c>
      <c r="B27" s="31"/>
      <c r="E27" s="151" t="str">
        <f>IF(ISBLANK(Coding!B15),"",Coding!B15)</f>
        <v xml:space="preserve"> </v>
      </c>
      <c r="H27" s="58"/>
      <c r="I27" s="58"/>
    </row>
    <row r="28" spans="1:19" s="29" customFormat="1">
      <c r="A28" s="62"/>
      <c r="B28" s="62"/>
      <c r="D28" s="62"/>
      <c r="E28" s="40"/>
      <c r="F28" s="59"/>
      <c r="G28" s="186" t="str">
        <f>BAHTTEXT(K26)</f>
        <v>สามหมื่นเก้าพันบาทถ้วน</v>
      </c>
      <c r="H28" s="187"/>
      <c r="I28" s="187"/>
      <c r="J28" s="187"/>
      <c r="K28" s="187"/>
      <c r="L28" s="188"/>
      <c r="O28" s="26"/>
      <c r="P28" s="26"/>
      <c r="Q28" s="27"/>
      <c r="R28" s="26"/>
      <c r="S28" s="27"/>
    </row>
    <row r="29" spans="1:19" ht="15" customHeight="1">
      <c r="A29" s="109"/>
      <c r="B29" s="62" t="s">
        <v>22</v>
      </c>
      <c r="C29" s="40"/>
      <c r="D29" s="40"/>
      <c r="E29" s="33"/>
      <c r="F29" s="40"/>
      <c r="G29" s="40"/>
      <c r="H29" s="60"/>
      <c r="I29" s="60"/>
      <c r="K29" s="26"/>
      <c r="L29" s="26"/>
      <c r="M29" s="27"/>
      <c r="N29" s="26"/>
      <c r="O29" s="27"/>
      <c r="P29" s="25"/>
      <c r="Q29" s="25"/>
      <c r="R29" s="25"/>
      <c r="S29" s="25"/>
    </row>
    <row r="30" spans="1:19">
      <c r="O30" s="25"/>
      <c r="P30" s="25"/>
      <c r="Q30" s="25"/>
      <c r="R30" s="25"/>
      <c r="S30" s="25"/>
    </row>
    <row r="31" spans="1:19">
      <c r="O31" s="25"/>
      <c r="P31" s="25"/>
      <c r="Q31" s="25"/>
      <c r="R31" s="25"/>
      <c r="S31" s="25"/>
    </row>
    <row r="32" spans="1:19">
      <c r="O32" s="25"/>
      <c r="P32" s="25"/>
      <c r="Q32" s="25"/>
      <c r="R32" s="25"/>
      <c r="S32" s="25"/>
    </row>
    <row r="33" spans="1:19">
      <c r="O33" s="25"/>
      <c r="P33" s="25"/>
      <c r="Q33" s="25"/>
      <c r="R33" s="25"/>
      <c r="S33" s="25"/>
    </row>
    <row r="34" spans="1:19">
      <c r="O34" s="25"/>
      <c r="P34" s="25"/>
      <c r="Q34" s="25"/>
      <c r="R34" s="25"/>
      <c r="S34" s="25"/>
    </row>
    <row r="35" spans="1:19" ht="9" customHeight="1">
      <c r="O35" s="25"/>
      <c r="P35" s="25"/>
      <c r="Q35" s="25"/>
      <c r="R35" s="25"/>
      <c r="S35" s="25"/>
    </row>
    <row r="36" spans="1:19">
      <c r="O36" s="25"/>
      <c r="P36" s="25"/>
      <c r="Q36" s="25"/>
      <c r="R36" s="25"/>
      <c r="S36" s="25"/>
    </row>
    <row r="37" spans="1:19" ht="13.5">
      <c r="E37" s="140" t="s">
        <v>42</v>
      </c>
      <c r="H37" s="28"/>
      <c r="O37" s="25"/>
      <c r="P37" s="25"/>
      <c r="Q37" s="25"/>
      <c r="R37" s="25"/>
      <c r="S37" s="25"/>
    </row>
    <row r="38" spans="1:19" ht="13.5" customHeight="1">
      <c r="E38" s="196" t="s">
        <v>79</v>
      </c>
      <c r="F38" s="196"/>
      <c r="G38" s="196"/>
      <c r="H38" s="196"/>
      <c r="I38" s="196"/>
      <c r="J38" s="196"/>
      <c r="K38" s="196"/>
      <c r="L38" s="196"/>
      <c r="O38" s="25"/>
      <c r="P38" s="25"/>
      <c r="Q38" s="25"/>
      <c r="R38" s="25"/>
      <c r="S38" s="25"/>
    </row>
    <row r="39" spans="1:19" ht="13.5">
      <c r="E39" s="139" t="s">
        <v>65</v>
      </c>
      <c r="H39" s="28"/>
      <c r="O39" s="25"/>
      <c r="P39" s="25"/>
      <c r="Q39" s="25"/>
      <c r="R39" s="25"/>
      <c r="S39" s="25"/>
    </row>
    <row r="40" spans="1:19" ht="13.5">
      <c r="E40" s="139" t="s">
        <v>43</v>
      </c>
      <c r="H40" s="28"/>
      <c r="J40" s="197" t="s">
        <v>89</v>
      </c>
      <c r="K40" s="198"/>
      <c r="L40" s="198"/>
      <c r="O40" s="25"/>
      <c r="P40" s="25"/>
      <c r="Q40" s="25"/>
      <c r="R40" s="25"/>
      <c r="S40" s="25"/>
    </row>
    <row r="41" spans="1:19" ht="6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O41" s="25"/>
      <c r="P41" s="25"/>
      <c r="Q41" s="25"/>
      <c r="R41" s="25"/>
      <c r="S41" s="25"/>
    </row>
    <row r="42" spans="1:19" ht="6" customHeight="1">
      <c r="A42" s="4"/>
      <c r="B42" s="5"/>
      <c r="C42" s="5"/>
      <c r="D42" s="5"/>
      <c r="E42" s="5"/>
      <c r="F42" s="5"/>
      <c r="G42" s="145"/>
      <c r="H42" s="116"/>
      <c r="I42" s="117"/>
      <c r="J42" s="117"/>
      <c r="K42" s="118"/>
      <c r="L42" s="117"/>
      <c r="M42" s="119"/>
      <c r="O42" s="25"/>
      <c r="P42" s="25"/>
      <c r="Q42" s="25"/>
      <c r="R42" s="25"/>
      <c r="S42" s="25"/>
    </row>
    <row r="43" spans="1:19" ht="13.5">
      <c r="A43" s="146" t="s">
        <v>81</v>
      </c>
      <c r="B43" s="17"/>
      <c r="C43" s="7"/>
      <c r="D43" s="15"/>
      <c r="E43" s="194" t="str">
        <f>Coding!B8</f>
        <v>ห้างหุ้นส่วนจำกัด เจพีอาร์ ออโต้ เซ็นเตอร์</v>
      </c>
      <c r="F43" s="194"/>
      <c r="G43" s="195"/>
      <c r="H43" s="120" t="s">
        <v>6</v>
      </c>
      <c r="I43" s="189" t="str">
        <f>Coding!B2</f>
        <v>201201011-001</v>
      </c>
      <c r="J43" s="189"/>
      <c r="K43" s="189"/>
      <c r="L43" s="189"/>
      <c r="M43" s="121"/>
      <c r="O43" s="25"/>
      <c r="P43" s="25"/>
      <c r="Q43" s="25"/>
      <c r="R43" s="25"/>
      <c r="S43" s="25"/>
    </row>
    <row r="44" spans="1:19" ht="13.5">
      <c r="A44" s="146" t="s">
        <v>82</v>
      </c>
      <c r="B44" s="17"/>
      <c r="C44" s="7"/>
      <c r="D44" s="16"/>
      <c r="E44" s="174" t="str">
        <f>Coding!B10</f>
        <v>70 ซอยเพชรเกษม4  ถนนเพชรเกษม แขวงวัดท่าพระ</v>
      </c>
      <c r="F44" s="174"/>
      <c r="G44" s="175"/>
      <c r="H44" s="120" t="s">
        <v>17</v>
      </c>
      <c r="I44" s="122"/>
      <c r="J44" s="122"/>
      <c r="K44" s="123"/>
      <c r="L44" s="124"/>
      <c r="M44" s="121"/>
      <c r="O44" s="25"/>
      <c r="P44" s="25"/>
      <c r="Q44" s="25"/>
      <c r="R44" s="25"/>
      <c r="S44" s="25"/>
    </row>
    <row r="45" spans="1:19" ht="13.5">
      <c r="A45" s="6"/>
      <c r="B45" s="17"/>
      <c r="C45" s="7"/>
      <c r="D45" s="3"/>
      <c r="E45" s="174" t="str">
        <f>Coding!B11</f>
        <v>เขตบางกอกใหญ่ กรุงเทพ 10600</v>
      </c>
      <c r="F45" s="174"/>
      <c r="G45" s="175"/>
      <c r="H45" s="114"/>
      <c r="I45" s="115"/>
      <c r="J45" s="115"/>
      <c r="K45" s="115"/>
      <c r="L45" s="5"/>
      <c r="M45" s="111"/>
      <c r="O45" s="25"/>
      <c r="P45" s="25"/>
      <c r="Q45" s="25"/>
      <c r="R45" s="25"/>
      <c r="S45" s="25"/>
    </row>
    <row r="46" spans="1:19" ht="13.5">
      <c r="A46" s="147" t="s">
        <v>83</v>
      </c>
      <c r="B46" s="64"/>
      <c r="C46" s="3"/>
      <c r="D46" s="3"/>
      <c r="E46" s="174" t="str">
        <f>IF(ISBLANK(Coding!B12),"",Coding!B12)</f>
        <v>024662300</v>
      </c>
      <c r="F46" s="174"/>
      <c r="G46" s="175"/>
      <c r="H46" s="110" t="s">
        <v>80</v>
      </c>
      <c r="I46" s="190">
        <f>Coding!B5</f>
        <v>40560</v>
      </c>
      <c r="J46" s="190"/>
      <c r="K46" s="190"/>
      <c r="L46" s="69"/>
      <c r="M46" s="112"/>
      <c r="O46" s="25"/>
      <c r="P46" s="25"/>
      <c r="Q46" s="25"/>
      <c r="R46" s="25"/>
      <c r="S46" s="25"/>
    </row>
    <row r="47" spans="1:19" ht="6" customHeight="1">
      <c r="A47" s="10"/>
      <c r="B47" s="11"/>
      <c r="C47" s="11"/>
      <c r="D47" s="11"/>
      <c r="E47" s="11"/>
      <c r="F47" s="11"/>
      <c r="G47" s="12"/>
      <c r="H47" s="10"/>
      <c r="I47" s="11"/>
      <c r="J47" s="11"/>
      <c r="K47" s="11"/>
      <c r="L47" s="11"/>
      <c r="M47" s="113"/>
      <c r="O47" s="25"/>
      <c r="P47" s="25"/>
      <c r="Q47" s="25"/>
      <c r="R47" s="25"/>
      <c r="S47" s="25"/>
    </row>
    <row r="48" spans="1:19">
      <c r="A48" s="94" t="s">
        <v>8</v>
      </c>
      <c r="B48" s="157" t="s">
        <v>9</v>
      </c>
      <c r="C48" s="158"/>
      <c r="D48" s="157" t="s">
        <v>10</v>
      </c>
      <c r="E48" s="159"/>
      <c r="F48" s="159"/>
      <c r="G48" s="158"/>
      <c r="H48" s="96" t="s">
        <v>13</v>
      </c>
      <c r="I48" s="95"/>
      <c r="J48" s="95" t="s">
        <v>15</v>
      </c>
      <c r="K48" s="157" t="s">
        <v>16</v>
      </c>
      <c r="L48" s="159"/>
      <c r="M48" s="158"/>
      <c r="O48" s="25"/>
      <c r="P48" s="25"/>
      <c r="Q48" s="25"/>
      <c r="R48" s="25"/>
      <c r="S48" s="25"/>
    </row>
    <row r="49" spans="1:19" ht="10.5" customHeight="1">
      <c r="A49" s="125" t="s">
        <v>11</v>
      </c>
      <c r="B49" s="160" t="s">
        <v>12</v>
      </c>
      <c r="C49" s="161"/>
      <c r="D49" s="160" t="s">
        <v>1</v>
      </c>
      <c r="E49" s="167"/>
      <c r="F49" s="167"/>
      <c r="G49" s="161"/>
      <c r="H49" s="125" t="s">
        <v>3</v>
      </c>
      <c r="I49" s="129"/>
      <c r="J49" s="129" t="s">
        <v>14</v>
      </c>
      <c r="K49" s="126"/>
      <c r="L49" s="128" t="s">
        <v>2</v>
      </c>
      <c r="M49" s="127"/>
      <c r="O49" s="25"/>
      <c r="P49" s="25"/>
      <c r="Q49" s="25"/>
      <c r="R49" s="25"/>
      <c r="S49" s="25"/>
    </row>
    <row r="50" spans="1:19">
      <c r="A50" s="93">
        <f>IF(ISBLANK(Coding!B19),"",Coding!B19)</f>
        <v>1</v>
      </c>
      <c r="B50" s="168"/>
      <c r="C50" s="169"/>
      <c r="D50" s="183" t="str">
        <f>IF(ISBLANK(Coding!D19),"",Coding!D19)</f>
        <v>Dell PowerEdge T110 ll Server</v>
      </c>
      <c r="E50" s="184"/>
      <c r="F50" s="184"/>
      <c r="G50" s="185"/>
      <c r="H50" s="92">
        <f>IF(ISBLANK(Coding!E19),"",Coding!E19)</f>
        <v>39000</v>
      </c>
      <c r="I50" s="168">
        <f>IF(ISBLANK(Coding!F19),"",Coding!F19)</f>
        <v>1</v>
      </c>
      <c r="J50" s="169"/>
      <c r="K50" s="181">
        <f>IF(ISBLANK(Coding!G19),"",Coding!G19)</f>
        <v>39000</v>
      </c>
      <c r="L50" s="182"/>
      <c r="M50" s="166"/>
      <c r="O50" s="25"/>
      <c r="P50" s="25"/>
      <c r="Q50" s="25"/>
      <c r="R50" s="25"/>
      <c r="S50" s="25"/>
    </row>
    <row r="51" spans="1:19">
      <c r="A51" s="39" t="str">
        <f>IF(ISBLANK(Coding!B20),"",Coding!B20)</f>
        <v/>
      </c>
      <c r="B51" s="162" t="str">
        <f>IF(ISBLANK(Coding!C50),"",Coding!C50)</f>
        <v/>
      </c>
      <c r="C51" s="163"/>
      <c r="D51" s="173" t="str">
        <f>IF(ISBLANK(Coding!D20),"",Coding!D20)</f>
        <v>Intel(R) Xeon(R) Processor E3-1220, 3.10 GHz 8MB Cache</v>
      </c>
      <c r="E51" s="171"/>
      <c r="F51" s="171"/>
      <c r="G51" s="172"/>
      <c r="H51" s="41" t="str">
        <f>IF(ISBLANK(Coding!E20),"",Coding!E20)</f>
        <v/>
      </c>
      <c r="I51" s="162" t="str">
        <f>IF(ISBLANK(Coding!F20),"",Coding!F20)</f>
        <v/>
      </c>
      <c r="J51" s="163"/>
      <c r="K51" s="164" t="str">
        <f>IF(ISBLANK(Coding!G20),"",Coding!G20)</f>
        <v/>
      </c>
      <c r="L51" s="165" t="e">
        <f>IF(ISBLANK(#REF!),"",#REF!)</f>
        <v>#REF!</v>
      </c>
      <c r="M51" s="166" t="e">
        <f>IF(ISBLANK(#REF!),"",#REF!)</f>
        <v>#REF!</v>
      </c>
      <c r="O51" s="25"/>
      <c r="P51" s="25"/>
      <c r="Q51" s="25"/>
      <c r="R51" s="25"/>
      <c r="S51" s="25"/>
    </row>
    <row r="52" spans="1:19">
      <c r="A52" s="39" t="str">
        <f>IF(ISBLANK(Coding!B21),"",Coding!B21)</f>
        <v/>
      </c>
      <c r="B52" s="162" t="str">
        <f>IF(ISBLANK(Coding!C55),"",Coding!C55)</f>
        <v/>
      </c>
      <c r="C52" s="163"/>
      <c r="D52" s="173" t="str">
        <f>IF(ISBLANK(Coding!D21),"",Coding!D21)</f>
        <v>2GB Memory (1X2GB), 1333MHz</v>
      </c>
      <c r="E52" s="171"/>
      <c r="F52" s="171"/>
      <c r="G52" s="172"/>
      <c r="H52" s="41" t="str">
        <f>IF(ISBLANK(Coding!E21),"",Coding!E21)</f>
        <v/>
      </c>
      <c r="I52" s="162" t="str">
        <f>IF(ISBLANK(Coding!F21),"",Coding!F21)</f>
        <v xml:space="preserve"> </v>
      </c>
      <c r="J52" s="163"/>
      <c r="K52" s="164" t="str">
        <f>IF(ISBLANK(Coding!G21),"",Coding!G21)</f>
        <v/>
      </c>
      <c r="L52" s="165" t="e">
        <f>IF(ISBLANK(#REF!),"",#REF!)</f>
        <v>#REF!</v>
      </c>
      <c r="M52" s="166" t="e">
        <f>IF(ISBLANK(#REF!),"",#REF!)</f>
        <v>#REF!</v>
      </c>
      <c r="O52" s="25"/>
      <c r="P52" s="25"/>
      <c r="Q52" s="25"/>
      <c r="R52" s="25"/>
      <c r="S52" s="25"/>
    </row>
    <row r="53" spans="1:19">
      <c r="A53" s="39" t="str">
        <f>IF(ISBLANK(Coding!B22),"",Coding!B22)</f>
        <v/>
      </c>
      <c r="B53" s="162" t="str">
        <f>IF(ISBLANK(Coding!C56),"",Coding!C56)</f>
        <v/>
      </c>
      <c r="C53" s="163"/>
      <c r="D53" s="173" t="str">
        <f>IF(ISBLANK(Coding!D22),"",Coding!D22)</f>
        <v>2 X 500GB 3.5-inch 7.2K RPM SATA II Hard Drive</v>
      </c>
      <c r="E53" s="171"/>
      <c r="F53" s="171"/>
      <c r="G53" s="172"/>
      <c r="H53" s="41" t="str">
        <f>IF(ISBLANK(Coding!E22),"",Coding!E22)</f>
        <v xml:space="preserve"> </v>
      </c>
      <c r="I53" s="162" t="str">
        <f>IF(ISBLANK(Coding!F22),"",Coding!F22)</f>
        <v xml:space="preserve"> </v>
      </c>
      <c r="J53" s="163"/>
      <c r="K53" s="164" t="str">
        <f>IF(ISBLANK(Coding!G22),"",Coding!G22)</f>
        <v xml:space="preserve"> </v>
      </c>
      <c r="L53" s="165" t="e">
        <f>IF(ISBLANK(#REF!),"",#REF!)</f>
        <v>#REF!</v>
      </c>
      <c r="M53" s="166" t="e">
        <f>IF(ISBLANK(#REF!),"",#REF!)</f>
        <v>#REF!</v>
      </c>
      <c r="O53" s="25"/>
      <c r="P53" s="25"/>
      <c r="Q53" s="25"/>
      <c r="R53" s="25"/>
      <c r="S53" s="25"/>
    </row>
    <row r="54" spans="1:19">
      <c r="A54" s="39" t="str">
        <f>IF(ISBLANK(Coding!B23),"",Coding!B23)</f>
        <v xml:space="preserve"> </v>
      </c>
      <c r="B54" s="162" t="str">
        <f>IF(ISBLANK(Coding!C57),"",Coding!C57)</f>
        <v/>
      </c>
      <c r="C54" s="163"/>
      <c r="D54" s="173" t="str">
        <f>IF(ISBLANK(Coding!D23),"",Coding!D23)</f>
        <v>SAS RAID</v>
      </c>
      <c r="E54" s="171"/>
      <c r="F54" s="171"/>
      <c r="G54" s="172"/>
      <c r="H54" s="41" t="str">
        <f>IF(ISBLANK(Coding!E23),"",Coding!E23)</f>
        <v xml:space="preserve"> </v>
      </c>
      <c r="I54" s="162" t="str">
        <f>IF(ISBLANK(Coding!F23),"",Coding!F23)</f>
        <v xml:space="preserve"> </v>
      </c>
      <c r="J54" s="163"/>
      <c r="K54" s="164" t="str">
        <f>IF(ISBLANK(Coding!G23),"",Coding!G23)</f>
        <v xml:space="preserve"> </v>
      </c>
      <c r="L54" s="165" t="e">
        <f>IF(ISBLANK(#REF!),"",#REF!)</f>
        <v>#REF!</v>
      </c>
      <c r="M54" s="166" t="e">
        <f>IF(ISBLANK(#REF!),"",#REF!)</f>
        <v>#REF!</v>
      </c>
      <c r="O54" s="25"/>
      <c r="P54" s="25"/>
      <c r="Q54" s="25"/>
      <c r="R54" s="25"/>
      <c r="S54" s="25"/>
    </row>
    <row r="55" spans="1:19">
      <c r="A55" s="39" t="str">
        <f>IF(ISBLANK(Coding!B24),"",Coding!B24)</f>
        <v/>
      </c>
      <c r="B55" s="162" t="str">
        <f>IF(ISBLANK(Coding!C58),"",Coding!C58)</f>
        <v/>
      </c>
      <c r="C55" s="163"/>
      <c r="D55" s="173" t="str">
        <f>IF(ISBLANK(Coding!D24),"",Coding!D24)</f>
        <v>16x SATA DVD + / - RW Drive</v>
      </c>
      <c r="E55" s="171"/>
      <c r="F55" s="171"/>
      <c r="G55" s="172"/>
      <c r="H55" s="41" t="str">
        <f>IF(ISBLANK(Coding!E24),"",Coding!E24)</f>
        <v/>
      </c>
      <c r="I55" s="162" t="str">
        <f>IF(ISBLANK(Coding!F24),"",Coding!F24)</f>
        <v/>
      </c>
      <c r="J55" s="163"/>
      <c r="K55" s="164" t="str">
        <f>IF(ISBLANK(Coding!G24),"",Coding!G24)</f>
        <v/>
      </c>
      <c r="L55" s="165" t="e">
        <f>IF(ISBLANK(#REF!),"",#REF!)</f>
        <v>#REF!</v>
      </c>
      <c r="M55" s="166" t="e">
        <f>IF(ISBLANK(#REF!),"",#REF!)</f>
        <v>#REF!</v>
      </c>
      <c r="O55" s="25"/>
      <c r="P55" s="25"/>
      <c r="Q55" s="25"/>
      <c r="R55" s="25"/>
      <c r="S55" s="25"/>
    </row>
    <row r="56" spans="1:19">
      <c r="A56" s="39" t="str">
        <f>IF(ISBLANK(Coding!B25),"",Coding!B25)</f>
        <v/>
      </c>
      <c r="B56" s="162" t="str">
        <f>IF(ISBLANK(Coding!C59),"",Coding!C59)</f>
        <v/>
      </c>
      <c r="C56" s="163"/>
      <c r="D56" s="173" t="str">
        <f>IF(ISBLANK(Coding!D25),"",Coding!D25)</f>
        <v>3 Yr Next Business Day Onsite Service</v>
      </c>
      <c r="E56" s="171"/>
      <c r="F56" s="171"/>
      <c r="G56" s="172"/>
      <c r="H56" s="41" t="str">
        <f>IF(ISBLANK(Coding!E25),"",Coding!E25)</f>
        <v/>
      </c>
      <c r="I56" s="162" t="str">
        <f>IF(ISBLANK(Coding!F25),"",Coding!F25)</f>
        <v/>
      </c>
      <c r="J56" s="163"/>
      <c r="K56" s="164" t="str">
        <f>IF(ISBLANK(Coding!G25),"",Coding!G25)</f>
        <v/>
      </c>
      <c r="L56" s="165" t="e">
        <f>IF(ISBLANK(#REF!),"",#REF!)</f>
        <v>#REF!</v>
      </c>
      <c r="M56" s="166" t="e">
        <f>IF(ISBLANK(#REF!),"",#REF!)</f>
        <v>#REF!</v>
      </c>
      <c r="O56" s="25"/>
      <c r="P56" s="25"/>
      <c r="Q56" s="25"/>
      <c r="R56" s="25"/>
      <c r="S56" s="25"/>
    </row>
    <row r="57" spans="1:19">
      <c r="A57" s="39" t="str">
        <f>IF(ISBLANK(Coding!B26),"",Coding!B26)</f>
        <v/>
      </c>
      <c r="B57" s="162" t="str">
        <f>IF(ISBLANK(Coding!C60),"",Coding!C60)</f>
        <v/>
      </c>
      <c r="C57" s="163"/>
      <c r="D57" s="173" t="str">
        <f>IF(ISBLANK(Coding!D26),"",Coding!D26)</f>
        <v xml:space="preserve"> </v>
      </c>
      <c r="E57" s="171"/>
      <c r="F57" s="171"/>
      <c r="G57" s="172"/>
      <c r="H57" s="41" t="str">
        <f>IF(ISBLANK(Coding!E26),"",Coding!E26)</f>
        <v/>
      </c>
      <c r="I57" s="162" t="str">
        <f>IF(ISBLANK(Coding!F26),"",Coding!F26)</f>
        <v/>
      </c>
      <c r="J57" s="163"/>
      <c r="K57" s="164" t="str">
        <f>IF(ISBLANK(Coding!G26),"",Coding!G26)</f>
        <v/>
      </c>
      <c r="L57" s="165" t="e">
        <f>IF(ISBLANK(#REF!),"",#REF!)</f>
        <v>#REF!</v>
      </c>
      <c r="M57" s="166" t="e">
        <f>IF(ISBLANK(#REF!),"",#REF!)</f>
        <v>#REF!</v>
      </c>
      <c r="O57" s="25"/>
      <c r="P57" s="25"/>
      <c r="Q57" s="25"/>
      <c r="R57" s="25"/>
      <c r="S57" s="25"/>
    </row>
    <row r="58" spans="1:19">
      <c r="A58" s="46" t="str">
        <f>IF(ISBLANK(Coding!B75),"",Coding!B75)</f>
        <v/>
      </c>
      <c r="B58" s="176" t="str">
        <f>IF(ISBLANK(Coding!C75),"",Coding!C75)</f>
        <v/>
      </c>
      <c r="C58" s="177"/>
      <c r="D58" s="178"/>
      <c r="E58" s="179"/>
      <c r="F58" s="179"/>
      <c r="G58" s="180"/>
      <c r="H58" s="47" t="str">
        <f>IF(ISBLANK(Coding!E75),"",Coding!E75)</f>
        <v/>
      </c>
      <c r="I58" s="176" t="str">
        <f>IF(ISBLANK(Coding!F75),"",Coding!F75)</f>
        <v/>
      </c>
      <c r="J58" s="177"/>
      <c r="K58" s="181" t="str">
        <f>IF(ISBLANK(Coding!G75),"",Coding!G75)</f>
        <v/>
      </c>
      <c r="L58" s="182" t="e">
        <f>IF(ISBLANK(#REF!),"",#REF!)</f>
        <v>#REF!</v>
      </c>
      <c r="M58" s="166" t="e">
        <f>IF(ISBLANK(#REF!),"",#REF!)</f>
        <v>#REF!</v>
      </c>
      <c r="O58" s="25"/>
      <c r="P58" s="25"/>
      <c r="Q58" s="25"/>
      <c r="R58" s="25"/>
      <c r="S58" s="25"/>
    </row>
    <row r="59" spans="1:19">
      <c r="A59" s="62"/>
      <c r="B59" s="31"/>
      <c r="C59" s="31"/>
      <c r="D59" s="31"/>
      <c r="E59" s="31"/>
      <c r="F59" s="108"/>
      <c r="G59" s="136" t="s">
        <v>24</v>
      </c>
      <c r="H59" s="62" t="s">
        <v>78</v>
      </c>
      <c r="I59" s="51"/>
      <c r="J59" s="40"/>
      <c r="K59" s="207">
        <f>Coding!G43</f>
        <v>39000</v>
      </c>
      <c r="L59" s="208"/>
      <c r="M59" s="209"/>
      <c r="O59" s="25"/>
      <c r="P59" s="25"/>
      <c r="Q59" s="25"/>
      <c r="R59" s="25"/>
      <c r="S59" s="25"/>
    </row>
    <row r="60" spans="1:19">
      <c r="A60" s="148" t="s">
        <v>84</v>
      </c>
      <c r="B60" s="31"/>
      <c r="C60" s="31"/>
      <c r="D60" s="31"/>
      <c r="E60" s="150" t="str">
        <f>Coding!B13</f>
        <v>CASH</v>
      </c>
      <c r="F60" s="31"/>
      <c r="G60" s="51"/>
      <c r="H60" s="51"/>
      <c r="I60" s="51"/>
      <c r="J60" s="40"/>
      <c r="K60" s="191"/>
      <c r="L60" s="192"/>
      <c r="M60" s="193"/>
      <c r="O60" s="25"/>
      <c r="P60" s="25"/>
      <c r="Q60" s="25"/>
      <c r="R60" s="25"/>
      <c r="S60" s="25"/>
    </row>
    <row r="61" spans="1:19">
      <c r="A61" s="148" t="s">
        <v>85</v>
      </c>
      <c r="B61" s="31"/>
      <c r="E61" s="109" t="str">
        <f>IF(ISBLANK(Coding!B14),"",Coding!B14)</f>
        <v/>
      </c>
      <c r="G61" s="142" t="s">
        <v>23</v>
      </c>
      <c r="H61" s="56" t="s">
        <v>21</v>
      </c>
      <c r="I61" s="56"/>
      <c r="J61" s="40"/>
      <c r="K61" s="204">
        <f>Coding!G45</f>
        <v>39000</v>
      </c>
      <c r="L61" s="205"/>
      <c r="M61" s="206"/>
      <c r="O61" s="25"/>
      <c r="P61" s="25"/>
      <c r="Q61" s="25"/>
      <c r="R61" s="25"/>
      <c r="S61" s="25"/>
    </row>
    <row r="62" spans="1:19">
      <c r="A62" s="148" t="s">
        <v>86</v>
      </c>
      <c r="B62" s="31"/>
      <c r="E62" s="151" t="str">
        <f>IF(ISBLANK(Coding!B15),"",Coding!B15)</f>
        <v xml:space="preserve"> </v>
      </c>
      <c r="H62" s="58"/>
      <c r="I62" s="58"/>
      <c r="O62" s="25"/>
      <c r="P62" s="25"/>
      <c r="Q62" s="25"/>
      <c r="R62" s="25"/>
      <c r="S62" s="25"/>
    </row>
    <row r="63" spans="1:19">
      <c r="A63" s="62"/>
      <c r="B63" s="62"/>
      <c r="C63" s="29"/>
      <c r="D63" s="62"/>
      <c r="E63" s="40"/>
      <c r="F63" s="59"/>
      <c r="G63" s="186" t="str">
        <f>BAHTTEXT(K61)</f>
        <v>สามหมื่นเก้าพันบาทถ้วน</v>
      </c>
      <c r="H63" s="187"/>
      <c r="I63" s="187"/>
      <c r="J63" s="187"/>
      <c r="K63" s="187"/>
      <c r="L63" s="188"/>
      <c r="M63" s="29"/>
      <c r="O63" s="25"/>
      <c r="P63" s="25"/>
      <c r="Q63" s="25"/>
      <c r="R63" s="25"/>
      <c r="S63" s="25"/>
    </row>
    <row r="64" spans="1:19">
      <c r="A64" s="109"/>
      <c r="B64" s="62" t="s">
        <v>22</v>
      </c>
      <c r="C64" s="40"/>
      <c r="D64" s="40"/>
      <c r="E64" s="33"/>
      <c r="F64" s="40"/>
      <c r="G64" s="40"/>
      <c r="H64" s="60"/>
      <c r="I64" s="60"/>
      <c r="K64" s="26"/>
      <c r="L64" s="26"/>
      <c r="M64" s="27"/>
      <c r="O64" s="25"/>
      <c r="P64" s="25"/>
      <c r="Q64" s="25"/>
      <c r="R64" s="25"/>
      <c r="S64" s="25"/>
    </row>
    <row r="65" spans="15:19">
      <c r="O65" s="25"/>
      <c r="P65" s="25"/>
      <c r="Q65" s="25"/>
      <c r="R65" s="25"/>
      <c r="S65" s="25"/>
    </row>
    <row r="66" spans="15:19">
      <c r="O66" s="25"/>
      <c r="P66" s="25"/>
      <c r="Q66" s="25"/>
      <c r="R66" s="25"/>
      <c r="S66" s="25"/>
    </row>
    <row r="67" spans="15:19">
      <c r="O67" s="25"/>
      <c r="P67" s="25"/>
      <c r="Q67" s="25"/>
      <c r="R67" s="25"/>
      <c r="S67" s="25"/>
    </row>
  </sheetData>
  <mergeCells count="106">
    <mergeCell ref="E3:L3"/>
    <mergeCell ref="E38:L38"/>
    <mergeCell ref="J5:M5"/>
    <mergeCell ref="J40:L40"/>
    <mergeCell ref="K23:M23"/>
    <mergeCell ref="I21:J21"/>
    <mergeCell ref="K20:M20"/>
    <mergeCell ref="D18:G18"/>
    <mergeCell ref="K21:M21"/>
    <mergeCell ref="I20:J20"/>
    <mergeCell ref="I22:J22"/>
    <mergeCell ref="K22:M22"/>
    <mergeCell ref="E8:G8"/>
    <mergeCell ref="I8:L8"/>
    <mergeCell ref="E9:G9"/>
    <mergeCell ref="E10:G10"/>
    <mergeCell ref="E11:G11"/>
    <mergeCell ref="I11:K11"/>
    <mergeCell ref="K24:M24"/>
    <mergeCell ref="K25:M25"/>
    <mergeCell ref="K26:M26"/>
    <mergeCell ref="G28:L28"/>
    <mergeCell ref="G63:L63"/>
    <mergeCell ref="I43:L43"/>
    <mergeCell ref="E46:G46"/>
    <mergeCell ref="I46:K46"/>
    <mergeCell ref="D58:G58"/>
    <mergeCell ref="I58:J58"/>
    <mergeCell ref="K58:M58"/>
    <mergeCell ref="D48:G48"/>
    <mergeCell ref="K48:M48"/>
    <mergeCell ref="E45:G45"/>
    <mergeCell ref="K60:M60"/>
    <mergeCell ref="E43:G43"/>
    <mergeCell ref="I54:J54"/>
    <mergeCell ref="K61:M61"/>
    <mergeCell ref="K59:M59"/>
    <mergeCell ref="K57:M57"/>
    <mergeCell ref="K51:M51"/>
    <mergeCell ref="I55:J55"/>
    <mergeCell ref="K55:M55"/>
    <mergeCell ref="B57:C57"/>
    <mergeCell ref="D57:G57"/>
    <mergeCell ref="I57:J57"/>
    <mergeCell ref="B58:C58"/>
    <mergeCell ref="I53:J53"/>
    <mergeCell ref="I23:J23"/>
    <mergeCell ref="I50:J50"/>
    <mergeCell ref="B48:C48"/>
    <mergeCell ref="D51:G51"/>
    <mergeCell ref="B49:C49"/>
    <mergeCell ref="D49:G49"/>
    <mergeCell ref="B51:C51"/>
    <mergeCell ref="B50:C50"/>
    <mergeCell ref="D50:G50"/>
    <mergeCell ref="I52:J52"/>
    <mergeCell ref="I51:J51"/>
    <mergeCell ref="B54:C54"/>
    <mergeCell ref="D54:G54"/>
    <mergeCell ref="B56:C56"/>
    <mergeCell ref="D56:G56"/>
    <mergeCell ref="I56:J56"/>
    <mergeCell ref="K56:M56"/>
    <mergeCell ref="B55:C55"/>
    <mergeCell ref="D55:G55"/>
    <mergeCell ref="B53:C53"/>
    <mergeCell ref="D53:G53"/>
    <mergeCell ref="B21:C21"/>
    <mergeCell ref="D21:G21"/>
    <mergeCell ref="E44:G44"/>
    <mergeCell ref="B22:C22"/>
    <mergeCell ref="D22:G22"/>
    <mergeCell ref="B23:C23"/>
    <mergeCell ref="D23:G23"/>
    <mergeCell ref="B52:C52"/>
    <mergeCell ref="D52:G52"/>
    <mergeCell ref="K50:M50"/>
    <mergeCell ref="K53:M53"/>
    <mergeCell ref="K54:M54"/>
    <mergeCell ref="K52:M52"/>
    <mergeCell ref="B20:C20"/>
    <mergeCell ref="D20:G20"/>
    <mergeCell ref="I18:J18"/>
    <mergeCell ref="K18:M18"/>
    <mergeCell ref="B19:C19"/>
    <mergeCell ref="D19:G19"/>
    <mergeCell ref="I19:J19"/>
    <mergeCell ref="K19:M19"/>
    <mergeCell ref="B18:C18"/>
    <mergeCell ref="B13:C13"/>
    <mergeCell ref="K13:M13"/>
    <mergeCell ref="B14:C14"/>
    <mergeCell ref="I15:J15"/>
    <mergeCell ref="K15:M15"/>
    <mergeCell ref="D14:G14"/>
    <mergeCell ref="B15:C15"/>
    <mergeCell ref="D15:G15"/>
    <mergeCell ref="B17:C17"/>
    <mergeCell ref="D17:G17"/>
    <mergeCell ref="I17:J17"/>
    <mergeCell ref="K17:M17"/>
    <mergeCell ref="B16:C16"/>
    <mergeCell ref="D16:G16"/>
    <mergeCell ref="I16:J16"/>
    <mergeCell ref="K16:M16"/>
    <mergeCell ref="D13:G13"/>
  </mergeCells>
  <phoneticPr fontId="2" type="noConversion"/>
  <pageMargins left="0.75" right="0.5" top="0.5" bottom="0.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8"/>
  <sheetViews>
    <sheetView topLeftCell="A7" workbookViewId="0">
      <selection activeCell="F51" sqref="F51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65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7" t="s">
        <v>73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</row>
    <row r="10" spans="1:18" ht="18.75" customHeight="1">
      <c r="A10" s="228" t="s">
        <v>74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4" t="str">
        <f>Coding!B8</f>
        <v>ห้างหุ้นส่วนจำกัด เจพีอาร์ ออโต้ เซ็นเตอร์</v>
      </c>
      <c r="F13" s="194"/>
      <c r="G13" s="194"/>
      <c r="H13" s="84" t="s">
        <v>6</v>
      </c>
      <c r="I13" s="217" t="str">
        <f>Coding!B6</f>
        <v>201201011-001</v>
      </c>
      <c r="J13" s="217"/>
      <c r="K13" s="217"/>
      <c r="L13" s="218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194"/>
      <c r="F14" s="194"/>
      <c r="G14" s="194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6" t="str">
        <f>Coding!B10</f>
        <v>70 ซอยเพชรเกษม4  ถนนเพชรเกษม แขวงวัดท่าพระ</v>
      </c>
      <c r="F15" s="226"/>
      <c r="G15" s="175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4" t="str">
        <f>Coding!B11</f>
        <v>เขตบางกอกใหญ่ กรุงเทพ 10600</v>
      </c>
      <c r="F16" s="174"/>
      <c r="G16" s="175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2" t="str">
        <f>Coding!B12</f>
        <v>024662300</v>
      </c>
      <c r="F17" s="202"/>
      <c r="G17" s="203"/>
      <c r="H17" s="8" t="s">
        <v>7</v>
      </c>
      <c r="I17" s="190">
        <f>Coding!B5</f>
        <v>40560</v>
      </c>
      <c r="J17" s="190"/>
      <c r="K17" s="190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57" t="s">
        <v>9</v>
      </c>
      <c r="C21" s="158"/>
      <c r="D21" s="159" t="s">
        <v>10</v>
      </c>
      <c r="E21" s="159"/>
      <c r="F21" s="159"/>
      <c r="G21" s="159"/>
      <c r="H21" s="96" t="s">
        <v>13</v>
      </c>
      <c r="I21" s="95"/>
      <c r="J21" s="95" t="s">
        <v>15</v>
      </c>
      <c r="K21" s="157" t="s">
        <v>16</v>
      </c>
      <c r="L21" s="159"/>
      <c r="M21" s="158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23" t="s">
        <v>12</v>
      </c>
      <c r="C22" s="225"/>
      <c r="D22" s="223" t="s">
        <v>1</v>
      </c>
      <c r="E22" s="224"/>
      <c r="F22" s="224"/>
      <c r="G22" s="225"/>
      <c r="H22" s="97" t="s">
        <v>3</v>
      </c>
      <c r="I22" s="101"/>
      <c r="J22" s="101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68"/>
      <c r="C23" s="169"/>
      <c r="D23" s="210" t="s">
        <v>57</v>
      </c>
      <c r="E23" s="184"/>
      <c r="F23" s="184"/>
      <c r="G23" s="185"/>
      <c r="H23" s="92"/>
      <c r="I23" s="168"/>
      <c r="J23" s="169"/>
      <c r="K23" s="181"/>
      <c r="L23" s="182"/>
      <c r="M23" s="166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2" t="str">
        <f>IF(ISBLANK(Coding!C19),"",Coding!C19)</f>
        <v/>
      </c>
      <c r="C24" s="163"/>
      <c r="D24" s="170" t="str">
        <f>IF(ISBLANK(Coding!D19),"",Coding!D19)</f>
        <v>Dell PowerEdge T110 ll Server</v>
      </c>
      <c r="E24" s="171"/>
      <c r="F24" s="171"/>
      <c r="G24" s="172"/>
      <c r="H24" s="41">
        <f>IF(ISBLANK(Coding!E19),"",Coding!E19)</f>
        <v>39000</v>
      </c>
      <c r="I24" s="162">
        <f>IF(ISBLANK(Coding!F19),"",Coding!F19)</f>
        <v>1</v>
      </c>
      <c r="J24" s="163"/>
      <c r="K24" s="181">
        <f>IF(ISBLANK(Coding!G19),"",Coding!G19)</f>
        <v>39000</v>
      </c>
      <c r="L24" s="182" t="e">
        <f>IF(ISBLANK(#REF!),"",#REF!)</f>
        <v>#REF!</v>
      </c>
      <c r="M24" s="166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2" t="str">
        <f>IF(ISBLANK(Coding!C20),"",Coding!C20)</f>
        <v/>
      </c>
      <c r="C25" s="163"/>
      <c r="D25" s="170" t="str">
        <f>IF(ISBLANK(Coding!D20),"",Coding!D20)</f>
        <v>Intel(R) Xeon(R) Processor E3-1220, 3.10 GHz 8MB Cache</v>
      </c>
      <c r="E25" s="171"/>
      <c r="F25" s="171"/>
      <c r="G25" s="172"/>
      <c r="H25" s="41" t="str">
        <f>IF(ISBLANK(Coding!E20),"",Coding!E20)</f>
        <v/>
      </c>
      <c r="I25" s="162" t="str">
        <f>IF(ISBLANK(Coding!F20),"",Coding!F20)</f>
        <v/>
      </c>
      <c r="J25" s="163"/>
      <c r="K25" s="181" t="str">
        <f>IF(ISBLANK(Coding!G20),"",Coding!G20)</f>
        <v/>
      </c>
      <c r="L25" s="182" t="e">
        <f>IF(ISBLANK(#REF!),"",#REF!)</f>
        <v>#REF!</v>
      </c>
      <c r="M25" s="166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2" t="str">
        <f>IF(ISBLANK(Coding!C21),"",Coding!C21)</f>
        <v/>
      </c>
      <c r="C26" s="163"/>
      <c r="D26" s="170" t="str">
        <f>IF(ISBLANK(Coding!D21),"",Coding!D21)</f>
        <v>2GB Memory (1X2GB), 1333MHz</v>
      </c>
      <c r="E26" s="171"/>
      <c r="F26" s="171"/>
      <c r="G26" s="172"/>
      <c r="H26" s="41" t="str">
        <f>IF(ISBLANK(Coding!E21),"",Coding!E21)</f>
        <v/>
      </c>
      <c r="I26" s="162" t="str">
        <f>IF(ISBLANK(Coding!F21),"",Coding!F21)</f>
        <v xml:space="preserve"> </v>
      </c>
      <c r="J26" s="163"/>
      <c r="K26" s="181" t="str">
        <f>IF(ISBLANK(Coding!G21),"",Coding!G21)</f>
        <v/>
      </c>
      <c r="L26" s="182" t="e">
        <f>IF(ISBLANK(#REF!),"",#REF!)</f>
        <v>#REF!</v>
      </c>
      <c r="M26" s="166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2" t="str">
        <f>IF(ISBLANK(Coding!C22),"",Coding!C22)</f>
        <v/>
      </c>
      <c r="C27" s="163"/>
      <c r="D27" s="170" t="str">
        <f>IF(ISBLANK(Coding!D22),"",Coding!D22)</f>
        <v>2 X 500GB 3.5-inch 7.2K RPM SATA II Hard Drive</v>
      </c>
      <c r="E27" s="171"/>
      <c r="F27" s="171"/>
      <c r="G27" s="172"/>
      <c r="H27" s="41" t="str">
        <f>IF(ISBLANK(Coding!E22),"",Coding!E22)</f>
        <v xml:space="preserve"> </v>
      </c>
      <c r="I27" s="162" t="str">
        <f>IF(ISBLANK(Coding!F22),"",Coding!F22)</f>
        <v xml:space="preserve"> </v>
      </c>
      <c r="J27" s="163"/>
      <c r="K27" s="181" t="str">
        <f>IF(ISBLANK(Coding!G22),"",Coding!G22)</f>
        <v xml:space="preserve"> </v>
      </c>
      <c r="L27" s="182" t="e">
        <f>IF(ISBLANK(#REF!),"",#REF!)</f>
        <v>#REF!</v>
      </c>
      <c r="M27" s="166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 xml:space="preserve"> </v>
      </c>
      <c r="B28" s="162" t="str">
        <f>IF(ISBLANK(Coding!C23),"",Coding!C23)</f>
        <v/>
      </c>
      <c r="C28" s="163"/>
      <c r="D28" s="170" t="str">
        <f>IF(ISBLANK(Coding!D23),"",Coding!D23)</f>
        <v>SAS RAID</v>
      </c>
      <c r="E28" s="171"/>
      <c r="F28" s="171"/>
      <c r="G28" s="172"/>
      <c r="H28" s="41" t="str">
        <f>IF(ISBLANK(Coding!E23),"",Coding!E23)</f>
        <v xml:space="preserve"> </v>
      </c>
      <c r="I28" s="162" t="str">
        <f>IF(ISBLANK(Coding!F23),"",Coding!F23)</f>
        <v xml:space="preserve"> </v>
      </c>
      <c r="J28" s="163"/>
      <c r="K28" s="181" t="str">
        <f>IF(ISBLANK(Coding!G23),"",Coding!G23)</f>
        <v xml:space="preserve"> </v>
      </c>
      <c r="L28" s="182" t="e">
        <f>IF(ISBLANK(#REF!),"",#REF!)</f>
        <v>#REF!</v>
      </c>
      <c r="M28" s="166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2" t="str">
        <f>IF(ISBLANK(Coding!C24),"",Coding!C24)</f>
        <v/>
      </c>
      <c r="C29" s="163"/>
      <c r="D29" s="170" t="str">
        <f>IF(ISBLANK(Coding!D24),"",Coding!D24)</f>
        <v>16x SATA DVD + / - RW Drive</v>
      </c>
      <c r="E29" s="171"/>
      <c r="F29" s="171"/>
      <c r="G29" s="172"/>
      <c r="H29" s="41" t="str">
        <f>IF(ISBLANK(Coding!E24),"",Coding!E24)</f>
        <v/>
      </c>
      <c r="I29" s="162" t="str">
        <f>IF(ISBLANK(Coding!F24),"",Coding!F24)</f>
        <v/>
      </c>
      <c r="J29" s="163"/>
      <c r="K29" s="181" t="str">
        <f>IF(ISBLANK(Coding!G24),"",Coding!G24)</f>
        <v/>
      </c>
      <c r="L29" s="182" t="e">
        <f>IF(ISBLANK(#REF!),"",#REF!)</f>
        <v>#REF!</v>
      </c>
      <c r="M29" s="166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2" t="str">
        <f>IF(ISBLANK(Coding!C25),"",Coding!C25)</f>
        <v/>
      </c>
      <c r="C30" s="163"/>
      <c r="D30" s="170" t="str">
        <f>IF(ISBLANK(Coding!D25),"",Coding!D25)</f>
        <v>3 Yr Next Business Day Onsite Service</v>
      </c>
      <c r="E30" s="171"/>
      <c r="F30" s="171"/>
      <c r="G30" s="172"/>
      <c r="H30" s="41" t="str">
        <f>IF(ISBLANK(Coding!E25),"",Coding!E25)</f>
        <v/>
      </c>
      <c r="I30" s="162" t="str">
        <f>IF(ISBLANK(Coding!F25),"",Coding!F25)</f>
        <v/>
      </c>
      <c r="J30" s="163"/>
      <c r="K30" s="181" t="str">
        <f>IF(ISBLANK(Coding!G25),"",Coding!G25)</f>
        <v/>
      </c>
      <c r="L30" s="182" t="e">
        <f>IF(ISBLANK(#REF!),"",#REF!)</f>
        <v>#REF!</v>
      </c>
      <c r="M30" s="166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2" t="str">
        <f>IF(ISBLANK(Coding!C26),"",Coding!C26)</f>
        <v/>
      </c>
      <c r="C31" s="163"/>
      <c r="D31" s="170" t="str">
        <f>IF(ISBLANK(Coding!D26),"",Coding!D26)</f>
        <v xml:space="preserve"> </v>
      </c>
      <c r="E31" s="171"/>
      <c r="F31" s="171"/>
      <c r="G31" s="172"/>
      <c r="H31" s="41" t="str">
        <f>IF(ISBLANK(Coding!E26),"",Coding!E26)</f>
        <v/>
      </c>
      <c r="I31" s="162" t="str">
        <f>IF(ISBLANK(Coding!F26),"",Coding!F26)</f>
        <v/>
      </c>
      <c r="J31" s="163"/>
      <c r="K31" s="181" t="str">
        <f>IF(ISBLANK(Coding!G26),"",Coding!G26)</f>
        <v/>
      </c>
      <c r="L31" s="182" t="e">
        <f>IF(ISBLANK(#REF!),"",#REF!)</f>
        <v>#REF!</v>
      </c>
      <c r="M31" s="166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2" t="str">
        <f>IF(ISBLANK(Coding!C27),"",Coding!C27)</f>
        <v/>
      </c>
      <c r="C32" s="163"/>
      <c r="D32" s="170" t="str">
        <f>IF(ISBLANK(Coding!D27),"",Coding!D27)</f>
        <v xml:space="preserve"> </v>
      </c>
      <c r="E32" s="171"/>
      <c r="F32" s="171"/>
      <c r="G32" s="172"/>
      <c r="H32" s="41" t="str">
        <f>IF(ISBLANK(Coding!E27),"",Coding!E27)</f>
        <v xml:space="preserve"> </v>
      </c>
      <c r="I32" s="162" t="str">
        <f>IF(ISBLANK(Coding!F27),"",Coding!F27)</f>
        <v xml:space="preserve"> </v>
      </c>
      <c r="J32" s="163"/>
      <c r="K32" s="181" t="str">
        <f>IF(ISBLANK(Coding!G27),"",Coding!G27)</f>
        <v xml:space="preserve"> </v>
      </c>
      <c r="L32" s="182" t="e">
        <f>IF(ISBLANK(#REF!),"",#REF!)</f>
        <v>#REF!</v>
      </c>
      <c r="M32" s="166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2" t="str">
        <f>IF(ISBLANK(Coding!C28),"",Coding!C28)</f>
        <v/>
      </c>
      <c r="C33" s="163"/>
      <c r="D33" s="170" t="str">
        <f>IF(ISBLANK(Coding!D28),"",Coding!D28)</f>
        <v/>
      </c>
      <c r="E33" s="171"/>
      <c r="F33" s="171"/>
      <c r="G33" s="172"/>
      <c r="H33" s="41" t="str">
        <f>IF(ISBLANK(Coding!E28),"",Coding!E28)</f>
        <v/>
      </c>
      <c r="I33" s="162" t="str">
        <f>IF(ISBLANK(Coding!F28),"",Coding!F28)</f>
        <v/>
      </c>
      <c r="J33" s="163"/>
      <c r="K33" s="181" t="str">
        <f>IF(ISBLANK(Coding!G28),"",Coding!G28)</f>
        <v/>
      </c>
      <c r="L33" s="182" t="e">
        <f>IF(ISBLANK(#REF!),"",#REF!)</f>
        <v>#REF!</v>
      </c>
      <c r="M33" s="166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2" t="str">
        <f>IF(ISBLANK(Coding!C29),"",Coding!C29)</f>
        <v/>
      </c>
      <c r="C34" s="163"/>
      <c r="D34" s="170" t="str">
        <f>IF(ISBLANK(Coding!D29),"",Coding!D29)</f>
        <v/>
      </c>
      <c r="E34" s="171"/>
      <c r="F34" s="171"/>
      <c r="G34" s="172"/>
      <c r="H34" s="41" t="str">
        <f>IF(ISBLANK(Coding!E29),"",Coding!E29)</f>
        <v/>
      </c>
      <c r="I34" s="162" t="str">
        <f>IF(ISBLANK(Coding!F29),"",Coding!F29)</f>
        <v/>
      </c>
      <c r="J34" s="163"/>
      <c r="K34" s="181" t="str">
        <f>IF(ISBLANK(Coding!G29),"",Coding!G29)</f>
        <v/>
      </c>
      <c r="L34" s="182" t="e">
        <f>IF(ISBLANK(#REF!),"",#REF!)</f>
        <v>#REF!</v>
      </c>
      <c r="M34" s="166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2" t="str">
        <f>IF(ISBLANK(Coding!C30),"",Coding!C30)</f>
        <v/>
      </c>
      <c r="C35" s="163"/>
      <c r="D35" s="170" t="str">
        <f>IF(ISBLANK(Coding!D30),"",Coding!D30)</f>
        <v/>
      </c>
      <c r="E35" s="171"/>
      <c r="F35" s="171"/>
      <c r="G35" s="172"/>
      <c r="H35" s="41" t="str">
        <f>IF(ISBLANK(Coding!E30),"",Coding!E30)</f>
        <v/>
      </c>
      <c r="I35" s="162" t="str">
        <f>IF(ISBLANK(Coding!F30),"",Coding!F30)</f>
        <v/>
      </c>
      <c r="J35" s="163"/>
      <c r="K35" s="181" t="str">
        <f>IF(ISBLANK(Coding!G30),"",Coding!G30)</f>
        <v/>
      </c>
      <c r="L35" s="182" t="e">
        <f>IF(ISBLANK(#REF!),"",#REF!)</f>
        <v>#REF!</v>
      </c>
      <c r="M35" s="166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2" t="str">
        <f>IF(ISBLANK(Coding!C31),"",Coding!C31)</f>
        <v/>
      </c>
      <c r="C36" s="163"/>
      <c r="D36" s="170" t="str">
        <f>IF(ISBLANK(Coding!D31),"",Coding!D31)</f>
        <v/>
      </c>
      <c r="E36" s="171"/>
      <c r="F36" s="171"/>
      <c r="G36" s="172"/>
      <c r="H36" s="41" t="str">
        <f>IF(ISBLANK(Coding!E31),"",Coding!E31)</f>
        <v/>
      </c>
      <c r="I36" s="162" t="str">
        <f>IF(ISBLANK(Coding!F31),"",Coding!F31)</f>
        <v/>
      </c>
      <c r="J36" s="163"/>
      <c r="K36" s="181" t="str">
        <f>IF(ISBLANK(Coding!G31),"",Coding!G31)</f>
        <v/>
      </c>
      <c r="L36" s="182" t="e">
        <f>IF(ISBLANK(#REF!),"",#REF!)</f>
        <v>#REF!</v>
      </c>
      <c r="M36" s="166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2" t="str">
        <f>IF(ISBLANK(Coding!C32),"",Coding!C32)</f>
        <v/>
      </c>
      <c r="C37" s="163"/>
      <c r="D37" s="170" t="str">
        <f>IF(ISBLANK(Coding!D32),"",Coding!D32)</f>
        <v/>
      </c>
      <c r="E37" s="171"/>
      <c r="F37" s="171"/>
      <c r="G37" s="172"/>
      <c r="H37" s="41" t="str">
        <f>IF(ISBLANK(Coding!E32),"",Coding!E32)</f>
        <v/>
      </c>
      <c r="I37" s="162" t="str">
        <f>IF(ISBLANK(Coding!F32),"",Coding!F32)</f>
        <v/>
      </c>
      <c r="J37" s="163"/>
      <c r="K37" s="181" t="str">
        <f>IF(ISBLANK(Coding!G32),"",Coding!G32)</f>
        <v/>
      </c>
      <c r="L37" s="182" t="e">
        <f>IF(ISBLANK(#REF!),"",#REF!)</f>
        <v>#REF!</v>
      </c>
      <c r="M37" s="166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75" customHeight="1">
      <c r="A38" s="39" t="str">
        <f>IF(ISBLANK(Coding!B33),"",Coding!B33)</f>
        <v/>
      </c>
      <c r="B38" s="162" t="str">
        <f>IF(ISBLANK(Coding!C33),"",Coding!C33)</f>
        <v/>
      </c>
      <c r="C38" s="163"/>
      <c r="D38" s="170" t="str">
        <f>IF(ISBLANK(Coding!D33),"",Coding!D33)</f>
        <v/>
      </c>
      <c r="E38" s="171"/>
      <c r="F38" s="171"/>
      <c r="G38" s="172"/>
      <c r="H38" s="41" t="str">
        <f>IF(ISBLANK(Coding!E33),"",Coding!E33)</f>
        <v/>
      </c>
      <c r="I38" s="162" t="str">
        <f>IF(ISBLANK(Coding!F33),"",Coding!F33)</f>
        <v/>
      </c>
      <c r="J38" s="163"/>
      <c r="K38" s="181" t="str">
        <f>IF(ISBLANK(Coding!G33),"",Coding!G33)</f>
        <v/>
      </c>
      <c r="L38" s="182" t="e">
        <f>IF(ISBLANK(#REF!),"",#REF!)</f>
        <v>#REF!</v>
      </c>
      <c r="M38" s="166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75" customHeight="1">
      <c r="A39" s="39" t="str">
        <f>IF(ISBLANK(Coding!B34),"",Coding!B34)</f>
        <v/>
      </c>
      <c r="B39" s="162" t="str">
        <f>IF(ISBLANK(Coding!C34),"",Coding!C34)</f>
        <v/>
      </c>
      <c r="C39" s="163"/>
      <c r="D39" s="170" t="str">
        <f>IF(ISBLANK(Coding!D34),"",Coding!D34)</f>
        <v/>
      </c>
      <c r="E39" s="171"/>
      <c r="F39" s="171"/>
      <c r="G39" s="172"/>
      <c r="H39" s="41" t="str">
        <f>IF(ISBLANK(Coding!E34),"",Coding!E34)</f>
        <v/>
      </c>
      <c r="I39" s="162" t="str">
        <f>IF(ISBLANK(Coding!F34),"",Coding!F34)</f>
        <v/>
      </c>
      <c r="J39" s="163"/>
      <c r="K39" s="181" t="str">
        <f>IF(ISBLANK(Coding!G34),"",Coding!G34)</f>
        <v/>
      </c>
      <c r="L39" s="182" t="e">
        <f>IF(ISBLANK(#REF!),"",#REF!)</f>
        <v>#REF!</v>
      </c>
      <c r="M39" s="166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75" customHeight="1">
      <c r="A40" s="39" t="str">
        <f>IF(ISBLANK(Coding!B35),"",Coding!B35)</f>
        <v/>
      </c>
      <c r="B40" s="162" t="str">
        <f>IF(ISBLANK(Coding!C35),"",Coding!C35)</f>
        <v/>
      </c>
      <c r="C40" s="163"/>
      <c r="D40" s="170" t="str">
        <f>IF(ISBLANK(Coding!D35),"",Coding!D35)</f>
        <v/>
      </c>
      <c r="E40" s="171"/>
      <c r="F40" s="171"/>
      <c r="G40" s="172"/>
      <c r="H40" s="41" t="str">
        <f>IF(ISBLANK(Coding!E35),"",Coding!E35)</f>
        <v/>
      </c>
      <c r="I40" s="162" t="str">
        <f>IF(ISBLANK(Coding!F35),"",Coding!F35)</f>
        <v/>
      </c>
      <c r="J40" s="163"/>
      <c r="K40" s="181" t="str">
        <f>IF(ISBLANK(Coding!G35),"",Coding!G35)</f>
        <v/>
      </c>
      <c r="L40" s="182" t="e">
        <f>IF(ISBLANK(#REF!),"",#REF!)</f>
        <v>#REF!</v>
      </c>
      <c r="M40" s="166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75" customHeight="1">
      <c r="A41" s="39" t="str">
        <f>IF(ISBLANK(Coding!B36),"",Coding!B36)</f>
        <v/>
      </c>
      <c r="B41" s="162" t="str">
        <f>IF(ISBLANK(Coding!C36),"",Coding!C36)</f>
        <v/>
      </c>
      <c r="C41" s="163"/>
      <c r="D41" s="170" t="str">
        <f>IF(ISBLANK(Coding!D36),"",Coding!D36)</f>
        <v/>
      </c>
      <c r="E41" s="171"/>
      <c r="F41" s="171"/>
      <c r="G41" s="172"/>
      <c r="H41" s="41" t="str">
        <f>IF(ISBLANK(Coding!E36),"",Coding!E36)</f>
        <v/>
      </c>
      <c r="I41" s="162" t="str">
        <f>IF(ISBLANK(Coding!F36),"",Coding!F36)</f>
        <v/>
      </c>
      <c r="J41" s="163"/>
      <c r="K41" s="181" t="str">
        <f>IF(ISBLANK(Coding!G36),"",Coding!G36)</f>
        <v/>
      </c>
      <c r="L41" s="182" t="e">
        <f>IF(ISBLANK(#REF!),"",#REF!)</f>
        <v>#REF!</v>
      </c>
      <c r="M41" s="166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75" customHeight="1">
      <c r="A42" s="39" t="str">
        <f>IF(ISBLANK(Coding!B37),"",Coding!B37)</f>
        <v/>
      </c>
      <c r="B42" s="162" t="str">
        <f>IF(ISBLANK(Coding!C37),"",Coding!C37)</f>
        <v/>
      </c>
      <c r="C42" s="163"/>
      <c r="D42" s="170" t="str">
        <f>IF(ISBLANK(Coding!D37),"",Coding!D37)</f>
        <v/>
      </c>
      <c r="E42" s="171"/>
      <c r="F42" s="171"/>
      <c r="G42" s="172"/>
      <c r="H42" s="41" t="str">
        <f>IF(ISBLANK(Coding!E37),"",Coding!E37)</f>
        <v/>
      </c>
      <c r="I42" s="162" t="str">
        <f>IF(ISBLANK(Coding!F37),"",Coding!F37)</f>
        <v/>
      </c>
      <c r="J42" s="163"/>
      <c r="K42" s="181" t="str">
        <f>IF(ISBLANK(Coding!G37),"",Coding!G37)</f>
        <v/>
      </c>
      <c r="L42" s="182" t="e">
        <f>IF(ISBLANK(#REF!),"",#REF!)</f>
        <v>#REF!</v>
      </c>
      <c r="M42" s="166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2" t="str">
        <f>IF(ISBLANK(Coding!C38),"",Coding!C38)</f>
        <v/>
      </c>
      <c r="C43" s="163"/>
      <c r="D43" s="170" t="str">
        <f>IF(ISBLANK(Coding!D38),"",Coding!D38)</f>
        <v/>
      </c>
      <c r="E43" s="171"/>
      <c r="F43" s="171"/>
      <c r="G43" s="172"/>
      <c r="H43" s="41" t="str">
        <f>IF(ISBLANK(Coding!E38),"",Coding!E38)</f>
        <v/>
      </c>
      <c r="I43" s="162" t="str">
        <f>IF(ISBLANK(Coding!F38),"",Coding!F38)</f>
        <v/>
      </c>
      <c r="J43" s="163"/>
      <c r="K43" s="181" t="str">
        <f>IF(ISBLANK(Coding!G38),"",Coding!G38)</f>
        <v/>
      </c>
      <c r="L43" s="182" t="e">
        <f>IF(ISBLANK(#REF!),"",#REF!)</f>
        <v>#REF!</v>
      </c>
      <c r="M43" s="166" t="e">
        <f>IF(ISBLANK(#REF!),"",#REF!)</f>
        <v>#REF!</v>
      </c>
      <c r="O43" s="26"/>
      <c r="P43" s="26"/>
      <c r="Q43" s="27"/>
      <c r="R43" s="44"/>
      <c r="S43" s="45"/>
    </row>
    <row r="44" spans="1:19" s="29" customFormat="1" ht="12.75" customHeight="1">
      <c r="A44" s="39" t="str">
        <f>IF(ISBLANK(Coding!B39),"",Coding!B39)</f>
        <v/>
      </c>
      <c r="B44" s="162" t="str">
        <f>IF(ISBLANK(Coding!C39),"",Coding!C39)</f>
        <v/>
      </c>
      <c r="C44" s="163"/>
      <c r="D44" s="170" t="str">
        <f>IF(ISBLANK(Coding!D39),"",Coding!D39)</f>
        <v/>
      </c>
      <c r="E44" s="171"/>
      <c r="F44" s="171"/>
      <c r="G44" s="172"/>
      <c r="H44" s="41" t="str">
        <f>IF(ISBLANK(Coding!E39),"",Coding!E39)</f>
        <v/>
      </c>
      <c r="I44" s="162" t="str">
        <f>IF(ISBLANK(Coding!F39),"",Coding!F39)</f>
        <v/>
      </c>
      <c r="J44" s="163"/>
      <c r="K44" s="181" t="str">
        <f>IF(ISBLANK(Coding!G39),"",Coding!G39)</f>
        <v/>
      </c>
      <c r="L44" s="182" t="e">
        <f>IF(ISBLANK(#REF!),"",#REF!)</f>
        <v>#REF!</v>
      </c>
      <c r="M44" s="166" t="e">
        <f>IF(ISBLANK(#REF!),"",#REF!)</f>
        <v>#REF!</v>
      </c>
      <c r="O44" s="26"/>
      <c r="P44" s="26"/>
      <c r="Q44" s="27"/>
      <c r="R44" s="44"/>
      <c r="S44" s="45"/>
    </row>
    <row r="45" spans="1:19" s="29" customFormat="1" ht="12.75" customHeight="1">
      <c r="A45" s="46" t="str">
        <f>IF(ISBLANK(Coding!B40),"",Coding!B40)</f>
        <v/>
      </c>
      <c r="B45" s="176" t="str">
        <f>IF(ISBLANK(Coding!C40),"",Coding!C40)</f>
        <v/>
      </c>
      <c r="C45" s="177"/>
      <c r="D45" s="170" t="str">
        <f>IF(ISBLANK(Coding!D40),"",Coding!D40)</f>
        <v/>
      </c>
      <c r="E45" s="171"/>
      <c r="F45" s="171"/>
      <c r="G45" s="172"/>
      <c r="H45" s="47" t="str">
        <f>IF(ISBLANK(Coding!E40),"",Coding!E40)</f>
        <v/>
      </c>
      <c r="I45" s="176" t="str">
        <f>IF(ISBLANK(Coding!F40),"",Coding!F40)</f>
        <v/>
      </c>
      <c r="J45" s="177"/>
      <c r="K45" s="181" t="str">
        <f>IF(ISBLANK(Coding!G40),"",Coding!G40)</f>
        <v/>
      </c>
      <c r="L45" s="182" t="e">
        <f>IF(ISBLANK(#REF!),"",#REF!)</f>
        <v>#REF!</v>
      </c>
      <c r="M45" s="166" t="e">
        <f>IF(ISBLANK(#REF!),"",#REF!)</f>
        <v>#REF!</v>
      </c>
      <c r="O45" s="26"/>
      <c r="P45" s="26"/>
      <c r="Q45" s="27"/>
      <c r="R45" s="44"/>
      <c r="S45" s="45"/>
    </row>
    <row r="46" spans="1:19" ht="6" customHeight="1">
      <c r="A46" s="48"/>
      <c r="B46" s="49"/>
      <c r="C46" s="49"/>
      <c r="D46" s="49"/>
      <c r="E46" s="49"/>
      <c r="F46" s="50"/>
      <c r="G46" s="49"/>
      <c r="H46" s="49"/>
      <c r="I46" s="49"/>
      <c r="J46" s="49"/>
      <c r="K46" s="48"/>
      <c r="L46" s="49"/>
      <c r="M46" s="50"/>
    </row>
    <row r="47" spans="1:19">
      <c r="A47" s="75" t="s">
        <v>55</v>
      </c>
      <c r="B47" s="3"/>
      <c r="C47" s="3"/>
      <c r="D47" s="3"/>
      <c r="E47" s="3"/>
      <c r="F47" s="73"/>
      <c r="G47" s="51" t="s">
        <v>24</v>
      </c>
      <c r="H47" s="51" t="s">
        <v>20</v>
      </c>
      <c r="I47" s="51"/>
      <c r="J47" s="40"/>
      <c r="K47" s="220">
        <f>Coding!G43</f>
        <v>39000</v>
      </c>
      <c r="L47" s="221"/>
      <c r="M47" s="222"/>
      <c r="P47" s="52"/>
      <c r="Q47" s="52"/>
      <c r="R47" s="53"/>
    </row>
    <row r="48" spans="1:19">
      <c r="A48" s="6" t="s">
        <v>56</v>
      </c>
      <c r="B48" s="70"/>
      <c r="C48" s="77" t="s">
        <v>58</v>
      </c>
      <c r="D48" s="3"/>
      <c r="E48" s="3"/>
      <c r="F48" s="73"/>
      <c r="G48" s="51"/>
      <c r="H48" s="51"/>
      <c r="I48" s="51"/>
      <c r="J48" s="40"/>
      <c r="K48" s="191"/>
      <c r="L48" s="192"/>
      <c r="M48" s="193"/>
      <c r="P48" s="54"/>
      <c r="Q48" s="55"/>
      <c r="R48" s="54"/>
    </row>
    <row r="49" spans="1:19" ht="16.5" customHeight="1" thickBot="1">
      <c r="A49" s="6" t="s">
        <v>59</v>
      </c>
      <c r="B49" s="70"/>
      <c r="C49" s="77" t="s">
        <v>90</v>
      </c>
      <c r="D49" s="3"/>
      <c r="E49" s="3"/>
      <c r="F49" s="73"/>
      <c r="G49" s="56" t="s">
        <v>23</v>
      </c>
      <c r="H49" s="56" t="s">
        <v>21</v>
      </c>
      <c r="I49" s="56"/>
      <c r="J49" s="40"/>
      <c r="K49" s="211">
        <f>Coding!G45</f>
        <v>39000</v>
      </c>
      <c r="L49" s="212"/>
      <c r="M49" s="213"/>
      <c r="P49" s="57"/>
      <c r="Q49" s="55"/>
      <c r="R49" s="53"/>
    </row>
    <row r="50" spans="1:19" ht="15" customHeight="1" thickTop="1">
      <c r="A50" s="6" t="s">
        <v>91</v>
      </c>
      <c r="B50" s="71"/>
      <c r="C50" s="77"/>
      <c r="D50" s="3"/>
      <c r="E50" s="69"/>
      <c r="F50" s="73"/>
      <c r="G50" s="31"/>
      <c r="H50" s="58"/>
      <c r="I50" s="58"/>
      <c r="J50" s="31"/>
      <c r="K50" s="31"/>
      <c r="L50" s="31"/>
      <c r="M50" s="73"/>
    </row>
    <row r="51" spans="1:19" s="29" customFormat="1" ht="18" customHeight="1">
      <c r="A51" s="6" t="s">
        <v>61</v>
      </c>
      <c r="B51" s="70"/>
      <c r="C51" s="77" t="s">
        <v>62</v>
      </c>
      <c r="D51" s="69"/>
      <c r="E51" s="69"/>
      <c r="F51" s="74"/>
      <c r="G51" s="214" t="str">
        <f>BAHTTEXT(K49)</f>
        <v>สามหมื่นเก้าพันบาทถ้วน</v>
      </c>
      <c r="H51" s="215"/>
      <c r="I51" s="215"/>
      <c r="J51" s="215"/>
      <c r="K51" s="215"/>
      <c r="L51" s="215"/>
      <c r="M51" s="216"/>
      <c r="O51" s="26"/>
      <c r="P51" s="26"/>
      <c r="Q51" s="27"/>
      <c r="R51" s="26"/>
      <c r="S51" s="27"/>
    </row>
    <row r="52" spans="1:19" ht="15" customHeight="1">
      <c r="A52" s="32"/>
      <c r="B52" s="66"/>
      <c r="C52" s="33"/>
      <c r="D52" s="33"/>
      <c r="E52" s="33"/>
      <c r="F52" s="34"/>
      <c r="G52" s="33"/>
      <c r="H52" s="66"/>
      <c r="I52" s="66"/>
      <c r="J52" s="219"/>
      <c r="K52" s="219"/>
      <c r="L52" s="219"/>
      <c r="M52" s="34"/>
    </row>
    <row r="53" spans="1:19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7"/>
    </row>
    <row r="54" spans="1:19" ht="21.75">
      <c r="A54" s="62" t="s">
        <v>69</v>
      </c>
      <c r="B54" s="103" t="s">
        <v>53</v>
      </c>
      <c r="C54" s="104"/>
      <c r="D54" s="104"/>
      <c r="E54" s="104"/>
      <c r="F54" s="62"/>
      <c r="G54" s="72" t="s">
        <v>70</v>
      </c>
      <c r="H54" s="105">
        <f>Coding!B4</f>
        <v>40560</v>
      </c>
      <c r="I54" s="62"/>
      <c r="J54" s="62"/>
      <c r="K54" s="62"/>
      <c r="L54" s="62"/>
      <c r="M54" s="67"/>
    </row>
    <row r="55" spans="1:19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 spans="1:19">
      <c r="A56" s="62" t="s">
        <v>71</v>
      </c>
      <c r="B56" s="62"/>
      <c r="C56" s="62"/>
      <c r="D56" s="62"/>
      <c r="E56" s="62"/>
      <c r="F56" s="62"/>
      <c r="G56" s="62" t="s">
        <v>72</v>
      </c>
      <c r="H56" s="62"/>
      <c r="I56" s="62"/>
      <c r="J56" s="62"/>
      <c r="K56" s="62"/>
      <c r="L56" s="62"/>
      <c r="M56" s="62"/>
    </row>
    <row r="57" spans="1:19" ht="9.75" customHeight="1">
      <c r="A57" s="62"/>
      <c r="B57" s="62"/>
      <c r="C57" s="62"/>
      <c r="D57" s="62"/>
      <c r="E57" s="62"/>
      <c r="F57" s="63"/>
      <c r="G57" s="62"/>
      <c r="H57" s="62"/>
      <c r="I57" s="62"/>
      <c r="J57" s="62"/>
      <c r="K57" s="62"/>
      <c r="L57" s="62"/>
      <c r="M57" s="62"/>
    </row>
    <row r="58" spans="1:1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</sheetData>
  <mergeCells count="111">
    <mergeCell ref="A9:L9"/>
    <mergeCell ref="A10:L10"/>
    <mergeCell ref="B45:C45"/>
    <mergeCell ref="D45:G45"/>
    <mergeCell ref="I45:J45"/>
    <mergeCell ref="B43:C43"/>
    <mergeCell ref="I43:J43"/>
    <mergeCell ref="B44:C44"/>
    <mergeCell ref="D44:G44"/>
    <mergeCell ref="I44:J44"/>
    <mergeCell ref="B41:C41"/>
    <mergeCell ref="I41:J41"/>
    <mergeCell ref="B42:C42"/>
    <mergeCell ref="I42:J42"/>
    <mergeCell ref="D42:G42"/>
    <mergeCell ref="D41:G41"/>
    <mergeCell ref="B39:C39"/>
    <mergeCell ref="I39:J39"/>
    <mergeCell ref="B40:C40"/>
    <mergeCell ref="I40:J40"/>
    <mergeCell ref="D39:G39"/>
    <mergeCell ref="D40:G40"/>
    <mergeCell ref="B37:C37"/>
    <mergeCell ref="I37:J37"/>
    <mergeCell ref="B38:C38"/>
    <mergeCell ref="I38:J38"/>
    <mergeCell ref="D37:G37"/>
    <mergeCell ref="D38:G38"/>
    <mergeCell ref="B35:C35"/>
    <mergeCell ref="I35:J35"/>
    <mergeCell ref="B36:C36"/>
    <mergeCell ref="I36:J36"/>
    <mergeCell ref="D35:G35"/>
    <mergeCell ref="D36:G36"/>
    <mergeCell ref="B33:C33"/>
    <mergeCell ref="I33:J33"/>
    <mergeCell ref="B34:C34"/>
    <mergeCell ref="I34:J34"/>
    <mergeCell ref="D34:G34"/>
    <mergeCell ref="D33:G33"/>
    <mergeCell ref="B31:C31"/>
    <mergeCell ref="I31:J31"/>
    <mergeCell ref="B32:C32"/>
    <mergeCell ref="I32:J32"/>
    <mergeCell ref="D32:G32"/>
    <mergeCell ref="D31:G31"/>
    <mergeCell ref="B30:C30"/>
    <mergeCell ref="I30:J30"/>
    <mergeCell ref="D29:G29"/>
    <mergeCell ref="D30:G30"/>
    <mergeCell ref="I28:J28"/>
    <mergeCell ref="D28:G28"/>
    <mergeCell ref="B29:C29"/>
    <mergeCell ref="I29:J29"/>
    <mergeCell ref="B28:C28"/>
    <mergeCell ref="B27:C27"/>
    <mergeCell ref="B25:C25"/>
    <mergeCell ref="B26:C26"/>
    <mergeCell ref="D22:G22"/>
    <mergeCell ref="B22:C22"/>
    <mergeCell ref="E13:G13"/>
    <mergeCell ref="E15:G15"/>
    <mergeCell ref="E16:G16"/>
    <mergeCell ref="E17:G17"/>
    <mergeCell ref="E14:G14"/>
    <mergeCell ref="D25:G25"/>
    <mergeCell ref="D26:G26"/>
    <mergeCell ref="D27:G27"/>
    <mergeCell ref="I13:L13"/>
    <mergeCell ref="J52:L52"/>
    <mergeCell ref="K42:M42"/>
    <mergeCell ref="K45:M45"/>
    <mergeCell ref="K43:M43"/>
    <mergeCell ref="K44:M44"/>
    <mergeCell ref="K32:M32"/>
    <mergeCell ref="K33:M33"/>
    <mergeCell ref="I27:J27"/>
    <mergeCell ref="K47:M47"/>
    <mergeCell ref="K35:M35"/>
    <mergeCell ref="K37:M37"/>
    <mergeCell ref="K28:M28"/>
    <mergeCell ref="K29:M29"/>
    <mergeCell ref="K30:M30"/>
    <mergeCell ref="K31:M31"/>
    <mergeCell ref="K34:M34"/>
    <mergeCell ref="I23:J23"/>
    <mergeCell ref="I24:J24"/>
    <mergeCell ref="K25:M25"/>
    <mergeCell ref="K26:M26"/>
    <mergeCell ref="K27:M27"/>
    <mergeCell ref="I25:J25"/>
    <mergeCell ref="I26:J26"/>
    <mergeCell ref="D43:G43"/>
    <mergeCell ref="K41:M41"/>
    <mergeCell ref="K39:M39"/>
    <mergeCell ref="K40:M40"/>
    <mergeCell ref="K49:M49"/>
    <mergeCell ref="G51:M51"/>
    <mergeCell ref="K38:M38"/>
    <mergeCell ref="K36:M36"/>
    <mergeCell ref="K48:M48"/>
    <mergeCell ref="I17:K17"/>
    <mergeCell ref="B21:C21"/>
    <mergeCell ref="D21:G21"/>
    <mergeCell ref="K21:M21"/>
    <mergeCell ref="K23:M23"/>
    <mergeCell ref="B24:C24"/>
    <mergeCell ref="K24:M24"/>
    <mergeCell ref="D24:G24"/>
    <mergeCell ref="B23:C23"/>
    <mergeCell ref="D23:G23"/>
  </mergeCells>
  <phoneticPr fontId="2" type="noConversion"/>
  <pageMargins left="0.59" right="0.4" top="0.41" bottom="0.51" header="0.5" footer="0.33"/>
  <pageSetup scale="90" orientation="portrait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7"/>
  <sheetViews>
    <sheetView topLeftCell="A13" workbookViewId="0">
      <selection activeCell="F60" sqref="F60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76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7" t="s">
        <v>51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</row>
    <row r="10" spans="1:18" ht="18.75" customHeight="1">
      <c r="A10" s="228" t="s">
        <v>52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4" t="str">
        <f>Coding!B8</f>
        <v>ห้างหุ้นส่วนจำกัด เจพีอาร์ ออโต้ เซ็นเตอร์</v>
      </c>
      <c r="F13" s="194"/>
      <c r="G13" s="194"/>
      <c r="H13" s="84" t="s">
        <v>6</v>
      </c>
      <c r="I13" s="217" t="str">
        <f>Coding!B6</f>
        <v>201201011-001</v>
      </c>
      <c r="J13" s="217"/>
      <c r="K13" s="217"/>
      <c r="L13" s="218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25"/>
      <c r="F14" s="25"/>
      <c r="G14" s="25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6" t="str">
        <f>Coding!B10</f>
        <v>70 ซอยเพชรเกษม4  ถนนเพชรเกษม แขวงวัดท่าพระ</v>
      </c>
      <c r="F15" s="226"/>
      <c r="G15" s="175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4" t="str">
        <f>Coding!B11</f>
        <v>เขตบางกอกใหญ่ กรุงเทพ 10600</v>
      </c>
      <c r="F16" s="174"/>
      <c r="G16" s="175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2" t="str">
        <f>Coding!B12</f>
        <v>024662300</v>
      </c>
      <c r="F17" s="202"/>
      <c r="G17" s="203"/>
      <c r="H17" s="8" t="s">
        <v>7</v>
      </c>
      <c r="I17" s="190">
        <f>Coding!B5</f>
        <v>40560</v>
      </c>
      <c r="J17" s="190"/>
      <c r="K17" s="190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57" t="s">
        <v>9</v>
      </c>
      <c r="C21" s="158"/>
      <c r="D21" s="159" t="s">
        <v>10</v>
      </c>
      <c r="E21" s="159"/>
      <c r="F21" s="159"/>
      <c r="G21" s="159"/>
      <c r="H21" s="96" t="s">
        <v>13</v>
      </c>
      <c r="I21" s="95"/>
      <c r="J21" s="95" t="s">
        <v>15</v>
      </c>
      <c r="K21" s="157" t="s">
        <v>16</v>
      </c>
      <c r="L21" s="159"/>
      <c r="M21" s="158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23" t="s">
        <v>12</v>
      </c>
      <c r="C22" s="225"/>
      <c r="D22" s="223" t="s">
        <v>1</v>
      </c>
      <c r="E22" s="224"/>
      <c r="F22" s="224"/>
      <c r="G22" s="225"/>
      <c r="H22" s="97" t="s">
        <v>3</v>
      </c>
      <c r="I22" s="100"/>
      <c r="J22" s="100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68"/>
      <c r="C23" s="169"/>
      <c r="D23" s="210" t="s">
        <v>57</v>
      </c>
      <c r="E23" s="184"/>
      <c r="F23" s="184"/>
      <c r="G23" s="185"/>
      <c r="H23" s="92"/>
      <c r="I23" s="168"/>
      <c r="J23" s="169"/>
      <c r="K23" s="181"/>
      <c r="L23" s="182"/>
      <c r="M23" s="166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2" t="str">
        <f>IF(ISBLANK(Coding!C19),"",Coding!C19)</f>
        <v/>
      </c>
      <c r="C24" s="163"/>
      <c r="D24" s="170" t="str">
        <f>IF(ISBLANK(Coding!D19),"",Coding!D19)</f>
        <v>Dell PowerEdge T110 ll Server</v>
      </c>
      <c r="E24" s="171"/>
      <c r="F24" s="171"/>
      <c r="G24" s="172"/>
      <c r="H24" s="41">
        <f>IF(ISBLANK(Coding!E19),"",Coding!E19)</f>
        <v>39000</v>
      </c>
      <c r="I24" s="162">
        <f>IF(ISBLANK(Coding!F19),"",Coding!F19)</f>
        <v>1</v>
      </c>
      <c r="J24" s="163"/>
      <c r="K24" s="181">
        <f>IF(ISBLANK(Coding!G19),"",Coding!G19)</f>
        <v>39000</v>
      </c>
      <c r="L24" s="182" t="e">
        <f>IF(ISBLANK(#REF!),"",#REF!)</f>
        <v>#REF!</v>
      </c>
      <c r="M24" s="166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2" t="str">
        <f>IF(ISBLANK(Coding!C20),"",Coding!C20)</f>
        <v/>
      </c>
      <c r="C25" s="163"/>
      <c r="D25" s="170" t="str">
        <f>IF(ISBLANK(Coding!D20),"",Coding!D20)</f>
        <v>Intel(R) Xeon(R) Processor E3-1220, 3.10 GHz 8MB Cache</v>
      </c>
      <c r="E25" s="171"/>
      <c r="F25" s="171"/>
      <c r="G25" s="172"/>
      <c r="H25" s="41" t="str">
        <f>IF(ISBLANK(Coding!E20),"",Coding!E20)</f>
        <v/>
      </c>
      <c r="I25" s="162" t="str">
        <f>IF(ISBLANK(Coding!F20),"",Coding!F20)</f>
        <v/>
      </c>
      <c r="J25" s="163"/>
      <c r="K25" s="181" t="str">
        <f>IF(ISBLANK(Coding!G20),"",Coding!G20)</f>
        <v/>
      </c>
      <c r="L25" s="182" t="e">
        <f>IF(ISBLANK(#REF!),"",#REF!)</f>
        <v>#REF!</v>
      </c>
      <c r="M25" s="166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2" t="str">
        <f>IF(ISBLANK(Coding!C21),"",Coding!C21)</f>
        <v/>
      </c>
      <c r="C26" s="163"/>
      <c r="D26" s="170" t="str">
        <f>IF(ISBLANK(Coding!D21),"",Coding!D21)</f>
        <v>2GB Memory (1X2GB), 1333MHz</v>
      </c>
      <c r="E26" s="171"/>
      <c r="F26" s="171"/>
      <c r="G26" s="172"/>
      <c r="H26" s="41" t="str">
        <f>IF(ISBLANK(Coding!E21),"",Coding!E21)</f>
        <v/>
      </c>
      <c r="I26" s="162" t="str">
        <f>IF(ISBLANK(Coding!F21),"",Coding!F21)</f>
        <v xml:space="preserve"> </v>
      </c>
      <c r="J26" s="163"/>
      <c r="K26" s="181" t="str">
        <f>IF(ISBLANK(Coding!G21),"",Coding!G21)</f>
        <v/>
      </c>
      <c r="L26" s="182" t="e">
        <f>IF(ISBLANK(#REF!),"",#REF!)</f>
        <v>#REF!</v>
      </c>
      <c r="M26" s="166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2" t="str">
        <f>IF(ISBLANK(Coding!C22),"",Coding!C22)</f>
        <v/>
      </c>
      <c r="C27" s="163"/>
      <c r="D27" s="170" t="str">
        <f>IF(ISBLANK(Coding!D22),"",Coding!D22)</f>
        <v>2 X 500GB 3.5-inch 7.2K RPM SATA II Hard Drive</v>
      </c>
      <c r="E27" s="171"/>
      <c r="F27" s="171"/>
      <c r="G27" s="172"/>
      <c r="H27" s="41" t="str">
        <f>IF(ISBLANK(Coding!E22),"",Coding!E22)</f>
        <v xml:space="preserve"> </v>
      </c>
      <c r="I27" s="162" t="str">
        <f>IF(ISBLANK(Coding!F22),"",Coding!F22)</f>
        <v xml:space="preserve"> </v>
      </c>
      <c r="J27" s="163"/>
      <c r="K27" s="181" t="str">
        <f>IF(ISBLANK(Coding!G22),"",Coding!G22)</f>
        <v xml:space="preserve"> </v>
      </c>
      <c r="L27" s="182" t="e">
        <f>IF(ISBLANK(#REF!),"",#REF!)</f>
        <v>#REF!</v>
      </c>
      <c r="M27" s="166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 xml:space="preserve"> </v>
      </c>
      <c r="B28" s="162" t="str">
        <f>IF(ISBLANK(Coding!C23),"",Coding!C23)</f>
        <v/>
      </c>
      <c r="C28" s="163"/>
      <c r="D28" s="170" t="str">
        <f>IF(ISBLANK(Coding!D23),"",Coding!D23)</f>
        <v>SAS RAID</v>
      </c>
      <c r="E28" s="171"/>
      <c r="F28" s="171"/>
      <c r="G28" s="172"/>
      <c r="H28" s="41" t="str">
        <f>IF(ISBLANK(Coding!E23),"",Coding!E23)</f>
        <v xml:space="preserve"> </v>
      </c>
      <c r="I28" s="162" t="str">
        <f>IF(ISBLANK(Coding!F23),"",Coding!F23)</f>
        <v xml:space="preserve"> </v>
      </c>
      <c r="J28" s="163"/>
      <c r="K28" s="181" t="str">
        <f>IF(ISBLANK(Coding!G23),"",Coding!G23)</f>
        <v xml:space="preserve"> </v>
      </c>
      <c r="L28" s="182" t="e">
        <f>IF(ISBLANK(#REF!),"",#REF!)</f>
        <v>#REF!</v>
      </c>
      <c r="M28" s="166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2" t="str">
        <f>IF(ISBLANK(Coding!C24),"",Coding!C24)</f>
        <v/>
      </c>
      <c r="C29" s="163"/>
      <c r="D29" s="170" t="str">
        <f>IF(ISBLANK(Coding!D24),"",Coding!D24)</f>
        <v>16x SATA DVD + / - RW Drive</v>
      </c>
      <c r="E29" s="171"/>
      <c r="F29" s="171"/>
      <c r="G29" s="172"/>
      <c r="H29" s="41" t="str">
        <f>IF(ISBLANK(Coding!E24),"",Coding!E24)</f>
        <v/>
      </c>
      <c r="I29" s="162" t="str">
        <f>IF(ISBLANK(Coding!F24),"",Coding!F24)</f>
        <v/>
      </c>
      <c r="J29" s="163"/>
      <c r="K29" s="181" t="str">
        <f>IF(ISBLANK(Coding!G24),"",Coding!G24)</f>
        <v/>
      </c>
      <c r="L29" s="182" t="e">
        <f>IF(ISBLANK(#REF!),"",#REF!)</f>
        <v>#REF!</v>
      </c>
      <c r="M29" s="166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2" t="str">
        <f>IF(ISBLANK(Coding!C25),"",Coding!C25)</f>
        <v/>
      </c>
      <c r="C30" s="163"/>
      <c r="D30" s="170" t="str">
        <f>IF(ISBLANK(Coding!D25),"",Coding!D25)</f>
        <v>3 Yr Next Business Day Onsite Service</v>
      </c>
      <c r="E30" s="171"/>
      <c r="F30" s="171"/>
      <c r="G30" s="172"/>
      <c r="H30" s="41" t="str">
        <f>IF(ISBLANK(Coding!E25),"",Coding!E25)</f>
        <v/>
      </c>
      <c r="I30" s="162" t="str">
        <f>IF(ISBLANK(Coding!F25),"",Coding!F25)</f>
        <v/>
      </c>
      <c r="J30" s="163"/>
      <c r="K30" s="181" t="str">
        <f>IF(ISBLANK(Coding!G25),"",Coding!G25)</f>
        <v/>
      </c>
      <c r="L30" s="182" t="e">
        <f>IF(ISBLANK(#REF!),"",#REF!)</f>
        <v>#REF!</v>
      </c>
      <c r="M30" s="166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2" t="str">
        <f>IF(ISBLANK(Coding!C26),"",Coding!C26)</f>
        <v/>
      </c>
      <c r="C31" s="163"/>
      <c r="D31" s="170" t="str">
        <f>IF(ISBLANK(Coding!D26),"",Coding!D26)</f>
        <v xml:space="preserve"> </v>
      </c>
      <c r="E31" s="171"/>
      <c r="F31" s="171"/>
      <c r="G31" s="172"/>
      <c r="H31" s="41" t="str">
        <f>IF(ISBLANK(Coding!E26),"",Coding!E26)</f>
        <v/>
      </c>
      <c r="I31" s="162" t="str">
        <f>IF(ISBLANK(Coding!F26),"",Coding!F26)</f>
        <v/>
      </c>
      <c r="J31" s="163"/>
      <c r="K31" s="181" t="str">
        <f>IF(ISBLANK(Coding!G26),"",Coding!G26)</f>
        <v/>
      </c>
      <c r="L31" s="182" t="e">
        <f>IF(ISBLANK(#REF!),"",#REF!)</f>
        <v>#REF!</v>
      </c>
      <c r="M31" s="166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2" t="str">
        <f>IF(ISBLANK(Coding!C27),"",Coding!C27)</f>
        <v/>
      </c>
      <c r="C32" s="163"/>
      <c r="D32" s="170" t="str">
        <f>IF(ISBLANK(Coding!D27),"",Coding!D27)</f>
        <v xml:space="preserve"> </v>
      </c>
      <c r="E32" s="171"/>
      <c r="F32" s="171"/>
      <c r="G32" s="172"/>
      <c r="H32" s="41" t="str">
        <f>IF(ISBLANK(Coding!E27),"",Coding!E27)</f>
        <v xml:space="preserve"> </v>
      </c>
      <c r="I32" s="162" t="str">
        <f>IF(ISBLANK(Coding!F27),"",Coding!F27)</f>
        <v xml:space="preserve"> </v>
      </c>
      <c r="J32" s="163"/>
      <c r="K32" s="181" t="str">
        <f>IF(ISBLANK(Coding!G27),"",Coding!G27)</f>
        <v xml:space="preserve"> </v>
      </c>
      <c r="L32" s="182" t="e">
        <f>IF(ISBLANK(#REF!),"",#REF!)</f>
        <v>#REF!</v>
      </c>
      <c r="M32" s="166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2" t="str">
        <f>IF(ISBLANK(Coding!C28),"",Coding!C28)</f>
        <v/>
      </c>
      <c r="C33" s="163"/>
      <c r="D33" s="170" t="str">
        <f>IF(ISBLANK(Coding!D28),"",Coding!D28)</f>
        <v/>
      </c>
      <c r="E33" s="171"/>
      <c r="F33" s="171"/>
      <c r="G33" s="172"/>
      <c r="H33" s="41" t="str">
        <f>IF(ISBLANK(Coding!E28),"",Coding!E28)</f>
        <v/>
      </c>
      <c r="I33" s="162" t="str">
        <f>IF(ISBLANK(Coding!F28),"",Coding!F28)</f>
        <v/>
      </c>
      <c r="J33" s="163"/>
      <c r="K33" s="181" t="str">
        <f>IF(ISBLANK(Coding!G28),"",Coding!G28)</f>
        <v/>
      </c>
      <c r="L33" s="182" t="e">
        <f>IF(ISBLANK(#REF!),"",#REF!)</f>
        <v>#REF!</v>
      </c>
      <c r="M33" s="166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2" t="str">
        <f>IF(ISBLANK(Coding!C29),"",Coding!C29)</f>
        <v/>
      </c>
      <c r="C34" s="163"/>
      <c r="D34" s="170" t="str">
        <f>IF(ISBLANK(Coding!D29),"",Coding!D29)</f>
        <v/>
      </c>
      <c r="E34" s="171"/>
      <c r="F34" s="171"/>
      <c r="G34" s="172"/>
      <c r="H34" s="41" t="str">
        <f>IF(ISBLANK(Coding!E29),"",Coding!E29)</f>
        <v/>
      </c>
      <c r="I34" s="162" t="str">
        <f>IF(ISBLANK(Coding!F29),"",Coding!F29)</f>
        <v/>
      </c>
      <c r="J34" s="163"/>
      <c r="K34" s="181" t="str">
        <f>IF(ISBLANK(Coding!G29),"",Coding!G29)</f>
        <v/>
      </c>
      <c r="L34" s="182" t="e">
        <f>IF(ISBLANK(#REF!),"",#REF!)</f>
        <v>#REF!</v>
      </c>
      <c r="M34" s="166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2" t="str">
        <f>IF(ISBLANK(Coding!C30),"",Coding!C30)</f>
        <v/>
      </c>
      <c r="C35" s="163"/>
      <c r="D35" s="170" t="str">
        <f>IF(ISBLANK(Coding!D30),"",Coding!D30)</f>
        <v/>
      </c>
      <c r="E35" s="171"/>
      <c r="F35" s="171"/>
      <c r="G35" s="172"/>
      <c r="H35" s="41" t="str">
        <f>IF(ISBLANK(Coding!E30),"",Coding!E30)</f>
        <v/>
      </c>
      <c r="I35" s="162" t="str">
        <f>IF(ISBLANK(Coding!F30),"",Coding!F30)</f>
        <v/>
      </c>
      <c r="J35" s="163"/>
      <c r="K35" s="181" t="str">
        <f>IF(ISBLANK(Coding!G30),"",Coding!G30)</f>
        <v/>
      </c>
      <c r="L35" s="182" t="e">
        <f>IF(ISBLANK(#REF!),"",#REF!)</f>
        <v>#REF!</v>
      </c>
      <c r="M35" s="166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2" t="str">
        <f>IF(ISBLANK(Coding!C31),"",Coding!C31)</f>
        <v/>
      </c>
      <c r="C36" s="163"/>
      <c r="D36" s="170" t="str">
        <f>IF(ISBLANK(Coding!D31),"",Coding!D31)</f>
        <v/>
      </c>
      <c r="E36" s="171"/>
      <c r="F36" s="171"/>
      <c r="G36" s="172"/>
      <c r="H36" s="41" t="str">
        <f>IF(ISBLANK(Coding!E31),"",Coding!E31)</f>
        <v/>
      </c>
      <c r="I36" s="162" t="str">
        <f>IF(ISBLANK(Coding!F31),"",Coding!F31)</f>
        <v/>
      </c>
      <c r="J36" s="163"/>
      <c r="K36" s="181" t="str">
        <f>IF(ISBLANK(Coding!G31),"",Coding!G31)</f>
        <v/>
      </c>
      <c r="L36" s="182" t="e">
        <f>IF(ISBLANK(#REF!),"",#REF!)</f>
        <v>#REF!</v>
      </c>
      <c r="M36" s="166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2" t="str">
        <f>IF(ISBLANK(Coding!C32),"",Coding!C32)</f>
        <v/>
      </c>
      <c r="C37" s="163"/>
      <c r="D37" s="170" t="str">
        <f>IF(ISBLANK(Coding!D32),"",Coding!D32)</f>
        <v/>
      </c>
      <c r="E37" s="171"/>
      <c r="F37" s="171"/>
      <c r="G37" s="172"/>
      <c r="H37" s="41" t="str">
        <f>IF(ISBLANK(Coding!E32),"",Coding!E32)</f>
        <v/>
      </c>
      <c r="I37" s="162" t="str">
        <f>IF(ISBLANK(Coding!F32),"",Coding!F32)</f>
        <v/>
      </c>
      <c r="J37" s="163"/>
      <c r="K37" s="181" t="str">
        <f>IF(ISBLANK(Coding!G32),"",Coding!G32)</f>
        <v/>
      </c>
      <c r="L37" s="182" t="e">
        <f>IF(ISBLANK(#REF!),"",#REF!)</f>
        <v>#REF!</v>
      </c>
      <c r="M37" s="166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2" customHeight="1">
      <c r="A38" s="39" t="str">
        <f>IF(ISBLANK(Coding!B33),"",Coding!B33)</f>
        <v/>
      </c>
      <c r="B38" s="162" t="str">
        <f>IF(ISBLANK(Coding!C33),"",Coding!C33)</f>
        <v/>
      </c>
      <c r="C38" s="163"/>
      <c r="D38" s="170" t="str">
        <f>IF(ISBLANK(Coding!D33),"",Coding!D33)</f>
        <v/>
      </c>
      <c r="E38" s="171"/>
      <c r="F38" s="171"/>
      <c r="G38" s="172"/>
      <c r="H38" s="41" t="str">
        <f>IF(ISBLANK(Coding!E33),"",Coding!E33)</f>
        <v/>
      </c>
      <c r="I38" s="162" t="str">
        <f>IF(ISBLANK(Coding!F33),"",Coding!F33)</f>
        <v/>
      </c>
      <c r="J38" s="163"/>
      <c r="K38" s="181" t="str">
        <f>IF(ISBLANK(Coding!G33),"",Coding!G33)</f>
        <v/>
      </c>
      <c r="L38" s="182" t="e">
        <f>IF(ISBLANK(#REF!),"",#REF!)</f>
        <v>#REF!</v>
      </c>
      <c r="M38" s="166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2" customHeight="1">
      <c r="A39" s="39" t="str">
        <f>IF(ISBLANK(Coding!B34),"",Coding!B34)</f>
        <v/>
      </c>
      <c r="B39" s="162" t="str">
        <f>IF(ISBLANK(Coding!C34),"",Coding!C34)</f>
        <v/>
      </c>
      <c r="C39" s="163"/>
      <c r="D39" s="170" t="str">
        <f>IF(ISBLANK(Coding!D34),"",Coding!D34)</f>
        <v/>
      </c>
      <c r="E39" s="171"/>
      <c r="F39" s="171"/>
      <c r="G39" s="172"/>
      <c r="H39" s="41" t="str">
        <f>IF(ISBLANK(Coding!E34),"",Coding!E34)</f>
        <v/>
      </c>
      <c r="I39" s="162" t="str">
        <f>IF(ISBLANK(Coding!F34),"",Coding!F34)</f>
        <v/>
      </c>
      <c r="J39" s="163"/>
      <c r="K39" s="181" t="str">
        <f>IF(ISBLANK(Coding!G34),"",Coding!G34)</f>
        <v/>
      </c>
      <c r="L39" s="182" t="e">
        <f>IF(ISBLANK(#REF!),"",#REF!)</f>
        <v>#REF!</v>
      </c>
      <c r="M39" s="166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2" customHeight="1">
      <c r="A40" s="39" t="str">
        <f>IF(ISBLANK(Coding!B35),"",Coding!B35)</f>
        <v/>
      </c>
      <c r="B40" s="162" t="str">
        <f>IF(ISBLANK(Coding!C35),"",Coding!C35)</f>
        <v/>
      </c>
      <c r="C40" s="163"/>
      <c r="D40" s="170" t="str">
        <f>IF(ISBLANK(Coding!D35),"",Coding!D35)</f>
        <v/>
      </c>
      <c r="E40" s="171"/>
      <c r="F40" s="171"/>
      <c r="G40" s="172"/>
      <c r="H40" s="41" t="str">
        <f>IF(ISBLANK(Coding!E35),"",Coding!E35)</f>
        <v/>
      </c>
      <c r="I40" s="162" t="str">
        <f>IF(ISBLANK(Coding!F35),"",Coding!F35)</f>
        <v/>
      </c>
      <c r="J40" s="163"/>
      <c r="K40" s="181" t="str">
        <f>IF(ISBLANK(Coding!G35),"",Coding!G35)</f>
        <v/>
      </c>
      <c r="L40" s="182" t="e">
        <f>IF(ISBLANK(#REF!),"",#REF!)</f>
        <v>#REF!</v>
      </c>
      <c r="M40" s="166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2" customHeight="1">
      <c r="A41" s="39" t="str">
        <f>IF(ISBLANK(Coding!B36),"",Coding!B36)</f>
        <v/>
      </c>
      <c r="B41" s="162" t="str">
        <f>IF(ISBLANK(Coding!C36),"",Coding!C36)</f>
        <v/>
      </c>
      <c r="C41" s="163"/>
      <c r="D41" s="170" t="str">
        <f>IF(ISBLANK(Coding!D36),"",Coding!D36)</f>
        <v/>
      </c>
      <c r="E41" s="171"/>
      <c r="F41" s="171"/>
      <c r="G41" s="172"/>
      <c r="H41" s="41" t="str">
        <f>IF(ISBLANK(Coding!E36),"",Coding!E36)</f>
        <v/>
      </c>
      <c r="I41" s="162" t="str">
        <f>IF(ISBLANK(Coding!F36),"",Coding!F36)</f>
        <v/>
      </c>
      <c r="J41" s="163"/>
      <c r="K41" s="181" t="str">
        <f>IF(ISBLANK(Coding!G36),"",Coding!G36)</f>
        <v/>
      </c>
      <c r="L41" s="182" t="e">
        <f>IF(ISBLANK(#REF!),"",#REF!)</f>
        <v>#REF!</v>
      </c>
      <c r="M41" s="166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2" customHeight="1">
      <c r="A42" s="39" t="str">
        <f>IF(ISBLANK(Coding!B37),"",Coding!B37)</f>
        <v/>
      </c>
      <c r="B42" s="162" t="str">
        <f>IF(ISBLANK(Coding!C37),"",Coding!C37)</f>
        <v/>
      </c>
      <c r="C42" s="163"/>
      <c r="D42" s="170" t="str">
        <f>IF(ISBLANK(Coding!D37),"",Coding!D37)</f>
        <v/>
      </c>
      <c r="E42" s="171"/>
      <c r="F42" s="171"/>
      <c r="G42" s="172"/>
      <c r="H42" s="41" t="str">
        <f>IF(ISBLANK(Coding!E37),"",Coding!E37)</f>
        <v/>
      </c>
      <c r="I42" s="162" t="str">
        <f>IF(ISBLANK(Coding!F37),"",Coding!F37)</f>
        <v/>
      </c>
      <c r="J42" s="163"/>
      <c r="K42" s="181" t="str">
        <f>IF(ISBLANK(Coding!G37),"",Coding!G37)</f>
        <v/>
      </c>
      <c r="L42" s="182" t="e">
        <f>IF(ISBLANK(#REF!),"",#REF!)</f>
        <v>#REF!</v>
      </c>
      <c r="M42" s="166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2" t="str">
        <f>IF(ISBLANK(Coding!C38),"",Coding!C38)</f>
        <v/>
      </c>
      <c r="C43" s="163"/>
      <c r="D43" s="170" t="str">
        <f>IF(ISBLANK(Coding!D40),"",Coding!D40)</f>
        <v/>
      </c>
      <c r="E43" s="171"/>
      <c r="F43" s="171"/>
      <c r="G43" s="172"/>
      <c r="H43" s="41" t="str">
        <f>IF(ISBLANK(Coding!E38),"",Coding!E38)</f>
        <v/>
      </c>
      <c r="I43" s="162" t="str">
        <f>IF(ISBLANK(Coding!F38),"",Coding!F38)</f>
        <v/>
      </c>
      <c r="J43" s="163"/>
      <c r="K43" s="181" t="str">
        <f>IF(ISBLANK(Coding!G38),"",Coding!G38)</f>
        <v/>
      </c>
      <c r="L43" s="182" t="e">
        <f>IF(ISBLANK(#REF!),"",#REF!)</f>
        <v>#REF!</v>
      </c>
      <c r="M43" s="166" t="e">
        <f>IF(ISBLANK(#REF!),"",#REF!)</f>
        <v>#REF!</v>
      </c>
      <c r="O43" s="26"/>
      <c r="P43" s="26"/>
      <c r="Q43" s="27"/>
      <c r="R43" s="44"/>
      <c r="S43" s="45"/>
    </row>
    <row r="44" spans="1:19" ht="6" customHeight="1">
      <c r="A44" s="48"/>
      <c r="B44" s="49"/>
      <c r="C44" s="49"/>
      <c r="D44" s="49"/>
      <c r="E44" s="49"/>
      <c r="F44" s="50"/>
      <c r="G44" s="49"/>
      <c r="H44" s="49"/>
      <c r="I44" s="49"/>
      <c r="J44" s="49"/>
      <c r="K44" s="48"/>
      <c r="L44" s="49"/>
      <c r="M44" s="50"/>
    </row>
    <row r="45" spans="1:19">
      <c r="A45" s="75" t="s">
        <v>55</v>
      </c>
      <c r="B45" s="3"/>
      <c r="C45" s="3"/>
      <c r="D45" s="3"/>
      <c r="E45" s="3"/>
      <c r="F45" s="73"/>
      <c r="G45" s="51" t="s">
        <v>24</v>
      </c>
      <c r="H45" s="51" t="s">
        <v>20</v>
      </c>
      <c r="I45" s="51"/>
      <c r="J45" s="40"/>
      <c r="K45" s="220">
        <f>Coding!G43</f>
        <v>39000</v>
      </c>
      <c r="L45" s="221"/>
      <c r="M45" s="222"/>
      <c r="P45" s="52"/>
      <c r="Q45" s="52"/>
      <c r="R45" s="53"/>
    </row>
    <row r="46" spans="1:19">
      <c r="A46" s="6" t="s">
        <v>56</v>
      </c>
      <c r="B46" s="70"/>
      <c r="C46" s="77" t="s">
        <v>58</v>
      </c>
      <c r="D46" s="3"/>
      <c r="E46" s="3"/>
      <c r="F46" s="73"/>
      <c r="G46" s="51"/>
      <c r="H46" s="51"/>
      <c r="I46" s="51"/>
      <c r="J46" s="40"/>
      <c r="K46" s="191"/>
      <c r="L46" s="192"/>
      <c r="M46" s="193"/>
      <c r="P46" s="54"/>
      <c r="Q46" s="55"/>
      <c r="R46" s="54"/>
    </row>
    <row r="47" spans="1:19" ht="16.5" customHeight="1" thickBot="1">
      <c r="A47" s="6" t="s">
        <v>59</v>
      </c>
      <c r="B47" s="70"/>
      <c r="C47" s="77" t="s">
        <v>60</v>
      </c>
      <c r="D47" s="3"/>
      <c r="E47" s="3"/>
      <c r="F47" s="73"/>
      <c r="G47" s="56" t="s">
        <v>23</v>
      </c>
      <c r="H47" s="56" t="s">
        <v>21</v>
      </c>
      <c r="I47" s="56"/>
      <c r="J47" s="40"/>
      <c r="K47" s="211">
        <f>Coding!G43</f>
        <v>39000</v>
      </c>
      <c r="L47" s="212"/>
      <c r="M47" s="213"/>
      <c r="P47" s="57"/>
      <c r="Q47" s="55"/>
      <c r="R47" s="53"/>
    </row>
    <row r="48" spans="1:19" ht="15" customHeight="1" thickTop="1">
      <c r="A48" s="6" t="s">
        <v>63</v>
      </c>
      <c r="B48" s="71"/>
      <c r="C48" s="77"/>
      <c r="D48" s="3"/>
      <c r="E48" s="69"/>
      <c r="F48" s="73"/>
      <c r="G48" s="31"/>
      <c r="H48" s="58"/>
      <c r="I48" s="58"/>
      <c r="J48" s="31"/>
      <c r="K48" s="31"/>
      <c r="L48" s="31"/>
      <c r="M48" s="73"/>
    </row>
    <row r="49" spans="1:19" s="29" customFormat="1" ht="18" customHeight="1">
      <c r="A49" s="6" t="s">
        <v>61</v>
      </c>
      <c r="B49" s="70"/>
      <c r="C49" s="77" t="s">
        <v>62</v>
      </c>
      <c r="D49" s="69"/>
      <c r="E49" s="69"/>
      <c r="F49" s="74"/>
      <c r="G49" s="214" t="str">
        <f>BAHTTEXT(K47)</f>
        <v>สามหมื่นเก้าพันบาทถ้วน</v>
      </c>
      <c r="H49" s="215"/>
      <c r="I49" s="215"/>
      <c r="J49" s="215"/>
      <c r="K49" s="215"/>
      <c r="L49" s="215"/>
      <c r="M49" s="216"/>
      <c r="O49" s="26"/>
      <c r="P49" s="26"/>
      <c r="Q49" s="27"/>
      <c r="R49" s="26"/>
      <c r="S49" s="27"/>
    </row>
    <row r="50" spans="1:19" ht="15" customHeight="1">
      <c r="A50" s="78" t="s">
        <v>64</v>
      </c>
      <c r="B50" s="66"/>
      <c r="C50" s="66"/>
      <c r="D50" s="66"/>
      <c r="E50" s="66"/>
      <c r="F50" s="79"/>
      <c r="G50" s="33"/>
      <c r="H50" s="66"/>
      <c r="I50" s="66"/>
      <c r="J50" s="235"/>
      <c r="K50" s="235"/>
      <c r="L50" s="235"/>
      <c r="M50" s="40"/>
    </row>
    <row r="51" spans="1:19" ht="12.75" customHeight="1">
      <c r="A51" s="233" t="s">
        <v>53</v>
      </c>
      <c r="B51" s="233"/>
      <c r="C51" s="233"/>
      <c r="D51" s="233"/>
      <c r="E51" s="233"/>
      <c r="F51" s="62"/>
      <c r="G51" s="62"/>
      <c r="H51" s="62"/>
      <c r="I51" s="62"/>
      <c r="J51" s="62"/>
      <c r="K51" s="62"/>
      <c r="L51" s="62"/>
      <c r="M51" s="67"/>
    </row>
    <row r="52" spans="1:19" ht="12.75" customHeight="1">
      <c r="A52" s="234"/>
      <c r="B52" s="234"/>
      <c r="C52" s="234"/>
      <c r="D52" s="234"/>
      <c r="E52" s="234"/>
      <c r="F52" s="62"/>
      <c r="G52" s="231"/>
      <c r="H52" s="231"/>
      <c r="I52" s="231"/>
      <c r="J52" s="231"/>
      <c r="K52" s="231"/>
      <c r="L52" s="231"/>
      <c r="M52" s="72"/>
    </row>
    <row r="53" spans="1:19" s="29" customFormat="1">
      <c r="A53" s="232" t="s">
        <v>92</v>
      </c>
      <c r="B53" s="232"/>
      <c r="C53" s="232"/>
      <c r="D53" s="232"/>
      <c r="E53" s="232"/>
      <c r="F53" s="62"/>
      <c r="G53" s="68" t="s">
        <v>54</v>
      </c>
      <c r="H53" s="69"/>
      <c r="I53" s="62"/>
      <c r="J53" s="72"/>
      <c r="K53" s="72"/>
      <c r="L53" s="72"/>
      <c r="M53" s="72"/>
      <c r="O53" s="26"/>
      <c r="P53" s="26"/>
      <c r="Q53" s="27"/>
      <c r="R53" s="26"/>
      <c r="S53" s="27"/>
    </row>
    <row r="54" spans="1:19">
      <c r="A54" s="229">
        <f>Coding!B5</f>
        <v>40560</v>
      </c>
      <c r="B54" s="230"/>
      <c r="C54" s="230"/>
      <c r="D54" s="230"/>
      <c r="E54" s="230"/>
      <c r="F54" s="62"/>
      <c r="G54" s="231"/>
      <c r="H54" s="231"/>
      <c r="I54" s="231"/>
      <c r="J54" s="231"/>
      <c r="K54" s="231"/>
      <c r="L54" s="231"/>
      <c r="M54" s="62"/>
    </row>
    <row r="55" spans="1:19">
      <c r="A55" s="68" t="s">
        <v>0</v>
      </c>
      <c r="B55"/>
      <c r="C55" s="3"/>
      <c r="D55" s="3"/>
      <c r="E55" s="3"/>
      <c r="F55" s="62"/>
      <c r="G55" s="3" t="s">
        <v>0</v>
      </c>
      <c r="H55" s="69"/>
      <c r="I55" s="62"/>
      <c r="J55" s="62"/>
      <c r="K55" s="62"/>
      <c r="L55" s="62"/>
      <c r="M55" s="62"/>
    </row>
    <row r="56" spans="1:19" ht="9.75" customHeight="1">
      <c r="A56" s="62"/>
      <c r="B56" s="62"/>
      <c r="C56" s="62"/>
      <c r="D56" s="62"/>
      <c r="E56" s="62"/>
      <c r="F56" s="63"/>
      <c r="G56" s="62"/>
      <c r="H56" s="62"/>
      <c r="I56" s="62"/>
      <c r="J56" s="62"/>
      <c r="K56" s="62"/>
      <c r="L56" s="62"/>
      <c r="M56" s="62"/>
    </row>
    <row r="57" spans="1:1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</sheetData>
  <mergeCells count="107">
    <mergeCell ref="D42:G42"/>
    <mergeCell ref="D43:G43"/>
    <mergeCell ref="B40:C40"/>
    <mergeCell ref="I40:J40"/>
    <mergeCell ref="G49:M49"/>
    <mergeCell ref="B43:C43"/>
    <mergeCell ref="I43:J43"/>
    <mergeCell ref="B41:C41"/>
    <mergeCell ref="I41:J41"/>
    <mergeCell ref="K41:M41"/>
    <mergeCell ref="B42:C42"/>
    <mergeCell ref="I42:J42"/>
    <mergeCell ref="B38:C38"/>
    <mergeCell ref="I38:J38"/>
    <mergeCell ref="B39:C39"/>
    <mergeCell ref="I39:J39"/>
    <mergeCell ref="D39:G39"/>
    <mergeCell ref="D38:G38"/>
    <mergeCell ref="B36:C36"/>
    <mergeCell ref="I36:J36"/>
    <mergeCell ref="B37:C37"/>
    <mergeCell ref="I37:J37"/>
    <mergeCell ref="D37:G37"/>
    <mergeCell ref="D36:G36"/>
    <mergeCell ref="D32:G32"/>
    <mergeCell ref="D33:G33"/>
    <mergeCell ref="B34:C34"/>
    <mergeCell ref="I34:J34"/>
    <mergeCell ref="B35:C35"/>
    <mergeCell ref="I35:J35"/>
    <mergeCell ref="D35:G35"/>
    <mergeCell ref="B23:C23"/>
    <mergeCell ref="D23:G23"/>
    <mergeCell ref="I23:J23"/>
    <mergeCell ref="B30:C30"/>
    <mergeCell ref="I30:J30"/>
    <mergeCell ref="B27:C27"/>
    <mergeCell ref="I27:J27"/>
    <mergeCell ref="D27:G27"/>
    <mergeCell ref="B24:C24"/>
    <mergeCell ref="B25:C25"/>
    <mergeCell ref="B28:C28"/>
    <mergeCell ref="I28:J28"/>
    <mergeCell ref="B29:C29"/>
    <mergeCell ref="I29:J29"/>
    <mergeCell ref="D28:G28"/>
    <mergeCell ref="D29:G29"/>
    <mergeCell ref="E13:G13"/>
    <mergeCell ref="E15:G15"/>
    <mergeCell ref="E16:G16"/>
    <mergeCell ref="I17:K17"/>
    <mergeCell ref="E17:G17"/>
    <mergeCell ref="I26:J26"/>
    <mergeCell ref="K25:M25"/>
    <mergeCell ref="K26:M26"/>
    <mergeCell ref="D26:G26"/>
    <mergeCell ref="I25:J25"/>
    <mergeCell ref="K24:M24"/>
    <mergeCell ref="D24:G24"/>
    <mergeCell ref="A54:E54"/>
    <mergeCell ref="G54:L54"/>
    <mergeCell ref="G52:L52"/>
    <mergeCell ref="D25:G25"/>
    <mergeCell ref="D34:G34"/>
    <mergeCell ref="A53:E53"/>
    <mergeCell ref="K34:M34"/>
    <mergeCell ref="K27:M27"/>
    <mergeCell ref="K28:M28"/>
    <mergeCell ref="B31:C31"/>
    <mergeCell ref="B26:C26"/>
    <mergeCell ref="K46:M46"/>
    <mergeCell ref="K47:M47"/>
    <mergeCell ref="A51:E52"/>
    <mergeCell ref="K45:M45"/>
    <mergeCell ref="J50:L50"/>
    <mergeCell ref="K30:M30"/>
    <mergeCell ref="I31:J31"/>
    <mergeCell ref="D30:G30"/>
    <mergeCell ref="D31:G31"/>
    <mergeCell ref="B32:C32"/>
    <mergeCell ref="I32:J32"/>
    <mergeCell ref="B33:C33"/>
    <mergeCell ref="I33:J33"/>
    <mergeCell ref="A9:L9"/>
    <mergeCell ref="I13:L13"/>
    <mergeCell ref="B21:C21"/>
    <mergeCell ref="D21:G21"/>
    <mergeCell ref="K21:M21"/>
    <mergeCell ref="B22:C22"/>
    <mergeCell ref="D22:G22"/>
    <mergeCell ref="I24:J24"/>
    <mergeCell ref="K43:M43"/>
    <mergeCell ref="K38:M38"/>
    <mergeCell ref="K39:M39"/>
    <mergeCell ref="K33:M33"/>
    <mergeCell ref="K40:M40"/>
    <mergeCell ref="A10:L10"/>
    <mergeCell ref="K35:M35"/>
    <mergeCell ref="K36:M36"/>
    <mergeCell ref="K37:M37"/>
    <mergeCell ref="K31:M31"/>
    <mergeCell ref="K32:M32"/>
    <mergeCell ref="K42:M42"/>
    <mergeCell ref="K23:M23"/>
    <mergeCell ref="D40:G40"/>
    <mergeCell ref="D41:G41"/>
    <mergeCell ref="K29:M29"/>
  </mergeCells>
  <phoneticPr fontId="2" type="noConversion"/>
  <pageMargins left="0.48" right="0.21" top="0.5" bottom="1" header="0.5" footer="0.5"/>
  <pageSetup scale="95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RECEIPT and Copy</vt:lpstr>
      <vt:lpstr>Invoice</vt:lpstr>
      <vt:lpstr>quotation</vt:lpstr>
      <vt:lpstr>'RECEIPT and Copy'!Print_Area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SIAMSOFT</cp:lastModifiedBy>
  <cp:lastPrinted>2011-05-19T02:01:33Z</cp:lastPrinted>
  <dcterms:created xsi:type="dcterms:W3CDTF">2005-10-11T07:51:47Z</dcterms:created>
  <dcterms:modified xsi:type="dcterms:W3CDTF">2012-01-27T05:35:25Z</dcterms:modified>
</cp:coreProperties>
</file>